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" hidden="1">מזומנים!$B$7:$L$189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78" l="1"/>
  <c r="P33" i="78"/>
  <c r="P12" i="78"/>
  <c r="C43" i="88"/>
  <c r="P11" i="78" l="1"/>
  <c r="P10" i="78" s="1"/>
  <c r="L14" i="72"/>
  <c r="L15" i="72"/>
  <c r="L16" i="72"/>
  <c r="L17" i="72"/>
  <c r="L18" i="72"/>
  <c r="L19" i="72"/>
  <c r="L20" i="72"/>
  <c r="L207" i="62"/>
  <c r="L181" i="62"/>
  <c r="L180" i="62" s="1"/>
  <c r="L110" i="62"/>
  <c r="L46" i="62"/>
  <c r="L13" i="62"/>
  <c r="L12" i="62" s="1"/>
  <c r="I11" i="81"/>
  <c r="Q13" i="61"/>
  <c r="R13" i="61"/>
  <c r="R12" i="61" s="1"/>
  <c r="R11" i="61" s="1"/>
  <c r="C15" i="88" s="1"/>
  <c r="Q251" i="61"/>
  <c r="R251" i="61"/>
  <c r="Q171" i="61"/>
  <c r="R171" i="61"/>
  <c r="I10" i="81" l="1"/>
  <c r="Q12" i="61"/>
  <c r="Q11" i="61" s="1"/>
  <c r="L11" i="62"/>
  <c r="C16" i="88" s="1"/>
  <c r="C37" i="88"/>
  <c r="J10" i="81"/>
  <c r="J12" i="81" l="1"/>
  <c r="J13" i="81"/>
  <c r="J11" i="81"/>
  <c r="J12" i="58"/>
  <c r="J11" i="58" s="1"/>
  <c r="J21" i="58"/>
  <c r="H16" i="80"/>
  <c r="H15" i="80"/>
  <c r="H13" i="80"/>
  <c r="H12" i="80"/>
  <c r="H11" i="80"/>
  <c r="H10" i="80"/>
  <c r="Q378" i="78"/>
  <c r="Q377" i="78"/>
  <c r="Q376" i="78"/>
  <c r="Q375" i="78"/>
  <c r="Q374" i="78"/>
  <c r="Q373" i="78"/>
  <c r="Q372" i="78"/>
  <c r="Q371" i="78"/>
  <c r="Q370" i="78"/>
  <c r="Q369" i="78"/>
  <c r="Q368" i="78"/>
  <c r="Q367" i="78"/>
  <c r="Q366" i="78"/>
  <c r="Q365" i="78"/>
  <c r="Q364" i="78"/>
  <c r="Q363" i="78"/>
  <c r="Q362" i="78"/>
  <c r="Q361" i="78"/>
  <c r="Q360" i="78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1" i="78"/>
  <c r="Q250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249" i="78"/>
  <c r="Q121" i="78"/>
  <c r="Q120" i="78"/>
  <c r="Q119" i="78"/>
  <c r="Q118" i="78"/>
  <c r="Q117" i="78"/>
  <c r="Q116" i="78"/>
  <c r="Q115" i="78"/>
  <c r="Q114" i="78"/>
  <c r="Q113" i="78"/>
  <c r="Q112" i="78"/>
  <c r="Q248" i="78"/>
  <c r="Q247" i="78"/>
  <c r="Q246" i="78"/>
  <c r="Q245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50" i="76"/>
  <c r="J449" i="76"/>
  <c r="J447" i="76"/>
  <c r="J446" i="76"/>
  <c r="J445" i="76"/>
  <c r="J444" i="76"/>
  <c r="J443" i="76"/>
  <c r="J442" i="76"/>
  <c r="J441" i="76"/>
  <c r="J440" i="76"/>
  <c r="J439" i="76"/>
  <c r="J438" i="76"/>
  <c r="J437" i="76"/>
  <c r="J436" i="76"/>
  <c r="J434" i="76"/>
  <c r="J433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1" i="73"/>
  <c r="J50" i="73"/>
  <c r="J48" i="73"/>
  <c r="J47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29" i="73"/>
  <c r="J28" i="73"/>
  <c r="J27" i="73"/>
  <c r="J26" i="73"/>
  <c r="J25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5" i="72"/>
  <c r="L34" i="72"/>
  <c r="L33" i="72"/>
  <c r="L31" i="72"/>
  <c r="L30" i="72"/>
  <c r="L29" i="72"/>
  <c r="L28" i="72"/>
  <c r="L27" i="72"/>
  <c r="L26" i="72"/>
  <c r="L25" i="72"/>
  <c r="L24" i="72"/>
  <c r="L23" i="72"/>
  <c r="L22" i="72"/>
  <c r="L21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J18" i="67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4" i="63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232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90" i="61"/>
  <c r="T389" i="61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6" i="61"/>
  <c r="T275" i="61"/>
  <c r="T274" i="61"/>
  <c r="T273" i="61"/>
  <c r="T272" i="61"/>
  <c r="T271" i="61"/>
  <c r="T270" i="61"/>
  <c r="T269" i="61"/>
  <c r="T268" i="61"/>
  <c r="T267" i="61"/>
  <c r="T266" i="61"/>
  <c r="T265" i="61"/>
  <c r="T264" i="61"/>
  <c r="T263" i="61"/>
  <c r="T262" i="61"/>
  <c r="T261" i="61"/>
  <c r="T259" i="61"/>
  <c r="T258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0" i="59"/>
  <c r="Q59" i="59"/>
  <c r="Q58" i="59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C12" i="88"/>
  <c r="J10" i="58" l="1"/>
  <c r="K11" i="58"/>
  <c r="K55" i="58" l="1"/>
  <c r="K49" i="58"/>
  <c r="K43" i="58"/>
  <c r="K37" i="58"/>
  <c r="K31" i="58"/>
  <c r="K25" i="58"/>
  <c r="K18" i="58"/>
  <c r="K12" i="58"/>
  <c r="K47" i="58"/>
  <c r="K35" i="58"/>
  <c r="K23" i="58"/>
  <c r="K10" i="58"/>
  <c r="K50" i="58"/>
  <c r="K38" i="58"/>
  <c r="K26" i="58"/>
  <c r="K13" i="58"/>
  <c r="C11" i="88"/>
  <c r="K54" i="58"/>
  <c r="K48" i="58"/>
  <c r="K42" i="58"/>
  <c r="K36" i="58"/>
  <c r="K30" i="58"/>
  <c r="K24" i="58"/>
  <c r="K17" i="58"/>
  <c r="K53" i="58"/>
  <c r="K41" i="58"/>
  <c r="K29" i="58"/>
  <c r="K16" i="58"/>
  <c r="K52" i="58"/>
  <c r="K46" i="58"/>
  <c r="K40" i="58"/>
  <c r="K34" i="58"/>
  <c r="K28" i="58"/>
  <c r="K22" i="58"/>
  <c r="K15" i="58"/>
  <c r="K57" i="58"/>
  <c r="K51" i="58"/>
  <c r="K45" i="58"/>
  <c r="K39" i="58"/>
  <c r="K33" i="58"/>
  <c r="K27" i="58"/>
  <c r="K21" i="58"/>
  <c r="K14" i="58"/>
  <c r="K56" i="58"/>
  <c r="K44" i="58"/>
  <c r="K32" i="58"/>
  <c r="K19" i="58"/>
  <c r="C10" i="88" l="1"/>
  <c r="C42" i="88" l="1"/>
  <c r="D10" i="88" s="1"/>
  <c r="M19" i="72" l="1"/>
  <c r="L47" i="58"/>
  <c r="D23" i="88"/>
  <c r="L28" i="58"/>
  <c r="L39" i="58"/>
  <c r="D20" i="88"/>
  <c r="D27" i="88"/>
  <c r="D29" i="88"/>
  <c r="L32" i="58"/>
  <c r="L19" i="58"/>
  <c r="D31" i="88"/>
  <c r="L25" i="58"/>
  <c r="R378" i="78"/>
  <c r="R360" i="78"/>
  <c r="R342" i="78"/>
  <c r="R324" i="78"/>
  <c r="R306" i="78"/>
  <c r="R288" i="78"/>
  <c r="R270" i="78"/>
  <c r="R251" i="78"/>
  <c r="R227" i="78"/>
  <c r="R209" i="78"/>
  <c r="R191" i="78"/>
  <c r="R173" i="78"/>
  <c r="R155" i="78"/>
  <c r="R359" i="78"/>
  <c r="R305" i="78"/>
  <c r="R250" i="78"/>
  <c r="R193" i="78"/>
  <c r="R143" i="78"/>
  <c r="R125" i="78"/>
  <c r="R245" i="78"/>
  <c r="R94" i="78"/>
  <c r="R76" i="78"/>
  <c r="R58" i="78"/>
  <c r="R40" i="78"/>
  <c r="R21" i="78"/>
  <c r="K443" i="76"/>
  <c r="K423" i="76"/>
  <c r="R343" i="78"/>
  <c r="R289" i="78"/>
  <c r="R214" i="78"/>
  <c r="R160" i="78"/>
  <c r="R113" i="78"/>
  <c r="R63" i="78"/>
  <c r="K449" i="76"/>
  <c r="K408" i="76"/>
  <c r="K390" i="76"/>
  <c r="K372" i="76"/>
  <c r="K354" i="76"/>
  <c r="K336" i="76"/>
  <c r="K318" i="76"/>
  <c r="K299" i="76"/>
  <c r="R319" i="78"/>
  <c r="R257" i="78"/>
  <c r="R196" i="78"/>
  <c r="R138" i="78"/>
  <c r="R89" i="78"/>
  <c r="R35" i="78"/>
  <c r="K418" i="76"/>
  <c r="K364" i="76"/>
  <c r="K309" i="76"/>
  <c r="K283" i="76"/>
  <c r="K265" i="76"/>
  <c r="K247" i="76"/>
  <c r="K229" i="76"/>
  <c r="K211" i="76"/>
  <c r="K193" i="76"/>
  <c r="K175" i="76"/>
  <c r="K157" i="76"/>
  <c r="K139" i="76"/>
  <c r="K121" i="76"/>
  <c r="K103" i="76"/>
  <c r="K85" i="76"/>
  <c r="K67" i="76"/>
  <c r="K49" i="76"/>
  <c r="K31" i="76"/>
  <c r="K12" i="76"/>
  <c r="K93" i="73"/>
  <c r="K75" i="73"/>
  <c r="R346" i="78"/>
  <c r="R271" i="78"/>
  <c r="R174" i="78"/>
  <c r="R102" i="78"/>
  <c r="M14" i="72"/>
  <c r="K12" i="81"/>
  <c r="L15" i="58"/>
  <c r="L24" i="58"/>
  <c r="L50" i="58"/>
  <c r="L36" i="58"/>
  <c r="L12" i="58"/>
  <c r="L45" i="58"/>
  <c r="D28" i="88"/>
  <c r="D35" i="88"/>
  <c r="L37" i="58"/>
  <c r="L43" i="58"/>
  <c r="R375" i="78"/>
  <c r="R357" i="78"/>
  <c r="R339" i="78"/>
  <c r="R321" i="78"/>
  <c r="R303" i="78"/>
  <c r="R285" i="78"/>
  <c r="R267" i="78"/>
  <c r="R242" i="78"/>
  <c r="R224" i="78"/>
  <c r="R206" i="78"/>
  <c r="R188" i="78"/>
  <c r="R170" i="78"/>
  <c r="R152" i="78"/>
  <c r="R352" i="78"/>
  <c r="R298" i="78"/>
  <c r="R240" i="78"/>
  <c r="R186" i="78"/>
  <c r="R140" i="78"/>
  <c r="R122" i="78"/>
  <c r="R109" i="78"/>
  <c r="R91" i="78"/>
  <c r="R73" i="78"/>
  <c r="R55" i="78"/>
  <c r="R37" i="78"/>
  <c r="R18" i="78"/>
  <c r="K440" i="76"/>
  <c r="K420" i="76"/>
  <c r="R335" i="78"/>
  <c r="R281" i="78"/>
  <c r="R210" i="78"/>
  <c r="R156" i="78"/>
  <c r="R110" i="78"/>
  <c r="R56" i="78"/>
  <c r="K441" i="76"/>
  <c r="K405" i="76"/>
  <c r="K387" i="76"/>
  <c r="K369" i="76"/>
  <c r="K351" i="76"/>
  <c r="K333" i="76"/>
  <c r="K315" i="76"/>
  <c r="R373" i="78"/>
  <c r="R311" i="78"/>
  <c r="R253" i="78"/>
  <c r="R171" i="78"/>
  <c r="R116" i="78"/>
  <c r="R66" i="78"/>
  <c r="R11" i="78"/>
  <c r="K407" i="76"/>
  <c r="K353" i="76"/>
  <c r="K298" i="76"/>
  <c r="K280" i="76"/>
  <c r="K262" i="76"/>
  <c r="K244" i="76"/>
  <c r="K226" i="76"/>
  <c r="K208" i="76"/>
  <c r="K190" i="76"/>
  <c r="K172" i="76"/>
  <c r="K154" i="76"/>
  <c r="K136" i="76"/>
  <c r="K118" i="76"/>
  <c r="K100" i="76"/>
  <c r="K82" i="76"/>
  <c r="K64" i="76"/>
  <c r="K46" i="76"/>
  <c r="K28" i="76"/>
  <c r="L17" i="74"/>
  <c r="K90" i="73"/>
  <c r="K72" i="73"/>
  <c r="R337" i="78"/>
  <c r="R244" i="78"/>
  <c r="R151" i="78"/>
  <c r="M20" i="72"/>
  <c r="D15" i="88"/>
  <c r="L38" i="58"/>
  <c r="L40" i="58"/>
  <c r="L22" i="58"/>
  <c r="L23" i="58"/>
  <c r="D16" i="88"/>
  <c r="L56" i="58"/>
  <c r="L17" i="58"/>
  <c r="R366" i="78"/>
  <c r="R336" i="78"/>
  <c r="R312" i="78"/>
  <c r="R282" i="78"/>
  <c r="R258" i="78"/>
  <c r="R221" i="78"/>
  <c r="R197" i="78"/>
  <c r="R167" i="78"/>
  <c r="R377" i="78"/>
  <c r="R287" i="78"/>
  <c r="R211" i="78"/>
  <c r="R137" i="78"/>
  <c r="R114" i="78"/>
  <c r="R88" i="78"/>
  <c r="R64" i="78"/>
  <c r="R34" i="78"/>
  <c r="K450" i="76"/>
  <c r="K417" i="76"/>
  <c r="R304" i="78"/>
  <c r="R202" i="78"/>
  <c r="R130" i="78"/>
  <c r="R45" i="78"/>
  <c r="K414" i="76"/>
  <c r="K384" i="76"/>
  <c r="K360" i="76"/>
  <c r="K330" i="76"/>
  <c r="K305" i="76"/>
  <c r="R307" i="78"/>
  <c r="R213" i="78"/>
  <c r="R112" i="78"/>
  <c r="R47" i="78"/>
  <c r="K400" i="76"/>
  <c r="K328" i="76"/>
  <c r="K277" i="76"/>
  <c r="K253" i="76"/>
  <c r="K223" i="76"/>
  <c r="K199" i="76"/>
  <c r="K169" i="76"/>
  <c r="K145" i="76"/>
  <c r="K115" i="76"/>
  <c r="K91" i="76"/>
  <c r="K61" i="76"/>
  <c r="K37" i="76"/>
  <c r="L14" i="74"/>
  <c r="K81" i="73"/>
  <c r="R332" i="78"/>
  <c r="R219" i="78"/>
  <c r="R77" i="78"/>
  <c r="R14" i="78"/>
  <c r="K398" i="76"/>
  <c r="K344" i="76"/>
  <c r="K290" i="76"/>
  <c r="K236" i="76"/>
  <c r="K182" i="76"/>
  <c r="K128" i="76"/>
  <c r="K74" i="76"/>
  <c r="K19" i="76"/>
  <c r="K67" i="73"/>
  <c r="R283" i="78"/>
  <c r="R190" i="78"/>
  <c r="R249" i="78"/>
  <c r="R29" i="78"/>
  <c r="K386" i="76"/>
  <c r="K304" i="76"/>
  <c r="K246" i="76"/>
  <c r="K192" i="76"/>
  <c r="K138" i="76"/>
  <c r="K84" i="76"/>
  <c r="K30" i="76"/>
  <c r="K77" i="73"/>
  <c r="K43" i="73"/>
  <c r="K23" i="73"/>
  <c r="M15" i="72"/>
  <c r="D21" i="88"/>
  <c r="L13" i="58"/>
  <c r="D17" i="88"/>
  <c r="L14" i="58"/>
  <c r="K10" i="81"/>
  <c r="L48" i="58"/>
  <c r="D12" i="88"/>
  <c r="L41" i="58"/>
  <c r="R363" i="78"/>
  <c r="R333" i="78"/>
  <c r="R309" i="78"/>
  <c r="R279" i="78"/>
  <c r="R255" i="78"/>
  <c r="R218" i="78"/>
  <c r="R194" i="78"/>
  <c r="R164" i="78"/>
  <c r="R370" i="78"/>
  <c r="R280" i="78"/>
  <c r="R204" i="78"/>
  <c r="R134" i="78"/>
  <c r="R248" i="78"/>
  <c r="R85" i="78"/>
  <c r="R61" i="78"/>
  <c r="R30" i="78"/>
  <c r="K446" i="76"/>
  <c r="R362" i="78"/>
  <c r="R296" i="78"/>
  <c r="R195" i="78"/>
  <c r="R123" i="78"/>
  <c r="R38" i="78"/>
  <c r="K411" i="76"/>
  <c r="K381" i="76"/>
  <c r="K357" i="76"/>
  <c r="K327" i="76"/>
  <c r="K302" i="76"/>
  <c r="R302" i="78"/>
  <c r="R208" i="78"/>
  <c r="R108" i="78"/>
  <c r="R39" i="78"/>
  <c r="K389" i="76"/>
  <c r="K317" i="76"/>
  <c r="K274" i="76"/>
  <c r="K250" i="76"/>
  <c r="K220" i="76"/>
  <c r="K196" i="76"/>
  <c r="K166" i="76"/>
  <c r="K142" i="76"/>
  <c r="K112" i="76"/>
  <c r="K88" i="76"/>
  <c r="K58" i="76"/>
  <c r="K34" i="76"/>
  <c r="L11" i="74"/>
  <c r="K78" i="73"/>
  <c r="R328" i="78"/>
  <c r="R178" i="78"/>
  <c r="R69" i="78"/>
  <c r="R10" i="78"/>
  <c r="K391" i="76"/>
  <c r="K337" i="76"/>
  <c r="K279" i="76"/>
  <c r="K225" i="76"/>
  <c r="K171" i="76"/>
  <c r="K117" i="76"/>
  <c r="K63" i="76"/>
  <c r="L16" i="74"/>
  <c r="R368" i="78"/>
  <c r="R278" i="78"/>
  <c r="R181" i="78"/>
  <c r="R105" i="78"/>
  <c r="R25" i="78"/>
  <c r="K367" i="76"/>
  <c r="K293" i="76"/>
  <c r="K239" i="76"/>
  <c r="K185" i="76"/>
  <c r="K131" i="76"/>
  <c r="K77" i="76"/>
  <c r="K22" i="76"/>
  <c r="K70" i="73"/>
  <c r="K40" i="73"/>
  <c r="K19" i="73"/>
  <c r="R147" i="78"/>
  <c r="R44" i="78"/>
  <c r="K385" i="76"/>
  <c r="K323" i="76"/>
  <c r="M17" i="72"/>
  <c r="L21" i="58"/>
  <c r="L49" i="58"/>
  <c r="L10" i="58"/>
  <c r="L27" i="58"/>
  <c r="L42" i="58"/>
  <c r="R354" i="78"/>
  <c r="R318" i="78"/>
  <c r="R276" i="78"/>
  <c r="R233" i="78"/>
  <c r="R185" i="78"/>
  <c r="R149" i="78"/>
  <c r="R269" i="78"/>
  <c r="R157" i="78"/>
  <c r="R106" i="78"/>
  <c r="R70" i="78"/>
  <c r="R27" i="78"/>
  <c r="K429" i="76"/>
  <c r="R277" i="78"/>
  <c r="R148" i="78"/>
  <c r="R26" i="78"/>
  <c r="K396" i="76"/>
  <c r="K348" i="76"/>
  <c r="K312" i="76"/>
  <c r="R290" i="78"/>
  <c r="R154" i="78"/>
  <c r="K447" i="76"/>
  <c r="K346" i="76"/>
  <c r="K271" i="76"/>
  <c r="K235" i="76"/>
  <c r="K187" i="76"/>
  <c r="K151" i="76"/>
  <c r="K109" i="76"/>
  <c r="K73" i="76"/>
  <c r="K25" i="76"/>
  <c r="K87" i="73"/>
  <c r="R320" i="78"/>
  <c r="R115" i="78"/>
  <c r="K445" i="76"/>
  <c r="K356" i="76"/>
  <c r="K272" i="76"/>
  <c r="K200" i="76"/>
  <c r="K110" i="76"/>
  <c r="K38" i="76"/>
  <c r="R364" i="78"/>
  <c r="R231" i="78"/>
  <c r="R84" i="78"/>
  <c r="K413" i="76"/>
  <c r="K282" i="76"/>
  <c r="K210" i="76"/>
  <c r="K120" i="76"/>
  <c r="K48" i="76"/>
  <c r="K59" i="73"/>
  <c r="K31" i="73"/>
  <c r="R192" i="78"/>
  <c r="R16" i="78"/>
  <c r="K376" i="76"/>
  <c r="K288" i="76"/>
  <c r="K201" i="76"/>
  <c r="K126" i="76"/>
  <c r="K39" i="76"/>
  <c r="K65" i="73"/>
  <c r="I13" i="80"/>
  <c r="R260" i="78"/>
  <c r="R172" i="78"/>
  <c r="K341" i="76"/>
  <c r="K242" i="76"/>
  <c r="R322" i="78"/>
  <c r="R259" i="78"/>
  <c r="R132" i="78"/>
  <c r="R28" i="78"/>
  <c r="K370" i="76"/>
  <c r="K212" i="76"/>
  <c r="K137" i="76"/>
  <c r="K50" i="76"/>
  <c r="K44" i="73"/>
  <c r="M41" i="72"/>
  <c r="M22" i="72"/>
  <c r="S19" i="71"/>
  <c r="L23" i="66"/>
  <c r="L14" i="65"/>
  <c r="N83" i="63"/>
  <c r="N64" i="63"/>
  <c r="N46" i="63"/>
  <c r="N26" i="63"/>
  <c r="O240" i="62"/>
  <c r="O218" i="62"/>
  <c r="O199" i="62"/>
  <c r="O185" i="62"/>
  <c r="O166" i="62"/>
  <c r="O146" i="62"/>
  <c r="O128" i="62"/>
  <c r="O110" i="62"/>
  <c r="O91" i="62"/>
  <c r="O73" i="62"/>
  <c r="O55" i="62"/>
  <c r="O36" i="62"/>
  <c r="O18" i="62"/>
  <c r="U380" i="61"/>
  <c r="U362" i="61"/>
  <c r="U344" i="61"/>
  <c r="U326" i="61"/>
  <c r="U308" i="61"/>
  <c r="U290" i="61"/>
  <c r="U271" i="61"/>
  <c r="U252" i="61"/>
  <c r="U233" i="61"/>
  <c r="U215" i="61"/>
  <c r="U197" i="61"/>
  <c r="U179" i="61"/>
  <c r="U161" i="61"/>
  <c r="U143" i="61"/>
  <c r="U125" i="61"/>
  <c r="U107" i="61"/>
  <c r="U89" i="61"/>
  <c r="U71" i="61"/>
  <c r="U53" i="61"/>
  <c r="U35" i="61"/>
  <c r="U17" i="61"/>
  <c r="K438" i="76"/>
  <c r="K233" i="76"/>
  <c r="K69" i="76"/>
  <c r="K68" i="73"/>
  <c r="M33" i="72"/>
  <c r="L24" i="66"/>
  <c r="N65" i="63"/>
  <c r="O241" i="62"/>
  <c r="O186" i="62"/>
  <c r="O132" i="62"/>
  <c r="O77" i="62"/>
  <c r="O22" i="62"/>
  <c r="U348" i="61"/>
  <c r="U294" i="61"/>
  <c r="U237" i="61"/>
  <c r="U183" i="61"/>
  <c r="U129" i="61"/>
  <c r="U75" i="61"/>
  <c r="U21" i="61"/>
  <c r="R48" i="59"/>
  <c r="R29" i="59"/>
  <c r="I15" i="80"/>
  <c r="K442" i="76"/>
  <c r="K252" i="76"/>
  <c r="K161" i="76"/>
  <c r="K16" i="76"/>
  <c r="K28" i="73"/>
  <c r="S12" i="71"/>
  <c r="R135" i="78"/>
  <c r="K373" i="76"/>
  <c r="K183" i="76"/>
  <c r="K86" i="76"/>
  <c r="K45" i="73"/>
  <c r="S36" i="71"/>
  <c r="O24" i="64"/>
  <c r="N42" i="63"/>
  <c r="O214" i="62"/>
  <c r="O162" i="62"/>
  <c r="O108" i="62"/>
  <c r="O54" i="62"/>
  <c r="U379" i="61"/>
  <c r="U325" i="61"/>
  <c r="U270" i="61"/>
  <c r="U214" i="61"/>
  <c r="U160" i="61"/>
  <c r="U106" i="61"/>
  <c r="U52" i="61"/>
  <c r="R60" i="59"/>
  <c r="R41" i="59"/>
  <c r="R21" i="59"/>
  <c r="R220" i="78"/>
  <c r="M18" i="72"/>
  <c r="L29" i="58"/>
  <c r="L53" i="58"/>
  <c r="L34" i="58"/>
  <c r="L54" i="58"/>
  <c r="L18" i="58"/>
  <c r="R351" i="78"/>
  <c r="R315" i="78"/>
  <c r="R273" i="78"/>
  <c r="R230" i="78"/>
  <c r="R182" i="78"/>
  <c r="R146" i="78"/>
  <c r="R262" i="78"/>
  <c r="R150" i="78"/>
  <c r="R103" i="78"/>
  <c r="R67" i="78"/>
  <c r="R24" i="78"/>
  <c r="K426" i="76"/>
  <c r="R254" i="78"/>
  <c r="R141" i="78"/>
  <c r="R19" i="78"/>
  <c r="K393" i="76"/>
  <c r="K345" i="76"/>
  <c r="K308" i="76"/>
  <c r="R265" i="78"/>
  <c r="R142" i="78"/>
  <c r="K439" i="76"/>
  <c r="K335" i="76"/>
  <c r="K268" i="76"/>
  <c r="K232" i="76"/>
  <c r="K184" i="76"/>
  <c r="K148" i="76"/>
  <c r="K106" i="76"/>
  <c r="K70" i="76"/>
  <c r="K21" i="76"/>
  <c r="K84" i="73"/>
  <c r="R301" i="78"/>
  <c r="R247" i="78"/>
  <c r="K431" i="76"/>
  <c r="K352" i="76"/>
  <c r="K261" i="76"/>
  <c r="K189" i="76"/>
  <c r="K99" i="76"/>
  <c r="K27" i="76"/>
  <c r="R349" i="78"/>
  <c r="R199" i="78"/>
  <c r="R80" i="78"/>
  <c r="K394" i="76"/>
  <c r="K275" i="76"/>
  <c r="K203" i="76"/>
  <c r="K113" i="76"/>
  <c r="K41" i="76"/>
  <c r="K56" i="73"/>
  <c r="K27" i="73"/>
  <c r="R121" i="78"/>
  <c r="K425" i="76"/>
  <c r="K368" i="76"/>
  <c r="K276" i="76"/>
  <c r="K197" i="76"/>
  <c r="K114" i="76"/>
  <c r="K35" i="76"/>
  <c r="K54" i="73"/>
  <c r="R374" i="78"/>
  <c r="R256" i="78"/>
  <c r="R162" i="78"/>
  <c r="K319" i="76"/>
  <c r="K230" i="76"/>
  <c r="R317" i="78"/>
  <c r="R243" i="78"/>
  <c r="R127" i="78"/>
  <c r="R23" i="78"/>
  <c r="K278" i="76"/>
  <c r="K195" i="76"/>
  <c r="K116" i="76"/>
  <c r="K33" i="76"/>
  <c r="K33" i="73"/>
  <c r="M38" i="72"/>
  <c r="S37" i="71"/>
  <c r="S16" i="71"/>
  <c r="L20" i="66"/>
  <c r="L11" i="65"/>
  <c r="N79" i="63"/>
  <c r="N61" i="63"/>
  <c r="N43" i="63"/>
  <c r="N23" i="63"/>
  <c r="O237" i="62"/>
  <c r="O215" i="62"/>
  <c r="O197" i="62"/>
  <c r="O182" i="62"/>
  <c r="O163" i="62"/>
  <c r="O143" i="62"/>
  <c r="O125" i="62"/>
  <c r="O106" i="62"/>
  <c r="O88" i="62"/>
  <c r="O70" i="62"/>
  <c r="O52" i="62"/>
  <c r="O33" i="62"/>
  <c r="O15" i="62"/>
  <c r="U377" i="61"/>
  <c r="U359" i="61"/>
  <c r="U341" i="61"/>
  <c r="U323" i="61"/>
  <c r="U305" i="61"/>
  <c r="U287" i="61"/>
  <c r="U268" i="61"/>
  <c r="U248" i="61"/>
  <c r="U230" i="61"/>
  <c r="U212" i="61"/>
  <c r="U194" i="61"/>
  <c r="U176" i="61"/>
  <c r="U158" i="61"/>
  <c r="U140" i="61"/>
  <c r="U122" i="61"/>
  <c r="U104" i="61"/>
  <c r="U86" i="61"/>
  <c r="U68" i="61"/>
  <c r="U50" i="61"/>
  <c r="U32" i="61"/>
  <c r="R228" i="78"/>
  <c r="K331" i="76"/>
  <c r="K204" i="76"/>
  <c r="K65" i="76"/>
  <c r="K53" i="73"/>
  <c r="M21" i="72"/>
  <c r="L12" i="66"/>
  <c r="N54" i="63"/>
  <c r="O228" i="62"/>
  <c r="O174" i="62"/>
  <c r="O121" i="62"/>
  <c r="O66" i="62"/>
  <c r="O11" i="62"/>
  <c r="U337" i="61"/>
  <c r="U283" i="61"/>
  <c r="U226" i="61"/>
  <c r="U172" i="61"/>
  <c r="U118" i="61"/>
  <c r="U64" i="61"/>
  <c r="U14" i="61"/>
  <c r="R45" i="59"/>
  <c r="R25" i="59"/>
  <c r="R353" i="78"/>
  <c r="K415" i="76"/>
  <c r="K237" i="76"/>
  <c r="K152" i="76"/>
  <c r="K102" i="73"/>
  <c r="M43" i="72"/>
  <c r="R329" i="78"/>
  <c r="R50" i="78"/>
  <c r="K334" i="76"/>
  <c r="K132" i="76"/>
  <c r="K68" i="76"/>
  <c r="K32" i="73"/>
  <c r="S27" i="71"/>
  <c r="O16" i="64"/>
  <c r="N34" i="63"/>
  <c r="O207" i="62"/>
  <c r="O155" i="62"/>
  <c r="O101" i="62"/>
  <c r="O47" i="62"/>
  <c r="U372" i="61"/>
  <c r="U318" i="61"/>
  <c r="U263" i="61"/>
  <c r="U207" i="61"/>
  <c r="U153" i="61"/>
  <c r="U99" i="61"/>
  <c r="U45" i="61"/>
  <c r="R58" i="59"/>
  <c r="R38" i="59"/>
  <c r="R18" i="59"/>
  <c r="R166" i="78"/>
  <c r="K13" i="81"/>
  <c r="D33" i="88"/>
  <c r="L57" i="58"/>
  <c r="D18" i="88"/>
  <c r="R348" i="78"/>
  <c r="R294" i="78"/>
  <c r="R215" i="78"/>
  <c r="R161" i="78"/>
  <c r="R229" i="78"/>
  <c r="R120" i="78"/>
  <c r="R52" i="78"/>
  <c r="K437" i="76"/>
  <c r="R241" i="78"/>
  <c r="R81" i="78"/>
  <c r="K378" i="76"/>
  <c r="K324" i="76"/>
  <c r="R225" i="78"/>
  <c r="R62" i="78"/>
  <c r="K295" i="76"/>
  <c r="K241" i="76"/>
  <c r="K181" i="76"/>
  <c r="K127" i="76"/>
  <c r="K55" i="76"/>
  <c r="K100" i="73"/>
  <c r="R235" i="78"/>
  <c r="R48" i="78"/>
  <c r="K329" i="76"/>
  <c r="K218" i="76"/>
  <c r="K92" i="76"/>
  <c r="K85" i="73"/>
  <c r="R169" i="78"/>
  <c r="R17" i="78"/>
  <c r="K264" i="76"/>
  <c r="K156" i="76"/>
  <c r="K11" i="76"/>
  <c r="K37" i="73"/>
  <c r="R96" i="78"/>
  <c r="K403" i="76"/>
  <c r="K255" i="76"/>
  <c r="K147" i="76"/>
  <c r="K17" i="76"/>
  <c r="K22" i="73"/>
  <c r="R226" i="78"/>
  <c r="R53" i="78"/>
  <c r="K213" i="76"/>
  <c r="R268" i="78"/>
  <c r="R98" i="78"/>
  <c r="K392" i="76"/>
  <c r="K191" i="76"/>
  <c r="K83" i="76"/>
  <c r="K25" i="73"/>
  <c r="M28" i="72"/>
  <c r="S13" i="71"/>
  <c r="L21" i="65"/>
  <c r="N76" i="63"/>
  <c r="N52" i="63"/>
  <c r="N20" i="63"/>
  <c r="O225" i="62"/>
  <c r="O195" i="62"/>
  <c r="O172" i="62"/>
  <c r="O140" i="62"/>
  <c r="O116" i="62"/>
  <c r="O85" i="62"/>
  <c r="O61" i="62"/>
  <c r="O30" i="62"/>
  <c r="U386" i="61"/>
  <c r="U356" i="61"/>
  <c r="U332" i="61"/>
  <c r="U302" i="61"/>
  <c r="U278" i="61"/>
  <c r="U245" i="61"/>
  <c r="U221" i="61"/>
  <c r="U191" i="61"/>
  <c r="U166" i="61"/>
  <c r="U137" i="61"/>
  <c r="U113" i="61"/>
  <c r="U83" i="61"/>
  <c r="U59" i="61"/>
  <c r="U29" i="61"/>
  <c r="R36" i="78"/>
  <c r="K194" i="76"/>
  <c r="K32" i="76"/>
  <c r="M13" i="72"/>
  <c r="N84" i="63"/>
  <c r="O219" i="62"/>
  <c r="O150" i="62"/>
  <c r="O59" i="62"/>
  <c r="U366" i="61"/>
  <c r="U275" i="61"/>
  <c r="U201" i="61"/>
  <c r="U111" i="61"/>
  <c r="U39" i="61"/>
  <c r="R42" i="59"/>
  <c r="R16" i="59"/>
  <c r="K395" i="76"/>
  <c r="K179" i="76"/>
  <c r="K98" i="73"/>
  <c r="S33" i="71"/>
  <c r="K424" i="76"/>
  <c r="K281" i="76"/>
  <c r="K20" i="76"/>
  <c r="M39" i="72"/>
  <c r="N78" i="63"/>
  <c r="O236" i="62"/>
  <c r="O145" i="62"/>
  <c r="O72" i="62"/>
  <c r="U361" i="61"/>
  <c r="U289" i="61"/>
  <c r="U196" i="61"/>
  <c r="U124" i="61"/>
  <c r="U34" i="61"/>
  <c r="R47" i="59"/>
  <c r="R15" i="59"/>
  <c r="R118" i="78"/>
  <c r="K358" i="76"/>
  <c r="K260" i="76"/>
  <c r="K108" i="76"/>
  <c r="K44" i="76"/>
  <c r="K122" i="76"/>
  <c r="M48" i="72"/>
  <c r="L19" i="65"/>
  <c r="N32" i="63"/>
  <c r="O170" i="62"/>
  <c r="O99" i="62"/>
  <c r="U387" i="61"/>
  <c r="U316" i="61"/>
  <c r="U222" i="61"/>
  <c r="U151" i="61"/>
  <c r="U60" i="61"/>
  <c r="R111" i="78"/>
  <c r="K79" i="73"/>
  <c r="O23" i="64"/>
  <c r="O238" i="62"/>
  <c r="O161" i="62"/>
  <c r="O74" i="62"/>
  <c r="U378" i="61"/>
  <c r="U291" i="61"/>
  <c r="U213" i="61"/>
  <c r="U109" i="61"/>
  <c r="U22" i="61"/>
  <c r="R11" i="59"/>
  <c r="K269" i="76"/>
  <c r="K73" i="73"/>
  <c r="S31" i="71"/>
  <c r="N74" i="63"/>
  <c r="O231" i="62"/>
  <c r="O141" i="62"/>
  <c r="O69" i="62"/>
  <c r="U357" i="61"/>
  <c r="U286" i="61"/>
  <c r="U192" i="61"/>
  <c r="U121" i="61"/>
  <c r="U30" i="61"/>
  <c r="K347" i="76"/>
  <c r="K75" i="76"/>
  <c r="N82" i="63"/>
  <c r="O221" i="62"/>
  <c r="O148" i="62"/>
  <c r="O60" i="62"/>
  <c r="U364" i="61"/>
  <c r="U276" i="61"/>
  <c r="U199" i="61"/>
  <c r="U112" i="61"/>
  <c r="U37" i="61"/>
  <c r="R23" i="59"/>
  <c r="K134" i="76"/>
  <c r="M26" i="72"/>
  <c r="L20" i="65"/>
  <c r="N12" i="63"/>
  <c r="K322" i="76"/>
  <c r="K11" i="81"/>
  <c r="L51" i="58"/>
  <c r="L33" i="58"/>
  <c r="L30" i="58"/>
  <c r="R345" i="78"/>
  <c r="R291" i="78"/>
  <c r="R212" i="78"/>
  <c r="R158" i="78"/>
  <c r="R222" i="78"/>
  <c r="R117" i="78"/>
  <c r="R49" i="78"/>
  <c r="K433" i="76"/>
  <c r="R237" i="78"/>
  <c r="R74" i="78"/>
  <c r="K375" i="76"/>
  <c r="K321" i="76"/>
  <c r="R217" i="78"/>
  <c r="R54" i="78"/>
  <c r="K292" i="76"/>
  <c r="K238" i="76"/>
  <c r="K178" i="76"/>
  <c r="K124" i="76"/>
  <c r="K52" i="76"/>
  <c r="K97" i="73"/>
  <c r="R223" i="78"/>
  <c r="R22" i="78"/>
  <c r="K325" i="76"/>
  <c r="K207" i="76"/>
  <c r="K81" i="76"/>
  <c r="K74" i="73"/>
  <c r="R165" i="78"/>
  <c r="K436" i="76"/>
  <c r="K257" i="76"/>
  <c r="K149" i="76"/>
  <c r="L12" i="74"/>
  <c r="K34" i="73"/>
  <c r="R87" i="78"/>
  <c r="K380" i="76"/>
  <c r="K251" i="76"/>
  <c r="K143" i="76"/>
  <c r="L13" i="74"/>
  <c r="K14" i="73"/>
  <c r="R216" i="78"/>
  <c r="R20" i="78"/>
  <c r="K209" i="76"/>
  <c r="R263" i="78"/>
  <c r="R71" i="78"/>
  <c r="K374" i="76"/>
  <c r="K170" i="76"/>
  <c r="K62" i="76"/>
  <c r="K11" i="73"/>
  <c r="M25" i="72"/>
  <c r="K18" i="67"/>
  <c r="L18" i="65"/>
  <c r="N73" i="63"/>
  <c r="N49" i="63"/>
  <c r="N17" i="63"/>
  <c r="O222" i="62"/>
  <c r="O227" i="62"/>
  <c r="O169" i="62"/>
  <c r="O137" i="62"/>
  <c r="O113" i="62"/>
  <c r="O82" i="62"/>
  <c r="O58" i="62"/>
  <c r="O27" i="62"/>
  <c r="U383" i="61"/>
  <c r="U353" i="61"/>
  <c r="U329" i="61"/>
  <c r="U299" i="61"/>
  <c r="U274" i="61"/>
  <c r="U242" i="61"/>
  <c r="U218" i="61"/>
  <c r="U188" i="61"/>
  <c r="U163" i="61"/>
  <c r="U134" i="61"/>
  <c r="U110" i="61"/>
  <c r="U80" i="61"/>
  <c r="U56" i="61"/>
  <c r="U26" i="61"/>
  <c r="R13" i="78"/>
  <c r="K176" i="76"/>
  <c r="K13" i="76"/>
  <c r="S28" i="71"/>
  <c r="N72" i="63"/>
  <c r="O208" i="62"/>
  <c r="O139" i="62"/>
  <c r="O48" i="62"/>
  <c r="U355" i="61"/>
  <c r="U264" i="61"/>
  <c r="U190" i="61"/>
  <c r="U100" i="61"/>
  <c r="U28" i="61"/>
  <c r="R39" i="59"/>
  <c r="R13" i="59"/>
  <c r="K349" i="76"/>
  <c r="K165" i="76"/>
  <c r="K91" i="73"/>
  <c r="S24" i="71"/>
  <c r="K419" i="76"/>
  <c r="K227" i="76"/>
  <c r="K71" i="73"/>
  <c r="M27" i="72"/>
  <c r="N71" i="63"/>
  <c r="O226" i="62"/>
  <c r="O138" i="62"/>
  <c r="O65" i="62"/>
  <c r="U354" i="61"/>
  <c r="U282" i="61"/>
  <c r="U189" i="61"/>
  <c r="U117" i="61"/>
  <c r="U27" i="61"/>
  <c r="R44" i="59"/>
  <c r="R12" i="59"/>
  <c r="R107" i="78"/>
  <c r="K343" i="76"/>
  <c r="K240" i="76"/>
  <c r="K90" i="76"/>
  <c r="K94" i="73"/>
  <c r="K111" i="76"/>
  <c r="M34" i="72"/>
  <c r="O19" i="64"/>
  <c r="N19" i="63"/>
  <c r="O158" i="62"/>
  <c r="O87" i="62"/>
  <c r="U375" i="61"/>
  <c r="U304" i="61"/>
  <c r="U210" i="61"/>
  <c r="U139" i="61"/>
  <c r="U48" i="61"/>
  <c r="R31" i="78"/>
  <c r="K20" i="73"/>
  <c r="N66" i="63"/>
  <c r="O217" i="62"/>
  <c r="O133" i="62"/>
  <c r="O57" i="62"/>
  <c r="U349" i="61"/>
  <c r="U273" i="61"/>
  <c r="U184" i="61"/>
  <c r="U105" i="61"/>
  <c r="U18" i="61"/>
  <c r="I11" i="80"/>
  <c r="K177" i="76"/>
  <c r="K48" i="73"/>
  <c r="S25" i="71"/>
  <c r="N69" i="63"/>
  <c r="O203" i="62"/>
  <c r="O136" i="62"/>
  <c r="O43" i="62"/>
  <c r="U352" i="61"/>
  <c r="U259" i="61"/>
  <c r="U187" i="61"/>
  <c r="U96" i="61"/>
  <c r="U25" i="61"/>
  <c r="K307" i="76"/>
  <c r="K96" i="73"/>
  <c r="N77" i="63"/>
  <c r="O216" i="62"/>
  <c r="O144" i="62"/>
  <c r="O56" i="62"/>
  <c r="U360" i="61"/>
  <c r="U272" i="61"/>
  <c r="U195" i="61"/>
  <c r="L31" i="58"/>
  <c r="D42" i="88"/>
  <c r="I16" i="80"/>
  <c r="R300" i="78"/>
  <c r="R203" i="78"/>
  <c r="R323" i="78"/>
  <c r="R100" i="78"/>
  <c r="R15" i="78"/>
  <c r="R187" i="78"/>
  <c r="K402" i="76"/>
  <c r="R365" i="78"/>
  <c r="R101" i="78"/>
  <c r="K289" i="76"/>
  <c r="K205" i="76"/>
  <c r="K97" i="76"/>
  <c r="K18" i="76"/>
  <c r="R126" i="78"/>
  <c r="K383" i="76"/>
  <c r="K164" i="76"/>
  <c r="K101" i="73"/>
  <c r="R133" i="78"/>
  <c r="K332" i="76"/>
  <c r="K102" i="76"/>
  <c r="K51" i="73"/>
  <c r="R83" i="78"/>
  <c r="K310" i="76"/>
  <c r="K93" i="76"/>
  <c r="K42" i="73"/>
  <c r="R201" i="78"/>
  <c r="K267" i="76"/>
  <c r="R238" i="78"/>
  <c r="K427" i="76"/>
  <c r="K158" i="76"/>
  <c r="K80" i="73"/>
  <c r="S34" i="71"/>
  <c r="L16" i="66"/>
  <c r="N70" i="63"/>
  <c r="N33" i="63"/>
  <c r="O212" i="62"/>
  <c r="O178" i="62"/>
  <c r="O134" i="62"/>
  <c r="O97" i="62"/>
  <c r="O49" i="62"/>
  <c r="O12" i="62"/>
  <c r="U350" i="61"/>
  <c r="U314" i="61"/>
  <c r="U265" i="61"/>
  <c r="U227" i="61"/>
  <c r="U185" i="61"/>
  <c r="U149" i="61"/>
  <c r="U101" i="61"/>
  <c r="U65" i="61"/>
  <c r="U23" i="61"/>
  <c r="K258" i="76"/>
  <c r="K38" i="73"/>
  <c r="L15" i="65"/>
  <c r="O200" i="62"/>
  <c r="O95" i="62"/>
  <c r="U330" i="61"/>
  <c r="U219" i="61"/>
  <c r="U93" i="61"/>
  <c r="R55" i="59"/>
  <c r="R325" i="78"/>
  <c r="K198" i="76"/>
  <c r="K55" i="73"/>
  <c r="R189" i="78"/>
  <c r="K123" i="76"/>
  <c r="K17" i="73"/>
  <c r="N60" i="63"/>
  <c r="O181" i="62"/>
  <c r="O35" i="62"/>
  <c r="U307" i="61"/>
  <c r="U178" i="61"/>
  <c r="U70" i="61"/>
  <c r="R35" i="59"/>
  <c r="R144" i="78"/>
  <c r="K338" i="76"/>
  <c r="K206" i="76"/>
  <c r="R286" i="78"/>
  <c r="K50" i="73"/>
  <c r="O14" i="64"/>
  <c r="O204" i="62"/>
  <c r="O62" i="62"/>
  <c r="U333" i="61"/>
  <c r="U205" i="61"/>
  <c r="U97" i="61"/>
  <c r="K365" i="76"/>
  <c r="L21" i="66"/>
  <c r="O213" i="62"/>
  <c r="O107" i="62"/>
  <c r="U345" i="61"/>
  <c r="U234" i="61"/>
  <c r="U76" i="61"/>
  <c r="R30" i="59"/>
  <c r="K125" i="76"/>
  <c r="M37" i="72"/>
  <c r="N57" i="63"/>
  <c r="O177" i="62"/>
  <c r="O31" i="62"/>
  <c r="U303" i="61"/>
  <c r="U175" i="61"/>
  <c r="U67" i="61"/>
  <c r="K273" i="76"/>
  <c r="L16" i="65"/>
  <c r="O198" i="62"/>
  <c r="O93" i="62"/>
  <c r="U331" i="61"/>
  <c r="U220" i="61"/>
  <c r="U108" i="61"/>
  <c r="U12" i="61"/>
  <c r="K215" i="76"/>
  <c r="M45" i="72"/>
  <c r="L14" i="66"/>
  <c r="O230" i="62"/>
  <c r="N29" i="63"/>
  <c r="U351" i="61"/>
  <c r="U103" i="61"/>
  <c r="K159" i="76"/>
  <c r="U292" i="61"/>
  <c r="U339" i="61"/>
  <c r="O234" i="62"/>
  <c r="U235" i="61"/>
  <c r="O68" i="62"/>
  <c r="K219" i="76"/>
  <c r="O92" i="62"/>
  <c r="U228" i="61"/>
  <c r="L18" i="74"/>
  <c r="U211" i="61"/>
  <c r="O16" i="62"/>
  <c r="O201" i="62"/>
  <c r="U94" i="61"/>
  <c r="U285" i="61"/>
  <c r="L26" i="58"/>
  <c r="R65" i="78"/>
  <c r="R72" i="78"/>
  <c r="K66" i="76"/>
  <c r="K416" i="76"/>
  <c r="R338" i="78"/>
  <c r="R347" i="78"/>
  <c r="K266" i="76"/>
  <c r="M47" i="72"/>
  <c r="N58" i="63"/>
  <c r="O205" i="62"/>
  <c r="O122" i="62"/>
  <c r="O42" i="62"/>
  <c r="U338" i="61"/>
  <c r="U209" i="61"/>
  <c r="U131" i="61"/>
  <c r="U47" i="61"/>
  <c r="K12" i="73"/>
  <c r="N47" i="63"/>
  <c r="O40" i="62"/>
  <c r="U164" i="61"/>
  <c r="R36" i="59"/>
  <c r="K101" i="76"/>
  <c r="K409" i="76"/>
  <c r="S15" i="71"/>
  <c r="O17" i="62"/>
  <c r="U251" i="61"/>
  <c r="R28" i="59"/>
  <c r="K285" i="76"/>
  <c r="R90" i="78"/>
  <c r="N50" i="63"/>
  <c r="O153" i="62"/>
  <c r="U167" i="61"/>
  <c r="U43" i="61"/>
  <c r="N62" i="63"/>
  <c r="O53" i="62"/>
  <c r="U180" i="61"/>
  <c r="S14" i="71"/>
  <c r="S11" i="71"/>
  <c r="N18" i="63"/>
  <c r="U246" i="61"/>
  <c r="K140" i="76"/>
  <c r="O168" i="62"/>
  <c r="U310" i="61"/>
  <c r="U87" i="61"/>
  <c r="K144" i="76"/>
  <c r="N68" i="63"/>
  <c r="O211" i="62"/>
  <c r="U267" i="61"/>
  <c r="O159" i="62"/>
  <c r="U231" i="61"/>
  <c r="U73" i="61"/>
  <c r="N80" i="63"/>
  <c r="O13" i="62"/>
  <c r="O11" i="64"/>
  <c r="O25" i="62"/>
  <c r="U120" i="61"/>
  <c r="L46" i="58"/>
  <c r="R369" i="78"/>
  <c r="R176" i="78"/>
  <c r="R350" i="78"/>
  <c r="K363" i="76"/>
  <c r="K422" i="76"/>
  <c r="K160" i="76"/>
  <c r="K66" i="73"/>
  <c r="K297" i="76"/>
  <c r="R292" i="78"/>
  <c r="K221" i="76"/>
  <c r="I10" i="80"/>
  <c r="K222" i="76"/>
  <c r="R314" i="78"/>
  <c r="R326" i="78"/>
  <c r="K249" i="76"/>
  <c r="M44" i="72"/>
  <c r="O18" i="64"/>
  <c r="O202" i="62"/>
  <c r="O157" i="62"/>
  <c r="O39" i="62"/>
  <c r="U335" i="61"/>
  <c r="U255" i="61"/>
  <c r="U169" i="61"/>
  <c r="U128" i="61"/>
  <c r="U44" i="61"/>
  <c r="K78" i="76"/>
  <c r="O156" i="62"/>
  <c r="U301" i="61"/>
  <c r="U46" i="61"/>
  <c r="R104" i="78"/>
  <c r="M24" i="72"/>
  <c r="N15" i="63"/>
  <c r="O120" i="62"/>
  <c r="U135" i="61"/>
  <c r="R24" i="59"/>
  <c r="K270" i="76"/>
  <c r="M11" i="72"/>
  <c r="N38" i="63"/>
  <c r="O32" i="62"/>
  <c r="U156" i="61"/>
  <c r="U31" i="61"/>
  <c r="N45" i="63"/>
  <c r="O23" i="62"/>
  <c r="U159" i="61"/>
  <c r="U51" i="61"/>
  <c r="K83" i="73"/>
  <c r="N13" i="63"/>
  <c r="U369" i="61"/>
  <c r="R371" i="78"/>
  <c r="O164" i="62"/>
  <c r="U306" i="61"/>
  <c r="U58" i="61"/>
  <c r="K61" i="73"/>
  <c r="N56" i="63"/>
  <c r="O130" i="62"/>
  <c r="U19" i="61"/>
  <c r="L22" i="66"/>
  <c r="R207" i="78"/>
  <c r="N63" i="63"/>
  <c r="U123" i="61"/>
  <c r="O235" i="62"/>
  <c r="U322" i="61"/>
  <c r="U36" i="61"/>
  <c r="D37" i="88"/>
  <c r="R330" i="78"/>
  <c r="R341" i="78"/>
  <c r="R46" i="78"/>
  <c r="K428" i="76"/>
  <c r="R163" i="78"/>
  <c r="K217" i="76"/>
  <c r="K43" i="76"/>
  <c r="K410" i="76"/>
  <c r="K56" i="76"/>
  <c r="K359" i="76"/>
  <c r="K174" i="76"/>
  <c r="R295" i="78"/>
  <c r="K180" i="76"/>
  <c r="R310" i="78"/>
  <c r="K296" i="76"/>
  <c r="R42" i="78"/>
  <c r="K29" i="76"/>
  <c r="K15" i="67"/>
  <c r="N40" i="63"/>
  <c r="O190" i="62"/>
  <c r="O103" i="62"/>
  <c r="O24" i="62"/>
  <c r="U320" i="61"/>
  <c r="U239" i="61"/>
  <c r="U155" i="61"/>
  <c r="U41" i="61"/>
  <c r="S20" i="71"/>
  <c r="O114" i="62"/>
  <c r="U256" i="61"/>
  <c r="U11" i="61"/>
  <c r="K316" i="76"/>
  <c r="R284" i="78"/>
  <c r="K320" i="76"/>
  <c r="L19" i="66"/>
  <c r="U343" i="61"/>
  <c r="U88" i="61"/>
  <c r="R367" i="78"/>
  <c r="K231" i="76"/>
  <c r="S21" i="71"/>
  <c r="O117" i="62"/>
  <c r="U261" i="61"/>
  <c r="R234" i="78"/>
  <c r="N41" i="63"/>
  <c r="O19" i="62"/>
  <c r="U130" i="61"/>
  <c r="K314" i="76"/>
  <c r="L15" i="66"/>
  <c r="U229" i="61"/>
  <c r="R198" i="78"/>
  <c r="N25" i="63"/>
  <c r="U385" i="61"/>
  <c r="U54" i="61"/>
  <c r="K29" i="73"/>
  <c r="N51" i="63"/>
  <c r="O51" i="62"/>
  <c r="U186" i="61"/>
  <c r="U61" i="61"/>
  <c r="O180" i="62"/>
  <c r="O20" i="62"/>
  <c r="U115" i="61"/>
  <c r="U309" i="61"/>
  <c r="U376" i="61"/>
  <c r="L55" i="58"/>
  <c r="D26" i="88"/>
  <c r="I12" i="80"/>
  <c r="R297" i="78"/>
  <c r="R200" i="78"/>
  <c r="R316" i="78"/>
  <c r="R97" i="78"/>
  <c r="R12" i="78"/>
  <c r="R183" i="78"/>
  <c r="K399" i="76"/>
  <c r="R361" i="78"/>
  <c r="R93" i="78"/>
  <c r="K286" i="76"/>
  <c r="K202" i="76"/>
  <c r="K94" i="76"/>
  <c r="K15" i="76"/>
  <c r="R119" i="78"/>
  <c r="K379" i="76"/>
  <c r="K153" i="76"/>
  <c r="K92" i="73"/>
  <c r="R129" i="78"/>
  <c r="K313" i="76"/>
  <c r="K95" i="76"/>
  <c r="K47" i="73"/>
  <c r="R78" i="78"/>
  <c r="K306" i="76"/>
  <c r="K89" i="76"/>
  <c r="K35" i="73"/>
  <c r="R177" i="78"/>
  <c r="K263" i="76"/>
  <c r="R180" i="78"/>
  <c r="K401" i="76"/>
  <c r="K141" i="76"/>
  <c r="K76" i="73"/>
  <c r="S30" i="71"/>
  <c r="L13" i="66"/>
  <c r="N67" i="63"/>
  <c r="N30" i="63"/>
  <c r="O209" i="62"/>
  <c r="O175" i="62"/>
  <c r="O131" i="62"/>
  <c r="O94" i="62"/>
  <c r="O46" i="62"/>
  <c r="U389" i="61"/>
  <c r="U347" i="61"/>
  <c r="U311" i="61"/>
  <c r="U262" i="61"/>
  <c r="U224" i="61"/>
  <c r="U182" i="61"/>
  <c r="U146" i="61"/>
  <c r="U98" i="61"/>
  <c r="U62" i="61"/>
  <c r="U20" i="61"/>
  <c r="K248" i="76"/>
  <c r="K18" i="73"/>
  <c r="O17" i="64"/>
  <c r="O192" i="62"/>
  <c r="O84" i="62"/>
  <c r="U319" i="61"/>
  <c r="U208" i="61"/>
  <c r="U82" i="61"/>
  <c r="R51" i="59"/>
  <c r="R232" i="78"/>
  <c r="K188" i="76"/>
  <c r="K41" i="73"/>
  <c r="R184" i="78"/>
  <c r="K119" i="76"/>
  <c r="M46" i="72"/>
  <c r="N53" i="63"/>
  <c r="O173" i="62"/>
  <c r="O28" i="62"/>
  <c r="U300" i="61"/>
  <c r="U171" i="61"/>
  <c r="U63" i="61"/>
  <c r="R31" i="59"/>
  <c r="R139" i="78"/>
  <c r="K294" i="76"/>
  <c r="K155" i="76"/>
  <c r="R95" i="78"/>
  <c r="K13" i="73"/>
  <c r="N75" i="63"/>
  <c r="O194" i="62"/>
  <c r="O50" i="62"/>
  <c r="U321" i="61"/>
  <c r="U193" i="61"/>
  <c r="U85" i="61"/>
  <c r="K173" i="76"/>
  <c r="L13" i="65"/>
  <c r="O220" i="62"/>
  <c r="O78" i="62"/>
  <c r="U328" i="61"/>
  <c r="U217" i="61"/>
  <c r="U72" i="61"/>
  <c r="R20" i="59"/>
  <c r="K47" i="76"/>
  <c r="M23" i="72"/>
  <c r="N31" i="63"/>
  <c r="O152" i="62"/>
  <c r="O26" i="62"/>
  <c r="U298" i="61"/>
  <c r="U150" i="61"/>
  <c r="U42" i="61"/>
  <c r="K150" i="76"/>
  <c r="L12" i="65"/>
  <c r="O232" i="62"/>
  <c r="O89" i="62"/>
  <c r="U327" i="61"/>
  <c r="U216" i="61"/>
  <c r="U91" i="61"/>
  <c r="R52" i="59"/>
  <c r="K186" i="76"/>
  <c r="M30" i="72"/>
  <c r="O20" i="64"/>
  <c r="O224" i="62"/>
  <c r="O151" i="62"/>
  <c r="U346" i="61"/>
  <c r="U40" i="61"/>
  <c r="K99" i="73"/>
  <c r="U148" i="61"/>
  <c r="U253" i="61"/>
  <c r="O188" i="62"/>
  <c r="U78" i="61"/>
  <c r="U363" i="61"/>
  <c r="K107" i="76"/>
  <c r="O71" i="62"/>
  <c r="U223" i="61"/>
  <c r="L17" i="66"/>
  <c r="U132" i="61"/>
  <c r="U334" i="61"/>
  <c r="O184" i="62"/>
  <c r="K444" i="76"/>
  <c r="U198" i="61"/>
  <c r="L44" i="58"/>
  <c r="D13" i="88"/>
  <c r="L16" i="58"/>
  <c r="R372" i="78"/>
  <c r="R264" i="78"/>
  <c r="R179" i="78"/>
  <c r="R175" i="78"/>
  <c r="R82" i="78"/>
  <c r="R358" i="78"/>
  <c r="R99" i="78"/>
  <c r="K366" i="76"/>
  <c r="R356" i="78"/>
  <c r="K430" i="76"/>
  <c r="K259" i="76"/>
  <c r="K163" i="76"/>
  <c r="K79" i="76"/>
  <c r="K69" i="73"/>
  <c r="K301" i="76"/>
  <c r="K146" i="76"/>
  <c r="R340" i="78"/>
  <c r="K228" i="76"/>
  <c r="K16" i="73"/>
  <c r="K234" i="76"/>
  <c r="K72" i="76"/>
  <c r="R124" i="78"/>
  <c r="R145" i="78"/>
  <c r="K104" i="76"/>
  <c r="S26" i="71"/>
  <c r="O22" i="64"/>
  <c r="N14" i="63"/>
  <c r="O160" i="62"/>
  <c r="O79" i="62"/>
  <c r="U374" i="61"/>
  <c r="U296" i="61"/>
  <c r="U258" i="61"/>
  <c r="U173" i="61"/>
  <c r="U95" i="61"/>
  <c r="R57" i="78"/>
  <c r="K129" i="76"/>
  <c r="O167" i="62"/>
  <c r="U312" i="61"/>
  <c r="U57" i="61"/>
  <c r="R246" i="78"/>
  <c r="M36" i="72"/>
  <c r="K105" i="76"/>
  <c r="N22" i="63"/>
  <c r="O127" i="62"/>
  <c r="U142" i="61"/>
  <c r="U16" i="61"/>
  <c r="R59" i="78"/>
  <c r="K80" i="76"/>
  <c r="M29" i="72"/>
  <c r="O44" i="62"/>
  <c r="U279" i="61"/>
  <c r="K162" i="76"/>
  <c r="O183" i="62"/>
  <c r="U324" i="61"/>
  <c r="U55" i="61"/>
  <c r="K23" i="76"/>
  <c r="O124" i="62"/>
  <c r="O14" i="62"/>
  <c r="U138" i="61"/>
  <c r="R376" i="78"/>
  <c r="N48" i="63"/>
  <c r="O38" i="62"/>
  <c r="U165" i="61"/>
  <c r="R43" i="59"/>
  <c r="M12" i="72"/>
  <c r="O135" i="62"/>
  <c r="U24" i="61"/>
  <c r="U127" i="61"/>
  <c r="O105" i="62"/>
  <c r="U280" i="61"/>
  <c r="U144" i="61"/>
  <c r="U49" i="61"/>
  <c r="U174" i="61"/>
  <c r="N24" i="63"/>
  <c r="D38" i="88"/>
  <c r="R261" i="78"/>
  <c r="R168" i="78"/>
  <c r="R79" i="78"/>
  <c r="R92" i="78"/>
  <c r="R344" i="78"/>
  <c r="K256" i="76"/>
  <c r="K76" i="76"/>
  <c r="R60" i="78"/>
  <c r="K135" i="76"/>
  <c r="R51" i="78"/>
  <c r="K59" i="76"/>
  <c r="K412" i="76"/>
  <c r="K60" i="76"/>
  <c r="R68" i="78"/>
  <c r="R136" i="78"/>
  <c r="K87" i="76"/>
  <c r="S23" i="71"/>
  <c r="N55" i="63"/>
  <c r="N11" i="63"/>
  <c r="O119" i="62"/>
  <c r="O76" i="62"/>
  <c r="U371" i="61"/>
  <c r="U293" i="61"/>
  <c r="U206" i="61"/>
  <c r="U92" i="61"/>
  <c r="R41" i="78"/>
  <c r="M40" i="72"/>
  <c r="N35" i="63"/>
  <c r="O29" i="62"/>
  <c r="U154" i="61"/>
  <c r="R32" i="59"/>
  <c r="K54" i="76"/>
  <c r="K404" i="76"/>
  <c r="K96" i="76"/>
  <c r="K16" i="67"/>
  <c r="U390" i="61"/>
  <c r="U243" i="61"/>
  <c r="U13" i="61"/>
  <c r="K388" i="76"/>
  <c r="K71" i="76"/>
  <c r="K361" i="76"/>
  <c r="O142" i="62"/>
  <c r="U266" i="61"/>
  <c r="K89" i="73"/>
  <c r="O165" i="62"/>
  <c r="U295" i="61"/>
  <c r="R355" i="78"/>
  <c r="K14" i="67"/>
  <c r="O98" i="62"/>
  <c r="U241" i="61"/>
  <c r="U133" i="61"/>
  <c r="K98" i="76"/>
  <c r="N44" i="63"/>
  <c r="O34" i="62"/>
  <c r="U162" i="61"/>
  <c r="R33" i="59"/>
  <c r="S35" i="71"/>
  <c r="R86" i="78"/>
  <c r="U202" i="61"/>
  <c r="O96" i="62"/>
  <c r="U168" i="61"/>
  <c r="O41" i="62"/>
  <c r="U177" i="61"/>
  <c r="U388" i="61"/>
  <c r="O80" i="62"/>
  <c r="U90" i="61"/>
  <c r="O126" i="62"/>
  <c r="L11" i="58"/>
  <c r="R239" i="78"/>
  <c r="R131" i="78"/>
  <c r="R331" i="78"/>
  <c r="K342" i="76"/>
  <c r="K382" i="76"/>
  <c r="K133" i="76"/>
  <c r="K63" i="73"/>
  <c r="K254" i="76"/>
  <c r="R274" i="78"/>
  <c r="K95" i="73"/>
  <c r="K355" i="76"/>
  <c r="K86" i="73"/>
  <c r="R313" i="78"/>
  <c r="K245" i="76"/>
  <c r="M35" i="72"/>
  <c r="O15" i="64"/>
  <c r="O233" i="62"/>
  <c r="O154" i="62"/>
  <c r="O67" i="62"/>
  <c r="U368" i="61"/>
  <c r="U284" i="61"/>
  <c r="U203" i="61"/>
  <c r="U119" i="61"/>
  <c r="U77" i="61"/>
  <c r="K326" i="76"/>
  <c r="K51" i="76"/>
  <c r="N28" i="63"/>
  <c r="U384" i="61"/>
  <c r="U147" i="61"/>
  <c r="R22" i="59"/>
  <c r="K36" i="76"/>
  <c r="K62" i="73"/>
  <c r="O196" i="62"/>
  <c r="O90" i="62"/>
  <c r="U232" i="61"/>
  <c r="R54" i="59"/>
  <c r="K377" i="76"/>
  <c r="K57" i="76"/>
  <c r="K14" i="76"/>
  <c r="O223" i="62"/>
  <c r="U370" i="61"/>
  <c r="U114" i="61"/>
  <c r="K15" i="73"/>
  <c r="O129" i="62"/>
  <c r="U269" i="61"/>
  <c r="R49" i="59"/>
  <c r="K26" i="73"/>
  <c r="O193" i="62"/>
  <c r="O86" i="62"/>
  <c r="U340" i="61"/>
  <c r="U84" i="61"/>
  <c r="K57" i="73"/>
  <c r="O115" i="62"/>
  <c r="U254" i="61"/>
  <c r="U145" i="61"/>
  <c r="R14" i="59"/>
  <c r="S18" i="71"/>
  <c r="R75" i="78"/>
  <c r="O75" i="62"/>
  <c r="R56" i="59"/>
  <c r="O239" i="62"/>
  <c r="O176" i="62"/>
  <c r="U66" i="61"/>
  <c r="D19" i="88"/>
  <c r="R43" i="78"/>
  <c r="K214" i="76"/>
  <c r="K45" i="76"/>
  <c r="K350" i="76"/>
  <c r="R33" i="78"/>
  <c r="N36" i="63"/>
  <c r="O21" i="62"/>
  <c r="U152" i="61"/>
  <c r="K17" i="67"/>
  <c r="R59" i="59"/>
  <c r="K58" i="73"/>
  <c r="U81" i="61"/>
  <c r="K64" i="73"/>
  <c r="U102" i="61"/>
  <c r="U238" i="61"/>
  <c r="O189" i="62"/>
  <c r="K36" i="73"/>
  <c r="U33" i="61"/>
  <c r="U367" i="61"/>
  <c r="U257" i="61"/>
  <c r="U297" i="61"/>
  <c r="U157" i="61"/>
  <c r="K340" i="76"/>
  <c r="O187" i="62"/>
  <c r="U74" i="61"/>
  <c r="K291" i="76"/>
  <c r="R272" i="78"/>
  <c r="K11" i="67"/>
  <c r="U315" i="61"/>
  <c r="O111" i="62"/>
  <c r="R17" i="59"/>
  <c r="O37" i="62"/>
  <c r="R236" i="78"/>
  <c r="K60" i="73"/>
  <c r="R299" i="78"/>
  <c r="O149" i="62"/>
  <c r="U38" i="61"/>
  <c r="K26" i="76"/>
  <c r="K362" i="76"/>
  <c r="O242" i="62"/>
  <c r="U204" i="61"/>
  <c r="K13" i="67"/>
  <c r="O171" i="62"/>
  <c r="R37" i="59"/>
  <c r="R334" i="78"/>
  <c r="K88" i="73"/>
  <c r="K12" i="67"/>
  <c r="O100" i="62"/>
  <c r="K287" i="76"/>
  <c r="R205" i="78"/>
  <c r="K216" i="76"/>
  <c r="U358" i="61"/>
  <c r="M42" i="72"/>
  <c r="U249" i="61"/>
  <c r="O118" i="62"/>
  <c r="K39" i="73"/>
  <c r="R128" i="78"/>
  <c r="K243" i="76"/>
  <c r="R293" i="78"/>
  <c r="O64" i="62"/>
  <c r="K42" i="76"/>
  <c r="U136" i="61"/>
  <c r="U225" i="61"/>
  <c r="U247" i="61"/>
  <c r="O13" i="64"/>
  <c r="U141" i="61"/>
  <c r="N59" i="63"/>
  <c r="R46" i="59"/>
  <c r="L35" i="58"/>
  <c r="R308" i="78"/>
  <c r="K130" i="76"/>
  <c r="R266" i="78"/>
  <c r="K168" i="76"/>
  <c r="K224" i="76"/>
  <c r="O229" i="62"/>
  <c r="U365" i="61"/>
  <c r="U116" i="61"/>
  <c r="N16" i="63"/>
  <c r="R19" i="59"/>
  <c r="L11" i="66"/>
  <c r="R50" i="59"/>
  <c r="S17" i="71"/>
  <c r="R153" i="78"/>
  <c r="U126" i="61"/>
  <c r="O81" i="62"/>
  <c r="N21" i="63"/>
  <c r="K397" i="76"/>
  <c r="U181" i="61"/>
  <c r="O147" i="62"/>
  <c r="O123" i="62"/>
  <c r="O63" i="62"/>
  <c r="R327" i="78"/>
  <c r="K421" i="76"/>
  <c r="K40" i="76"/>
  <c r="K82" i="73"/>
  <c r="L15" i="74"/>
  <c r="U317" i="61"/>
  <c r="O102" i="62"/>
  <c r="O191" i="62"/>
  <c r="O210" i="62"/>
  <c r="R40" i="59"/>
  <c r="M49" i="72"/>
  <c r="U15" i="61"/>
  <c r="U342" i="61"/>
  <c r="K339" i="76"/>
  <c r="K167" i="76"/>
  <c r="M31" i="72"/>
  <c r="U281" i="61"/>
  <c r="U373" i="61"/>
  <c r="O83" i="62"/>
  <c r="O104" i="62"/>
  <c r="K303" i="76"/>
  <c r="U381" i="61"/>
  <c r="U313" i="61"/>
  <c r="U69" i="61"/>
  <c r="R159" i="78"/>
  <c r="K406" i="76"/>
  <c r="K284" i="76"/>
  <c r="U236" i="61"/>
  <c r="U244" i="61"/>
  <c r="U336" i="61"/>
  <c r="O112" i="62"/>
  <c r="U79" i="61"/>
  <c r="N39" i="63"/>
  <c r="U288" i="61"/>
  <c r="L52" i="58"/>
  <c r="M16" i="72"/>
  <c r="K371" i="76"/>
  <c r="R275" i="78"/>
  <c r="O12" i="64"/>
  <c r="U200" i="61"/>
  <c r="K300" i="76"/>
  <c r="K53" i="76"/>
  <c r="U382" i="61"/>
  <c r="K434" i="76"/>
  <c r="R27" i="59"/>
  <c r="U240" i="61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21231]}"/>
    <s v="{[Medida].[Medida].&amp;[2]}"/>
    <s v="{[Keren].[Keren].[All]}"/>
    <s v="{[Cheshbon KM].[Hie Peilut].[Peilut 7].&amp;[Kod_Peilut_L7_712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<sst xmlns="http://schemas.openxmlformats.org/spreadsheetml/2006/main" count="11563" uniqueCount="3342">
  <si>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</si>
  <si>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</si>
  <si>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</si>
  <si>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</si>
  <si>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</si>
  <si>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</si>
  <si>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</si>
  <si>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</si>
  <si>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</si>
  <si>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</si>
  <si>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</si>
  <si>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</si>
  <si>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</si>
  <si>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</si>
  <si>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</si>
  <si>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</si>
  <si>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</si>
  <si>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</si>
  <si>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</si>
  <si>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</si>
  <si>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</si>
  <si>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</si>
  <si>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</si>
  <si>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</si>
  <si>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</si>
  <si>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</si>
  <si>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</si>
  <si>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</si>
  <si>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</si>
  <si>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</si>
  <si>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</si>
  <si>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</si>
  <si>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</si>
  <si>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</si>
  <si>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</si>
  <si>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</si>
  <si>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</si>
  <si>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</si>
  <si>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</si>
  <si>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</si>
  <si>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</si>
  <si>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</si>
  <si>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</si>
  <si>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</si>
  <si>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</si>
  <si>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</si>
  <si>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</si>
  <si>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</si>
  <si>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</si>
  <si>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</si>
  <si>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</si>
  <si>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</si>
  <si>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</si>
  <si>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</si>
  <si>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</si>
  <si>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</si>
  <si>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</si>
  <si>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</si>
  <si>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</si>
  <si>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</si>
  <si>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</si>
  <si>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</si>
  <si>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</si>
  <si>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</si>
  <si>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</si>
  <si>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</si>
  <si>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</si>
  <si>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</si>
  <si>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</si>
  <si>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</si>
  <si>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</si>
  <si>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</si>
  <si>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</si>
  <si>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</si>
  <si>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</si>
  <si>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</si>
  <si>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</si>
  <si>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</si>
  <si>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</si>
  <si>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</si>
  <si>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</si>
  <si>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</si>
  <si>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</si>
  <si>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</si>
  <si>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</si>
  <si>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</si>
  <si>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</si>
  <si>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</si>
  <si>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</si>
  <si>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</si>
  <si>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</si>
  <si>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</si>
  <si>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</si>
  <si>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</si>
  <si>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</si>
  <si>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</si>
  <si>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</si>
  <si>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</si>
  <si>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</si>
  <si>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</si>
  <si>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</si>
  <si>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</si>
  <si>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</si>
  <si>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</si>
  <si>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</si>
  <si>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</si>
  <si>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</si>
  <si>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</si>
  <si>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</si>
  <si>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</si>
  <si>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</si>
  <si>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</si>
  <si>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</si>
  <si>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</si>
  <si>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</si>
  <si>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</si>
  <si>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</si>
  <si>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</si>
  <si>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</si>
  <si>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</si>
  <si>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</si>
  <si>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</si>
  <si>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</si>
  <si>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</si>
  <si>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</si>
  <si>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</si>
  <si>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</si>
  <si>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</si>
  <si>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</si>
  <si>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</si>
  <si>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</si>
  <si>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</si>
  <si>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</si>
  <si>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</si>
  <si>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</si>
  <si>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</si>
  <si>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</si>
  <si>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</si>
  <si>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</si>
  <si>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</si>
  <si>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</si>
  <si>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</si>
  <si>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</si>
  <si>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</si>
  <si>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</si>
  <si>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</si>
  <si>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</si>
  <si>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</si>
  <si>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</si>
  <si>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</si>
  <si>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</si>
  <si>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</si>
  <si>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</si>
  <si>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</si>
  <si>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</si>
  <si>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</si>
  <si>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</si>
  <si>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</si>
  <si>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</si>
  <si>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</si>
  <si>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</si>
  <si>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</si>
  <si>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</si>
  <si>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</si>
  <si>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</si>
  <si>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</si>
  <si>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</si>
  <si>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</si>
  <si>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</si>
  <si>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</si>
  <si>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</si>
  <si>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</si>
  <si>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</si>
  <si>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</si>
  <si>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</si>
  <si>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</si>
  <si>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</si>
  <si>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</si>
  <si>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</si>
  <si>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</si>
  <si>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</si>
  <si>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</si>
  <si>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</si>
  <si>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</si>
  <si>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</si>
  <si>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</si>
  <si>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</si>
  <si>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</si>
  <si>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</si>
  <si>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</si>
  <si>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</si>
  <si>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</si>
  <si>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</si>
  <si>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</si>
  <si>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</si>
  <si>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</si>
  <si>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</si>
  <si>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</si>
  <si>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</si>
  <si>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</si>
  <si>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</si>
  <si>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</si>
  <si>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</si>
  <si>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</si>
  <si>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</si>
  <si>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</si>
  <si>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</si>
  <si>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</si>
  <si>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</si>
  <si>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</si>
  <si>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</si>
  <si>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</si>
  <si>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</si>
  <si>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</si>
  <si>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</si>
  <si>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</si>
  <si>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</si>
  <si>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</si>
  <si>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</si>
  <si>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</si>
  <si>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</si>
  <si>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</si>
  <si>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</si>
  <si>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</si>
  <si>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</si>
  <si>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</si>
  <si>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</si>
  <si>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</si>
  <si>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</si>
  <si>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</si>
  <si>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משלימה (מספר אוצר 659)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</si>
  <si>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</si>
  <si>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</si>
  <si>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</si>
  <si>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</si>
  <si>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</si>
  <si>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</si>
  <si>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</si>
  <si>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</si>
  <si>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</si>
  <si>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</si>
  <si>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</si>
  <si>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</si>
  <si>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</si>
  <si>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</si>
  <si>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</si>
  <si>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</si>
  <si>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</si>
  <si>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</si>
  <si>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</si>
  <si>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</si>
  <si>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</si>
  <si>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</si>
  <si>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</si>
  <si>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</si>
  <si>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</si>
  <si>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</si>
  <si>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</si>
  <si>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</si>
  <si>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</si>
  <si>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</si>
  <si>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</si>
  <si>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</si>
  <si>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</si>
  <si>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</si>
  <si>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</si>
  <si>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</si>
  <si>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</si>
  <si>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</si>
  <si>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</si>
  <si>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</si>
  <si>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</si>
  <si>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</si>
  <si>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</si>
  <si>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</si>
  <si>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</si>
  <si>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</si>
  <si>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</si>
  <si>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</si>
  <si>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</si>
  <si>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</si>
  <si>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</si>
  <si>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</si>
  <si>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</si>
  <si>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</si>
  <si>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</si>
  <si>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</si>
  <si>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</si>
  <si>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</si>
  <si>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</si>
  <si>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</si>
  <si>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</si>
  <si>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</si>
  <si>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</si>
  <si>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</si>
  <si>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</si>
  <si>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</si>
  <si>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</si>
  <si>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</si>
  <si>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</si>
  <si>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</si>
  <si>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</si>
  <si>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</si>
  <si>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</si>
  <si>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</si>
  <si>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</si>
  <si>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</si>
  <si>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</si>
  <si>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</si>
  <si>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</si>
  <si>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</si>
  <si>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</si>
  <si>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</si>
  <si>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</si>
  <si>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</si>
  <si>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</si>
  <si>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</si>
  <si>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</si>
  <si>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</si>
  <si>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</si>
  <si>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</si>
  <si>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</si>
  <si>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</si>
  <si>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</si>
  <si>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</si>
  <si>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</si>
  <si>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</si>
  <si>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</si>
  <si>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</si>
  <si>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</si>
  <si>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</si>
  <si>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</si>
  <si>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</si>
  <si>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</si>
  <si>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</si>
  <si>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</si>
  <si>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</si>
  <si>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</si>
  <si>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</si>
  <si>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</si>
  <si>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</si>
  <si>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</si>
  <si>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</si>
  <si>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</si>
  <si>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</si>
  <si>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</si>
  <si>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</si>
  <si>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</si>
  <si>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</si>
  <si>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</si>
  <si>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</si>
  <si>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</si>
  <si>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</si>
  <si>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</si>
  <si>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</si>
  <si>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</si>
  <si>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</si>
  <si>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</si>
  <si>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</si>
  <si>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</si>
  <si>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</si>
  <si>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</si>
  <si>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</si>
  <si>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</si>
  <si>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</si>
  <si>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</si>
  <si>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</si>
  <si>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</si>
  <si>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</si>
  <si>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</si>
  <si>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</si>
  <si>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</si>
  <si>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</si>
  <si>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</si>
  <si>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</si>
  <si>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</si>
  <si>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</si>
  <si>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</si>
  <si>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</si>
  <si>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</si>
  <si>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</si>
  <si>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</si>
  <si>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</si>
  <si>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</si>
  <si>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</si>
  <si>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</si>
  <si>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</si>
  <si>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</si>
  <si>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</si>
  <si>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</si>
  <si>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</si>
  <si>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</si>
  <si>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</si>
  <si>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</si>
  <si>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</si>
  <si>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</si>
  <si>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</si>
  <si>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</si>
  <si>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</si>
  <si>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</si>
  <si>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</si>
  <si>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</si>
  <si>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</si>
  <si>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</si>
  <si>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</si>
  <si>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</si>
  <si>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</si>
  <si>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</si>
  <si>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</si>
  <si>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</si>
  <si>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</si>
  <si>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</si>
  <si>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</si>
  <si>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</si>
  <si>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</si>
  <si>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</si>
  <si>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</si>
  <si>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</si>
  <si>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</si>
  <si>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</si>
  <si>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</si>
  <si>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</si>
  <si>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</si>
  <si>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</si>
  <si>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</si>
  <si>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</si>
  <si>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</si>
  <si>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</si>
  <si>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</si>
  <si>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</si>
  <si>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</si>
  <si>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</si>
  <si>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</si>
  <si>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</si>
  <si>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</si>
  <si>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</si>
  <si>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</si>
  <si>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</si>
  <si>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</si>
  <si>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</si>
  <si>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</si>
  <si>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</si>
  <si>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</si>
  <si>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</si>
  <si>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</si>
  <si>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</si>
  <si>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</si>
  <si>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</si>
  <si>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</si>
  <si>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</si>
  <si>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</si>
  <si>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</si>
  <si>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</si>
  <si>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</si>
  <si>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</si>
  <si>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</si>
  <si>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</si>
  <si>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</si>
  <si>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</si>
  <si>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</si>
  <si>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</si>
  <si>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</si>
  <si>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</si>
  <si>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</si>
  <si>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</si>
  <si>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</si>
  <si>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</si>
  <si>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</si>
  <si>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</si>
  <si>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</si>
  <si>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</si>
  <si>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</si>
  <si>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</si>
  <si>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</si>
  <si>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</si>
  <si>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</si>
  <si>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</si>
  <si>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</si>
  <si>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</si>
  <si>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</si>
  <si>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</si>
  <si>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</si>
  <si>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</si>
  <si>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</si>
  <si>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</si>
  <si>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</si>
  <si>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</si>
  <si>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</si>
  <si>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</si>
  <si>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</si>
  <si>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</si>
  <si>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</si>
  <si>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</si>
  <si>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</si>
  <si>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</si>
  <si>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</si>
  <si>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</si>
  <si>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</si>
  <si>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</si>
  <si>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</si>
  <si>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</si>
  <si>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</si>
  <si>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</si>
  <si>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</si>
  <si>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</si>
  <si>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</si>
  <si>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</si>
  <si>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</si>
  <si>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</si>
  <si>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</si>
  <si>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</si>
  <si>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</si>
  <si>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</si>
  <si>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</si>
  <si>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</si>
  <si>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</si>
  <si>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</si>
  <si>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</si>
  <si>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</si>
  <si>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</si>
  <si>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</si>
  <si>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</si>
  <si>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</si>
  <si>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</si>
  <si>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</si>
  <si>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</si>
  <si>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</si>
  <si>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</si>
  <si>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</si>
  <si>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</si>
  <si>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</si>
  <si>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</si>
  <si>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</si>
  <si>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</si>
  <si>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</si>
  <si>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</si>
  <si>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</si>
  <si>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</si>
  <si>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</si>
  <si>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</si>
  <si>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</si>
  <si>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</si>
  <si>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</si>
  <si>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</si>
  <si>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</si>
  <si>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</si>
  <si>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</si>
  <si>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</si>
  <si>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</si>
  <si>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</si>
  <si>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</si>
  <si>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</si>
  <si>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</si>
  <si>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</si>
  <si>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</si>
  <si>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</si>
  <si>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</si>
  <si>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</si>
  <si>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</si>
  <si>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</si>
  <si>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</si>
  <si>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</si>
  <si>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</si>
  <si>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</si>
  <si>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</si>
  <si>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</si>
  <si>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</si>
  <si>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</si>
  <si>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</si>
  <si>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</si>
  <si>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</si>
  <si>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</si>
  <si>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</si>
  <si>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</si>
  <si>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</si>
  <si>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</si>
  <si>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</si>
  <si>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</si>
  <si>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</si>
  <si>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</si>
  <si>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</si>
  <si>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</si>
  <si>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</si>
  <si>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</si>
  <si>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</si>
  <si>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</si>
  <si>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</si>
  <si>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</si>
  <si>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</si>
  <si>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</si>
  <si>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</si>
  <si>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</si>
  <si>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</si>
  <si>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</si>
  <si>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</si>
  <si>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</si>
  <si>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</si>
  <si>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</si>
  <si>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</si>
  <si>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</si>
  <si>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</si>
  <si>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</si>
  <si>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</si>
  <si>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</si>
  <si>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</si>
  <si>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</si>
  <si>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</si>
  <si>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</si>
  <si>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</si>
  <si>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</si>
  <si>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</si>
  <si>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</si>
  <si>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</si>
  <si>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</si>
  <si>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</si>
  <si>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</si>
  <si>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</si>
  <si>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</si>
  <si>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</si>
  <si>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</si>
  <si>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</si>
  <si>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</si>
  <si>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</si>
  <si>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</si>
  <si>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</si>
  <si>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</si>
  <si>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</si>
  <si>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</si>
  <si>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</si>
  <si>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</si>
  <si>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</si>
  <si>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</si>
  <si>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</si>
  <si>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</si>
  <si>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</si>
  <si>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</si>
  <si>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</si>
  <si>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</si>
  <si>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</si>
  <si>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</si>
  <si>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</si>
  <si>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</si>
  <si>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</si>
  <si>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</si>
  <si>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</si>
  <si>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</si>
  <si>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</si>
  <si>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</si>
  <si>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</si>
  <si>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</si>
  <si>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</si>
  <si>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</si>
  <si>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</si>
  <si>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</si>
  <si>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</si>
  <si>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</si>
  <si>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</si>
  <si>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</si>
  <si>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</si>
  <si>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</si>
  <si>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</si>
  <si>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</si>
  <si>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</si>
  <si>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</si>
  <si>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</si>
  <si>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</si>
  <si>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</si>
  <si>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</si>
  <si>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</si>
  <si>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</si>
  <si>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</si>
  <si>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</si>
  <si>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</si>
  <si>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</si>
  <si>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</si>
  <si>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</si>
  <si>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</si>
  <si>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</si>
  <si>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</si>
  <si>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</si>
  <si>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</si>
  <si>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</si>
  <si>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</si>
  <si>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</si>
  <si>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</si>
  <si>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</si>
  <si>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</si>
  <si>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</si>
  <si>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</si>
  <si>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</si>
  <si>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</si>
  <si>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</si>
  <si>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</si>
  <si>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</si>
  <si>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</si>
  <si>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</si>
  <si>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</si>
  <si>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</si>
  <si>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</si>
  <si>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</si>
  <si>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</si>
  <si>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</si>
  <si>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</si>
  <si>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</si>
  <si>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</si>
  <si>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</si>
  <si>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</si>
  <si>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</si>
  <si>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</si>
  <si>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</si>
  <si>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</si>
  <si>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</si>
  <si>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</si>
  <si>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</si>
  <si>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</si>
  <si>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</si>
  <si>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</si>
  <si>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</si>
  <si>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</si>
  <si>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</si>
  <si>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</si>
  <si>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</si>
  <si>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</si>
  <si>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</si>
  <si>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</si>
  <si>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</si>
  <si>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</si>
  <si>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</si>
  <si>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</si>
  <si>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</si>
  <si>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</si>
  <si>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</si>
  <si>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</si>
  <si>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</si>
  <si>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</si>
  <si>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</si>
  <si>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</si>
  <si>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</si>
  <si>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</si>
  <si>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</si>
  <si>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</si>
  <si>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</si>
  <si>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</si>
  <si>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</si>
  <si>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</si>
  <si>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</si>
  <si>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</si>
  <si>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</si>
  <si>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</si>
  <si>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</si>
  <si>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</si>
  <si>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</si>
  <si>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</si>
  <si>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</si>
  <si>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</si>
  <si>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</si>
  <si>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</si>
  <si>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</si>
  <si>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</si>
  <si>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</si>
  <si>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</si>
  <si>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</si>
  <si>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</si>
  <si>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</si>
  <si>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</si>
  <si>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</si>
  <si>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</si>
  <si>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</si>
  <si>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</si>
  <si>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</si>
  <si>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</si>
  <si>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</si>
  <si>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</si>
  <si>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</si>
  <si>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</si>
  <si>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</si>
  <si>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</si>
  <si>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</si>
  <si>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</si>
  <si>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</si>
  <si>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</si>
  <si>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</si>
  <si>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</si>
  <si>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</si>
  <si>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</si>
  <si>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</si>
  <si>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</si>
  <si>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</si>
  <si>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</si>
  <si>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</si>
  <si>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</si>
  <si>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</si>
  <si>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</si>
  <si>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</si>
  <si>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</si>
  <si>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</si>
  <si>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</si>
  <si>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</si>
  <si>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</si>
  <si>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</si>
  <si>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</si>
  <si>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</si>
  <si>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</si>
  <si>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</si>
  <si>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</si>
  <si>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</si>
  <si>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</si>
  <si>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</si>
  <si>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</si>
  <si>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</si>
  <si>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</si>
  <si>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</si>
  <si>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</si>
  <si>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</si>
  <si>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</si>
  <si>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</si>
  <si>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</si>
  <si>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</si>
  <si>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</si>
  <si>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</si>
  <si>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</si>
  <si>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</si>
  <si>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</si>
  <si>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</si>
  <si>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</si>
  <si>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</si>
  <si>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</si>
  <si>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</si>
  <si>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</si>
  <si>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</si>
  <si>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</si>
  <si>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</si>
  <si>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</si>
  <si>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</si>
  <si>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</si>
  <si>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</si>
  <si>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</si>
  <si>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</si>
  <si>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</si>
  <si>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</si>
  <si>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</si>
  <si>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</si>
  <si>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</si>
  <si>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</si>
  <si>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</si>
  <si>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</si>
  <si>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</si>
  <si>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</si>
  <si>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</si>
  <si>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</si>
  <si>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</si>
  <si>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</si>
  <si>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</si>
  <si>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</si>
  <si>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</si>
  <si>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</si>
  <si>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</si>
  <si>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</si>
  <si>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</si>
  <si>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</si>
  <si>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</si>
  <si>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</si>
  <si>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</si>
  <si>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</si>
  <si>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</si>
  <si>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</si>
  <si>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</si>
  <si>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</si>
  <si>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</si>
  <si>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</si>
  <si>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</si>
  <si>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</si>
  <si>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</si>
  <si>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</si>
  <si>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</si>
  <si>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</si>
  <si>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</si>
  <si>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</si>
  <si>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</si>
  <si>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</si>
  <si>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</si>
  <si>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</si>
  <si>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</si>
  <si>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</si>
  <si>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</si>
  <si>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</si>
  <si>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</si>
  <si>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</si>
  <si>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</si>
  <si>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</si>
  <si>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</si>
  <si>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</si>
  <si>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</si>
  <si>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</si>
  <si>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</si>
  <si>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</si>
  <si>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</si>
  <si>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</si>
  <si>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</si>
  <si>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</si>
  <si>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</si>
  <si>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</si>
  <si>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</si>
  <si>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</si>
  <si>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</si>
  <si>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</si>
  <si>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</si>
  <si>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</si>
  <si>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</si>
  <si>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</si>
  <si>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</si>
  <si>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</si>
  <si>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</si>
  <si>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</si>
  <si>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</si>
  <si>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</si>
  <si>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</si>
  <si>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</si>
  <si>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</si>
  <si>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</si>
  <si>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</si>
  <si>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</si>
  <si>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</si>
  <si>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</si>
  <si>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</si>
  <si>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</si>
  <si>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</si>
  <si>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</si>
  <si>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</si>
  <si>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</si>
  <si>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</si>
  <si>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</si>
  <si>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</si>
  <si>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</si>
  <si>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</si>
  <si>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</si>
  <si>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</si>
  <si>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</si>
  <si>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</si>
  <si>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</si>
  <si>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</si>
  <si>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</si>
  <si>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</si>
  <si>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</si>
  <si>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</si>
  <si>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</si>
  <si>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</si>
  <si>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</si>
  <si>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</si>
  <si>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</si>
  <si>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</si>
  <si>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</si>
  <si>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</si>
  <si>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</si>
  <si>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</si>
  <si>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</si>
  <si>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</si>
  <si>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</si>
  <si>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</si>
  <si>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</si>
  <si>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</si>
  <si>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</si>
  <si>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</si>
  <si>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</si>
  <si>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</si>
  <si>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</si>
  <si>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</si>
  <si>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</si>
  <si>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</si>
  <si>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</si>
  <si>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</si>
  <si>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</si>
  <si>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</si>
  <si>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</si>
  <si>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</si>
  <si>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</si>
  <si>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</si>
  <si>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</si>
  <si>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</si>
  <si>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</si>
  <si>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</si>
  <si>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</si>
  <si>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</si>
  <si>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</si>
  <si>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</si>
  <si>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</si>
  <si>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</si>
  <si>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</si>
  <si>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</si>
  <si>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</si>
  <si>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</si>
  <si>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</si>
  <si>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</si>
  <si>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</si>
  <si>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</si>
  <si>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</si>
  <si>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</si>
  <si>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</si>
  <si>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</si>
  <si>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</si>
  <si>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</si>
  <si>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</si>
  <si>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</si>
  <si>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</si>
  <si>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</si>
  <si>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</si>
  <si>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</si>
  <si>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</si>
  <si>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</si>
  <si>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</si>
  <si>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</si>
  <si>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</si>
  <si>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</si>
  <si>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</si>
  <si>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</si>
  <si>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</si>
  <si>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</si>
  <si>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</si>
  <si>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</si>
  <si>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</si>
  <si>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</si>
  <si>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</si>
  <si>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</si>
  <si>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</si>
  <si>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</si>
  <si>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</si>
  <si>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</si>
  <si>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</si>
  <si>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</si>
  <si>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</si>
  <si>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</si>
  <si>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</si>
  <si>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</si>
  <si>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</si>
  <si>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</si>
  <si>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</si>
  <si>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</si>
  <si>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</si>
  <si>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</si>
  <si>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</si>
  <si>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</si>
  <si>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</si>
  <si>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</si>
  <si>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</si>
  <si>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</si>
  <si>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</si>
  <si>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</si>
  <si>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</si>
  <si>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</si>
  <si>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</si>
  <si>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</si>
  <si>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</si>
  <si>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</si>
  <si>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</si>
  <si>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</si>
  <si>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</si>
  <si>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</si>
  <si>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</si>
  <si>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</si>
  <si>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</si>
  <si>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</si>
  <si>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</si>
  <si>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</si>
  <si>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</si>
  <si>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</si>
  <si>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</si>
  <si>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</si>
  <si>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</si>
  <si>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</si>
  <si>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</si>
  <si>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</si>
  <si>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</si>
  <si>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</si>
  <si>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</si>
  <si>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</si>
  <si>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</si>
  <si>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</si>
  <si>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</si>
  <si>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</si>
  <si>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</si>
  <si>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</si>
  <si>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</si>
  <si>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</si>
  <si>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</si>
  <si>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</si>
  <si>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</si>
  <si>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</si>
  <si>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</si>
  <si>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</si>
  <si>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</si>
  <si>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</si>
  <si>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</si>
  <si>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</si>
  <si>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</si>
  <si>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</si>
  <si>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</si>
  <si>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</si>
  <si>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</si>
  <si>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</si>
  <si>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</si>
  <si>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</si>
  <si>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</si>
  <si>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</si>
  <si>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</si>
  <si>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</si>
  <si>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</si>
  <si>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</si>
  <si>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</si>
  <si>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</si>
  <si>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</si>
  <si>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</si>
  <si>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</si>
  <si>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</si>
  <si>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</si>
  <si>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</si>
  <si>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</si>
  <si>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</si>
  <si>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</si>
  <si>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</si>
  <si>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</si>
  <si>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</si>
  <si>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</si>
  <si>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</si>
  <si>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</si>
  <si>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</si>
  <si>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</si>
  <si>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</si>
  <si>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</si>
  <si>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</si>
  <si>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</si>
  <si>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</si>
  <si>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</si>
  <si>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</si>
  <si>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</si>
  <si>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</si>
  <si>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</si>
  <si>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</si>
  <si>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</si>
  <si>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</si>
  <si>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</si>
  <si>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</si>
  <si>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</si>
  <si>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</si>
  <si>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</si>
  <si>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</si>
  <si>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</si>
  <si>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</si>
  <si>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</si>
  <si>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</si>
  <si>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</si>
  <si>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</si>
  <si>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</si>
  <si>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</si>
  <si>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</si>
  <si>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</si>
  <si>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</si>
  <si>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</si>
  <si>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</si>
  <si>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</si>
  <si>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</si>
  <si>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</si>
  <si>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</si>
  <si>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</si>
  <si>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</si>
  <si>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</si>
  <si>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</si>
  <si>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</si>
  <si>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</si>
  <si>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</si>
  <si>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</si>
  <si>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</si>
  <si>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</si>
  <si>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</si>
  <si>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</si>
  <si>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</si>
  <si>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</si>
  <si>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</si>
  <si>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</si>
  <si>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</si>
  <si>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</si>
  <si>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</si>
  <si>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</si>
  <si>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</si>
  <si>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</si>
  <si>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</si>
  <si>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</si>
  <si>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</si>
  <si>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</si>
  <si>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</si>
  <si>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</si>
  <si>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</si>
  <si>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</si>
  <si>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</si>
  <si>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</si>
  <si>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</si>
  <si>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</si>
  <si>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</si>
  <si>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</si>
  <si>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</si>
  <si>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</si>
  <si>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</si>
  <si>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</si>
  <si>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</si>
  <si>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</si>
  <si>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</si>
  <si>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</si>
  <si>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</si>
  <si>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</si>
  <si>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</si>
  <si>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</si>
  <si>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</si>
  <si>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</si>
  <si>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</si>
  <si>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</si>
  <si>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</si>
  <si>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</si>
  <si>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</si>
  <si>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</si>
  <si>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</si>
  <si>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</si>
  <si>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</si>
  <si>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</si>
  <si>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</si>
  <si>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</si>
  <si>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</si>
  <si>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</si>
  <si>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</si>
  <si>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</si>
  <si>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</si>
  <si>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</si>
  <si>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</si>
  <si>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</si>
  <si>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</si>
  <si>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</si>
  <si>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</si>
  <si>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</si>
  <si>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</si>
  <si>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</si>
  <si>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</si>
  <si>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</si>
  <si>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</si>
  <si>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</si>
  <si>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</si>
  <si>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</si>
  <si>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</si>
  <si>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</si>
  <si>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</si>
  <si>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</si>
  <si>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</si>
  <si>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</si>
  <si>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</si>
  <si>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</si>
  <si>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</si>
  <si>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</si>
  <si>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</si>
  <si>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</si>
  <si>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</si>
  <si>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</si>
  <si>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</si>
  <si>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</si>
  <si>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</si>
  <si>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</si>
  <si>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</si>
  <si>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</si>
  <si>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</si>
  <si>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</si>
  <si>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</si>
  <si>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</si>
  <si>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</si>
  <si>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</si>
  <si>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</si>
  <si>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</si>
  <si>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</si>
  <si>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</si>
  <si>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</si>
  <si>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</si>
  <si>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</si>
  <si>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</si>
  <si>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</si>
  <si>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</si>
  <si>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</si>
  <si>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</si>
  <si>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</si>
  <si>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</si>
  <si>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</si>
  <si>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</si>
  <si>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</si>
  <si>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</si>
  <si>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</si>
  <si>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</si>
  <si>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</si>
  <si>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</si>
  <si>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</si>
  <si>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</si>
  <si>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</si>
  <si>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</si>
  <si>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</si>
  <si>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</si>
  <si>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</si>
  <si>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</si>
  <si>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</si>
  <si>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</si>
  <si>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</si>
  <si>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</si>
  <si>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</si>
  <si>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</si>
  <si>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</si>
  <si>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</si>
  <si>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</si>
  <si>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</si>
  <si>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</si>
  <si>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</si>
  <si>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</si>
  <si>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</si>
  <si>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</si>
  <si>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</si>
  <si>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</si>
  <si>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</si>
  <si>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</si>
  <si>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</si>
  <si>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</si>
  <si>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</si>
  <si>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</si>
  <si>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</si>
  <si>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</si>
  <si>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</si>
  <si>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</si>
  <si>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</si>
  <si>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</si>
  <si>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</si>
  <si>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</si>
  <si>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</si>
  <si>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</si>
  <si>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</si>
  <si>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</si>
  <si>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</si>
  <si>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</si>
  <si>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</si>
  <si>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</si>
  <si>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</si>
  <si>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</si>
  <si>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</si>
  <si>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</si>
  <si>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</si>
  <si>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</si>
  <si>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</si>
  <si>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</si>
  <si>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</si>
  <si>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</si>
  <si>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</si>
  <si>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</si>
  <si>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</si>
  <si>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</si>
  <si>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</si>
  <si>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</si>
  <si>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</si>
  <si>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</si>
  <si>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</si>
  <si>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</si>
  <si>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</si>
  <si>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</si>
  <si>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</si>
  <si>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</si>
  <si>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</si>
  <si>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</si>
  <si>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</si>
  <si>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</si>
  <si>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</si>
  <si>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</si>
  <si>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</si>
  <si>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</si>
  <si>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</si>
  <si>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</si>
  <si>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</si>
  <si>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</si>
  <si>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</si>
  <si>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</si>
  <si>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</si>
  <si>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</si>
  <si>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</si>
  <si>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</si>
  <si>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</si>
  <si>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</si>
  <si>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</si>
  <si>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</si>
  <si>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</si>
  <si>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</si>
  <si>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</si>
  <si>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</si>
  <si>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</si>
  <si>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</si>
  <si>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</si>
  <si>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</si>
  <si>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</si>
  <si>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</si>
  <si>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</si>
  <si>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</si>
  <si>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</si>
  <si>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</si>
  <si>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</si>
  <si>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</si>
  <si>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</si>
  <si>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</si>
  <si>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</si>
  <si>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</si>
  <si>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</si>
  <si>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</si>
  <si>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</si>
  <si>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</si>
  <si>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</si>
  <si>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</si>
  <si>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</si>
  <si>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</si>
  <si>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</si>
  <si>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</si>
  <si>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</si>
  <si>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</si>
  <si>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</si>
  <si>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</si>
  <si>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</si>
  <si>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</si>
  <si>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</si>
  <si>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</si>
  <si>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</si>
  <si>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</si>
  <si>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</si>
  <si>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</si>
  <si>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</si>
  <si>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</si>
  <si>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</si>
  <si>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</si>
  <si>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</si>
  <si>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</si>
  <si>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</si>
  <si>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</si>
  <si>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</si>
  <si>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</si>
  <si>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</si>
  <si>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</si>
  <si>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</si>
  <si>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</si>
  <si>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</si>
  <si>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</si>
  <si>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</si>
  <si>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</si>
  <si>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</si>
  <si>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</si>
  <si>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</si>
  <si>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</si>
  <si>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</si>
  <si>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</si>
  <si>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</si>
  <si>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</si>
  <si>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</si>
  <si>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</si>
  <si>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</si>
  <si>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</si>
  <si>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</si>
  <si>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</si>
  <si>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</si>
  <si>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</si>
  <si>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</si>
  <si>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</si>
  <si>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</si>
  <si>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</si>
  <si>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</si>
  <si>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</si>
  <si>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</si>
  <si>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</si>
  <si>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</si>
  <si>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</si>
  <si>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</si>
  <si>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</si>
  <si>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</si>
  <si>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</si>
  <si>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</si>
  <si>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</si>
  <si>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</si>
  <si>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</si>
  <si>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</si>
  <si>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</si>
  <si>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</si>
  <si>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</si>
  <si>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</si>
  <si>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</si>
  <si>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</si>
  <si>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</si>
  <si>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</si>
  <si>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</si>
  <si>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</si>
  <si>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</si>
  <si>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</si>
  <si>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</si>
  <si>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</si>
  <si>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</si>
  <si>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</si>
  <si>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</si>
  <si>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</si>
  <si>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</si>
  <si>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</si>
  <si>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</si>
  <si>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</si>
  <si>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</si>
  <si>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</si>
  <si>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</si>
  <si>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</si>
  <si>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</si>
  <si>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</si>
  <si>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</si>
  <si>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</si>
  <si>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</si>
  <si>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</si>
  <si>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</si>
  <si>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</si>
  <si>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</si>
  <si>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</si>
  <si>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</si>
  <si>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</si>
  <si>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</si>
  <si>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</si>
  <si>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</si>
  <si>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</si>
  <si>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</si>
  <si>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</si>
  <si>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</si>
  <si>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</si>
  <si>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</si>
  <si>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</si>
  <si>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</si>
  <si>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</si>
  <si>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</si>
  <si>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</si>
  <si>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</si>
  <si>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</si>
  <si>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</si>
  <si>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</si>
  <si>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</si>
  <si>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</si>
  <si>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</si>
  <si>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</si>
  <si>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</si>
  <si>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</si>
  <si>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</si>
  <si>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</si>
  <si>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</si>
  <si>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</si>
  <si>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</si>
  <si>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</si>
  <si>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</si>
  <si>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</si>
  <si>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</si>
  <si>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</si>
  <si>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</si>
  <si>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</si>
  <si>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</si>
  <si>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</si>
  <si>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</si>
  <si>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</si>
  <si>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</si>
  <si>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</si>
  <si>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</si>
  <si>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</si>
  <si>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</si>
  <si>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</si>
  <si>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</si>
  <si>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</si>
  <si>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</si>
  <si>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</si>
  <si>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</si>
  <si>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</si>
  <si>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</si>
  <si>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</si>
  <si>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</si>
  <si>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</si>
  <si>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</si>
  <si>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</si>
  <si>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</si>
  <si>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</si>
  <si>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</si>
  <si>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</si>
  <si>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</si>
  <si>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</si>
  <si>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</si>
  <si>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</si>
  <si>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</si>
  <si>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</si>
  <si>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</si>
  <si>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</si>
  <si>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</si>
  <si>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</si>
  <si>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</si>
  <si>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</si>
  <si>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</si>
  <si>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</si>
  <si>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</si>
  <si>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</si>
  <si>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</si>
  <si>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</si>
  <si>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</si>
  <si>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</si>
  <si>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</si>
  <si>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</si>
  <si>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</si>
  <si>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</si>
  <si>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</si>
  <si>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</si>
  <si>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</si>
  <si>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</si>
  <si>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</si>
  <si>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</si>
  <si>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</si>
  <si>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</si>
  <si>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</si>
  <si>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</si>
  <si>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</si>
  <si>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</si>
  <si>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</si>
  <si>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</si>
  <si>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</si>
  <si>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</si>
  <si>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</si>
  <si>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</si>
  <si>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</si>
  <si>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</si>
  <si>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</si>
  <si>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</si>
  <si>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</si>
  <si>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</si>
  <si>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</si>
  <si>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</si>
  <si>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</si>
  <si>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</si>
  <si>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</si>
  <si>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</si>
  <si>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</si>
  <si>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</si>
  <si>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</si>
  <si>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</si>
  <si>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</si>
  <si>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</si>
  <si>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</si>
  <si>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</si>
  <si>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</si>
  <si>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</si>
  <si>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</si>
  <si>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</si>
  <si>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</si>
  <si>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</si>
  <si>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</si>
  <si>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</si>
  <si>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</si>
  <si>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</si>
  <si>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</si>
  <si>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</si>
  <si>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</si>
  <si>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</si>
  <si>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</si>
  <si>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</si>
  <si>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</si>
  <si>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</si>
  <si>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</si>
  <si>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</si>
  <si>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</si>
  <si>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</si>
  <si>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</si>
  <si>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</si>
  <si>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</si>
  <si>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</si>
  <si>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</si>
  <si>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</si>
  <si>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</si>
  <si>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</si>
  <si>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</si>
  <si>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</si>
  <si>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</si>
  <si>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</si>
  <si>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</si>
  <si>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</si>
  <si>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</si>
  <si>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</si>
  <si>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</si>
  <si>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</si>
  <si>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</si>
  <si>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</si>
  <si>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</si>
  <si>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</si>
  <si>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</si>
  <si>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</si>
  <si>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</si>
  <si>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</si>
  <si>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</si>
  <si>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</si>
  <si>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</si>
  <si>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</si>
  <si>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</si>
  <si>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</si>
  <si>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</si>
  <si>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</si>
  <si>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</si>
  <si>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</si>
  <si>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</si>
  <si>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</si>
  <si>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</si>
  <si>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</si>
  <si>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</si>
  <si>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</si>
  <si>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</si>
  <si>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</si>
  <si>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</si>
  <si>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</si>
  <si>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</si>
  <si>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</si>
  <si>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</si>
  <si>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</si>
  <si>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</si>
  <si>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</si>
  <si>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</si>
  <si>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</si>
  <si>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</si>
  <si>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</si>
  <si>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</si>
  <si>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</si>
  <si>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</si>
  <si>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</si>
  <si>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</si>
  <si>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</si>
  <si>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</si>
  <si>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</si>
  <si>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</si>
  <si>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</si>
  <si>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</si>
  <si>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</si>
  <si>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</si>
  <si>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</si>
  <si>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</si>
  <si>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</si>
  <si>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</si>
  <si>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</si>
  <si>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</si>
  <si>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</si>
  <si>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</si>
  <si>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</si>
  <si>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</si>
  <si>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</si>
  <si>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</si>
  <si>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</si>
  <si>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</si>
  <si>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</si>
  <si>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</si>
  <si>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</si>
  <si>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</si>
  <si>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</si>
  <si>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</si>
  <si>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</si>
  <si>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</si>
  <si>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</si>
  <si>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</si>
  <si>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</si>
  <si>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</si>
  <si>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</si>
  <si>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</si>
  <si>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</si>
  <si>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</si>
  <si>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</si>
  <si>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</si>
  <si>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</si>
  <si>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</si>
  <si>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</si>
  <si>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</si>
  <si>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</si>
  <si>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</si>
  <si>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</si>
  <si>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</si>
  <si>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</si>
  <si>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</si>
  <si>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</si>
  <si>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</si>
  <si>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</si>
  <si>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</si>
  <si>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</si>
  <si>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</si>
  <si>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</si>
  <si>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</si>
  <si>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</si>
  <si>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</si>
  <si>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</si>
  <si>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</si>
  <si>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</si>
  <si>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</si>
  <si>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</si>
  <si>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</si>
  <si>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</si>
  <si>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</si>
  <si>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</si>
  <si>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</si>
  <si>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</si>
  <si>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</si>
  <si>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</si>
  <si>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</si>
  <si>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</si>
  <si>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</si>
  <si>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</si>
  <si>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</si>
  <si>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</si>
  <si>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</si>
  <si>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</si>
  <si>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</si>
  <si>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</si>
  <si>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</si>
  <si>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</si>
  <si>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</si>
  <si>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</si>
  <si>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</si>
  <si>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</si>
  <si>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</si>
  <si>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</si>
  <si>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</si>
  <si>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</si>
  <si>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</si>
  <si>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</si>
  <si>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</si>
  <si>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</si>
  <si>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</si>
  <si>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</si>
  <si>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</si>
  <si>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</si>
  <si>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</si>
  <si>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</si>
  <si>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</si>
  <si>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</si>
  <si>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</si>
  <si>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</si>
  <si>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20</t>
  </si>
  <si>
    <t>1147958</t>
  </si>
  <si>
    <t>פסגות ETF תלבונד שקלי</t>
  </si>
  <si>
    <t>1148261</t>
  </si>
  <si>
    <t>קסם ETF תלבונד 40</t>
  </si>
  <si>
    <t>1146216</t>
  </si>
  <si>
    <t>קסם ETF תלבונד 60</t>
  </si>
  <si>
    <t>1146232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</si>
  <si>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</si>
  <si>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</si>
  <si>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</si>
  <si>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</si>
  <si>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</si>
  <si>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</si>
  <si>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</si>
  <si>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</si>
  <si>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</si>
  <si>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</si>
  <si>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</si>
  <si>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</si>
  <si>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</si>
  <si>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</si>
  <si>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</si>
  <si>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</si>
  <si>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</si>
  <si>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</si>
  <si>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</si>
  <si>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</si>
  <si>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</si>
  <si>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</si>
  <si>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</si>
  <si>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</si>
  <si>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</si>
  <si>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</si>
  <si>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</si>
  <si>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</si>
  <si>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</si>
  <si>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</si>
  <si>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</si>
  <si>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</si>
  <si>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</si>
  <si>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</si>
  <si>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</si>
  <si>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</si>
  <si>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</si>
  <si>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</si>
  <si>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</si>
  <si>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</si>
  <si>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</si>
  <si>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</si>
  <si>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</si>
  <si>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</si>
  <si>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</si>
  <si>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</si>
  <si>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</si>
  <si>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</si>
  <si>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</si>
  <si>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</si>
  <si>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</si>
  <si>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</si>
  <si>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</si>
  <si>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</si>
  <si>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</si>
  <si>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</si>
  <si>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</si>
  <si>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</si>
  <si>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</si>
  <si>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</si>
  <si>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</si>
  <si>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</si>
  <si>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</si>
  <si>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</si>
  <si>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</si>
  <si>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</si>
  <si>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</si>
  <si>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</si>
  <si>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</si>
  <si>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</si>
  <si>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</si>
  <si>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</si>
  <si>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</si>
  <si>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</si>
  <si>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</si>
  <si>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</si>
  <si>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</si>
  <si>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</si>
  <si>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</si>
  <si>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</si>
  <si>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</si>
  <si>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</si>
  <si>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</si>
  <si>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</si>
  <si>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</si>
  <si>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</si>
  <si>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</si>
  <si>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</si>
  <si>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</si>
  <si>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</si>
  <si>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</si>
  <si>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</si>
  <si>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</si>
  <si>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</si>
  <si>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</si>
  <si>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</si>
  <si>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</si>
  <si>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</si>
  <si>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</si>
  <si>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</si>
  <si>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</si>
  <si>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</si>
  <si>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</si>
  <si>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</si>
  <si>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</si>
  <si>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</si>
  <si>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</si>
  <si>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</si>
  <si>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</si>
  <si>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</si>
  <si>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</si>
  <si>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</si>
  <si>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</si>
  <si>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</si>
  <si>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</si>
  <si>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</si>
  <si>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</si>
  <si>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</si>
  <si>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</si>
  <si>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</si>
  <si>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</si>
  <si>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</si>
  <si>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</si>
  <si>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</si>
  <si>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</si>
  <si>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</si>
  <si>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</si>
  <si>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</si>
  <si>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</si>
  <si>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</si>
  <si>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</si>
  <si>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</si>
  <si>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</si>
  <si>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</si>
  <si>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</si>
  <si>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</si>
  <si>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</si>
  <si>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</si>
  <si>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</si>
  <si>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</si>
  <si>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</si>
  <si>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</si>
  <si>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</si>
  <si>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</si>
  <si>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</si>
  <si>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</si>
  <si>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</si>
  <si>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</si>
  <si>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</si>
  <si>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</si>
  <si>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</si>
  <si>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</si>
  <si>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</si>
  <si>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</si>
  <si>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</si>
  <si>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</si>
  <si>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</si>
  <si>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</si>
  <si>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</si>
  <si>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</si>
  <si>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</si>
  <si>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</si>
  <si>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</si>
  <si>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</si>
  <si>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</si>
  <si>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</si>
  <si>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</si>
  <si>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</si>
  <si>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</si>
  <si>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</si>
  <si>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</si>
  <si>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</si>
  <si>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</si>
  <si>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</si>
  <si>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</si>
  <si>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</si>
  <si>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</si>
  <si>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</si>
  <si>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</si>
  <si>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</si>
  <si>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</si>
  <si>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</si>
  <si>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</si>
  <si>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</si>
  <si>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</si>
  <si>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</si>
  <si>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</si>
  <si>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26-1442249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</si>
  <si>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</si>
  <si>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</si>
  <si>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</si>
  <si>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</si>
  <si>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</si>
  <si>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</si>
  <si>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</si>
  <si>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</si>
  <si>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</si>
  <si>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</si>
  <si>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</si>
  <si>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</si>
  <si>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</si>
  <si>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</si>
  <si>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</si>
  <si>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</si>
  <si>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</si>
  <si>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</si>
  <si>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</si>
  <si>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</si>
  <si>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</si>
  <si>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</si>
  <si>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</si>
  <si>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</si>
  <si>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</si>
  <si>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</si>
  <si>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</si>
  <si>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</si>
  <si>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</si>
  <si>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</si>
  <si>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</si>
  <si>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</si>
  <si>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</si>
  <si>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</si>
  <si>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</si>
  <si>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</si>
  <si>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</si>
  <si>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</si>
  <si>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</si>
  <si>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</si>
  <si>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</si>
  <si>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</si>
  <si>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</si>
  <si>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</si>
  <si>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</si>
  <si>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</si>
  <si>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</si>
  <si>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</si>
  <si>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</si>
  <si>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</si>
  <si>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</si>
  <si>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SPVNI 2 Next 2021 LP</t>
  </si>
  <si>
    <t>Sunbit</t>
  </si>
  <si>
    <t>אפקון קרן אירופה שותף כללי*</t>
  </si>
  <si>
    <t>חברת Earnix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</si>
  <si>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</si>
  <si>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</si>
  <si>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</si>
  <si>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</si>
  <si>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</si>
  <si>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Greenfield Partners Panorays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</si>
  <si>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</si>
  <si>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</si>
  <si>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</si>
  <si>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</si>
  <si>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</si>
  <si>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Greenfield Partners II L.P</t>
  </si>
  <si>
    <t>Noy 4 Infrastructure and energy</t>
  </si>
  <si>
    <t>S.H. SKY 4 L.P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</si>
  <si>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</si>
  <si>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</si>
  <si>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</si>
  <si>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</si>
  <si>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</si>
  <si>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</si>
  <si>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</si>
  <si>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Israel Secondary fund III L.P</t>
  </si>
  <si>
    <t>Point Nine Annex II GmbH &amp; Co. KG</t>
  </si>
  <si>
    <t>Spark Capital Growth Fund IV</t>
  </si>
  <si>
    <t>Spark Capital VII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</si>
  <si>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</si>
  <si>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</si>
  <si>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</si>
  <si>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</si>
  <si>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</si>
  <si>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</si>
  <si>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PRINCIPAL HOSPITALITY</t>
  </si>
  <si>
    <t>Advent International GPE X B L.P</t>
  </si>
  <si>
    <t>AIOF II Woolly Co Invest Fund L.P</t>
  </si>
  <si>
    <t>Ambition HOLDINGS OFFSHORE LP</t>
  </si>
  <si>
    <t>AP IX Connect Holdings L.P</t>
  </si>
  <si>
    <t>Astorg MidCap</t>
  </si>
  <si>
    <t>AT-BAY, Inc.</t>
  </si>
  <si>
    <t>Audax Direct Lending Solutions Fund II</t>
  </si>
  <si>
    <t>Augury Inc.</t>
  </si>
  <si>
    <t>BCP V DEXKO CO INVEST LP</t>
  </si>
  <si>
    <t>Brookfield Capital Partners Fund VI</t>
  </si>
  <si>
    <t>Cherry Bekaert</t>
  </si>
  <si>
    <t>Cheyne Real Estate Credit Holdings VII</t>
  </si>
  <si>
    <t>Copenhagen Energy Transition</t>
  </si>
  <si>
    <t>Crescent Direct Lending III</t>
  </si>
  <si>
    <t>GIP IV Gutenberg Co Invest SCsp</t>
  </si>
  <si>
    <t>GIP IV Seaway Energy</t>
  </si>
  <si>
    <t>Girasol Investments S.A</t>
  </si>
  <si>
    <t>Group 11 Fund IV</t>
  </si>
  <si>
    <t>Group 11 Fund V</t>
  </si>
  <si>
    <t>ICG Real Estate Debt VI</t>
  </si>
  <si>
    <t>Insight Partners XII LP</t>
  </si>
  <si>
    <t>ISQ Global infrastructure Fund III</t>
  </si>
  <si>
    <t>ISQ Kio Co Invest Fund L.P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</si>
  <si>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</si>
  <si>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</si>
  <si>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</si>
  <si>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</si>
  <si>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</si>
  <si>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</si>
  <si>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</si>
  <si>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</si>
  <si>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</si>
  <si>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Lightricks Ltd.</t>
  </si>
  <si>
    <t>MIE III Co Investment Fund II S.L.P</t>
  </si>
  <si>
    <t>Minute Media Inc.</t>
  </si>
  <si>
    <t>MORE B 1</t>
  </si>
  <si>
    <t>NCA Co Invest L.P</t>
  </si>
  <si>
    <t>Ned Stevens</t>
  </si>
  <si>
    <t>Nirvana Holdings I LP</t>
  </si>
  <si>
    <t>Pantheon Global Co Inv Opportunities V</t>
  </si>
  <si>
    <t>PORCUPINE HOLDINGS (OFFSHORE) LP</t>
  </si>
  <si>
    <t>Proxima Co Invest L.P</t>
  </si>
  <si>
    <t>R Software Inc.</t>
  </si>
  <si>
    <t>SONNEDIX</t>
  </si>
  <si>
    <t>Sportority Limited (UK)</t>
  </si>
  <si>
    <t>Tikehau Direct Lending V</t>
  </si>
  <si>
    <t>Whitehorse IV</t>
  </si>
  <si>
    <t>WHITEHORSE LIQUIDITY PARTNERS GPSOF</t>
  </si>
  <si>
    <t>Whitehorse Liquidity Partners V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</si>
  <si>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</si>
  <si>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</si>
  <si>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</si>
  <si>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</si>
  <si>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</si>
  <si>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</si>
  <si>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</si>
  <si>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</si>
  <si>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</si>
  <si>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</si>
  <si>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</si>
  <si>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</si>
  <si>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</si>
  <si>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</si>
  <si>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</si>
  <si>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</si>
  <si>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</si>
  <si>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</si>
  <si>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</si>
  <si>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</si>
  <si>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</si>
  <si>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</si>
  <si>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</si>
  <si>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</si>
  <si>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</si>
  <si>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</si>
  <si>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</si>
  <si>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</si>
  <si>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</si>
  <si>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</si>
  <si>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</si>
  <si>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</si>
  <si>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</si>
  <si>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</si>
  <si>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</si>
  <si>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</si>
  <si>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</si>
  <si>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</si>
  <si>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</si>
  <si>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</si>
  <si>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</si>
  <si>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</si>
  <si>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</si>
  <si>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</si>
  <si>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</si>
  <si>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</si>
  <si>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</si>
  <si>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</si>
  <si>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</si>
  <si>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</si>
  <si>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</si>
  <si>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</si>
  <si>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</si>
  <si>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</si>
  <si>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</si>
  <si>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</si>
  <si>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</si>
  <si>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</si>
  <si>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</si>
  <si>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</si>
  <si>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</si>
  <si>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</si>
  <si>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</si>
  <si>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</si>
  <si>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</si>
  <si>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</si>
  <si>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</si>
  <si>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</si>
  <si>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</si>
  <si>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</si>
  <si>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</si>
  <si>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</si>
  <si>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</si>
  <si>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</si>
  <si>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</si>
  <si>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10002618</t>
  </si>
  <si>
    <t>+ILS/-USD 3.2866 08-02-23 (11) -464</t>
  </si>
  <si>
    <t>10002644</t>
  </si>
  <si>
    <t>+ILS/-USD 3.2875 08-02-23 (10) -460</t>
  </si>
  <si>
    <t>10000098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</si>
  <si>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</si>
  <si>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</si>
  <si>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</si>
  <si>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</si>
  <si>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</si>
  <si>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</si>
  <si>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</si>
  <si>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</si>
  <si>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</si>
  <si>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</si>
  <si>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</si>
  <si>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</si>
  <si>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</si>
  <si>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</si>
  <si>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</si>
  <si>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</si>
  <si>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</si>
  <si>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</si>
  <si>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</si>
  <si>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</si>
  <si>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</si>
  <si>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</si>
  <si>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</si>
  <si>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</si>
  <si>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</si>
  <si>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</si>
  <si>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</si>
  <si>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</si>
  <si>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</si>
  <si>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</si>
  <si>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</si>
  <si>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</si>
  <si>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</si>
  <si>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</si>
  <si>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</si>
  <si>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</si>
  <si>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</si>
  <si>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</si>
  <si>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</si>
  <si>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</si>
  <si>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</si>
  <si>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</si>
  <si>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</si>
  <si>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</si>
  <si>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</si>
  <si>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</si>
  <si>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</si>
  <si>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</si>
  <si>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</si>
  <si>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</si>
  <si>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</si>
  <si>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</si>
  <si>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</si>
  <si>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</si>
  <si>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</si>
  <si>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</si>
  <si>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</si>
  <si>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</si>
  <si>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</si>
  <si>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</si>
  <si>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</si>
  <si>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</si>
  <si>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</si>
  <si>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</si>
  <si>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</si>
  <si>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</si>
  <si>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</si>
  <si>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</si>
  <si>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</si>
  <si>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</si>
  <si>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</si>
  <si>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</si>
  <si>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</si>
  <si>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3.346 25-05-23 (10) -395</t>
  </si>
  <si>
    <t>10003175</t>
  </si>
  <si>
    <t>10000171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</si>
  <si>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</si>
  <si>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</si>
  <si>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</si>
  <si>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</si>
  <si>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</si>
  <si>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</si>
  <si>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</si>
  <si>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</si>
  <si>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</si>
  <si>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</si>
  <si>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</si>
  <si>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</si>
  <si>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</si>
  <si>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</si>
  <si>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</si>
  <si>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</si>
  <si>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</si>
  <si>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</si>
  <si>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</si>
  <si>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</si>
  <si>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</si>
  <si>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</si>
  <si>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</si>
  <si>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</si>
  <si>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</si>
  <si>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</si>
  <si>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</si>
  <si>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</si>
  <si>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</si>
  <si>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</si>
  <si>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</si>
  <si>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</si>
  <si>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</si>
  <si>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</si>
  <si>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</si>
  <si>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</si>
  <si>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</si>
  <si>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</si>
  <si>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</si>
  <si>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</si>
  <si>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</si>
  <si>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</si>
  <si>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</si>
  <si>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</si>
  <si>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</si>
  <si>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</si>
  <si>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</si>
  <si>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</si>
  <si>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</si>
  <si>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</si>
  <si>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</si>
  <si>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 09-02-23 (10) -516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</si>
  <si>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</si>
  <si>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</si>
  <si>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</si>
  <si>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</si>
  <si>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</si>
  <si>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</si>
  <si>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</si>
  <si>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</si>
  <si>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</si>
  <si>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</si>
  <si>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</si>
  <si>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</si>
  <si>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</si>
  <si>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</si>
  <si>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</si>
  <si>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</si>
  <si>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</si>
  <si>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</si>
  <si>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</si>
  <si>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</si>
  <si>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</si>
  <si>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</si>
  <si>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</si>
  <si>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</si>
  <si>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</si>
  <si>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</si>
  <si>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</si>
  <si>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</si>
  <si>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</si>
  <si>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</si>
  <si>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</si>
  <si>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</si>
  <si>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</si>
  <si>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</si>
  <si>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</si>
  <si>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</si>
  <si>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</si>
  <si>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</si>
  <si>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3.397 24-05-23 (10) -449</t>
  </si>
  <si>
    <t>10000162</t>
  </si>
  <si>
    <t>+ILS/-USD 3.397 26-01-23 (20) -318</t>
  </si>
  <si>
    <t>10000102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</si>
  <si>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</si>
  <si>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</si>
  <si>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</si>
  <si>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</si>
  <si>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</si>
  <si>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</si>
  <si>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</si>
  <si>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</si>
  <si>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</si>
  <si>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</si>
  <si>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</si>
  <si>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</si>
  <si>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</si>
  <si>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</si>
  <si>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</si>
  <si>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</si>
  <si>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</si>
  <si>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</si>
  <si>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</si>
  <si>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</si>
  <si>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</si>
  <si>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</si>
  <si>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</si>
  <si>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</si>
  <si>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</si>
  <si>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</si>
  <si>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</si>
  <si>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</si>
  <si>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</si>
  <si>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</si>
  <si>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</si>
  <si>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</si>
  <si>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</si>
  <si>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</si>
  <si>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</si>
  <si>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</si>
  <si>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</si>
  <si>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</si>
  <si>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</si>
  <si>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</si>
  <si>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</si>
  <si>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</si>
  <si>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</si>
  <si>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</si>
  <si>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</si>
  <si>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10000136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</si>
  <si>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</si>
  <si>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</si>
  <si>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</si>
  <si>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</si>
  <si>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</si>
  <si>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</si>
  <si>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</si>
  <si>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</si>
  <si>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</si>
  <si>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</si>
  <si>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+ILS/-USD 3.419 18-05-23 (20) -570</t>
  </si>
  <si>
    <t>10003127</t>
  </si>
  <si>
    <t>10000108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</si>
  <si>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</si>
  <si>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</si>
  <si>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</si>
  <si>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</si>
  <si>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</si>
  <si>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</si>
  <si>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</si>
  <si>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10000106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</si>
  <si>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</si>
  <si>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</si>
  <si>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</si>
  <si>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</si>
  <si>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</si>
  <si>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</si>
  <si>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</si>
  <si>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</si>
  <si>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</si>
  <si>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</si>
  <si>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</si>
  <si>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</si>
  <si>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</si>
  <si>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</si>
  <si>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</si>
  <si>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</si>
  <si>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</si>
  <si>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</si>
  <si>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</si>
  <si>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</si>
  <si>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</si>
  <si>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</si>
  <si>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</si>
  <si>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</si>
  <si>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</si>
  <si>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</si>
  <si>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</si>
  <si>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</si>
  <si>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</si>
  <si>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</si>
  <si>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</si>
  <si>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</si>
  <si>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</si>
  <si>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</si>
  <si>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</si>
  <si>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</si>
  <si>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</si>
  <si>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</si>
  <si>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</si>
  <si>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</si>
  <si>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</si>
  <si>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</si>
  <si>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</si>
  <si>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</si>
  <si>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</si>
  <si>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</si>
  <si>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</si>
  <si>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</si>
  <si>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</si>
  <si>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</si>
  <si>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</si>
  <si>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</si>
  <si>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</si>
  <si>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</si>
  <si>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</si>
  <si>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</si>
  <si>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</si>
  <si>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</si>
  <si>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</si>
  <si>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</si>
  <si>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</si>
  <si>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</si>
  <si>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</si>
  <si>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</si>
  <si>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</si>
  <si>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</si>
  <si>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</si>
  <si>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</si>
  <si>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</si>
  <si>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</si>
  <si>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</si>
  <si>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</si>
  <si>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</si>
  <si>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</si>
  <si>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</si>
  <si>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</si>
  <si>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</si>
  <si>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</si>
  <si>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</si>
  <si>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</si>
  <si>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</si>
  <si>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</si>
  <si>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</si>
  <si>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</si>
  <si>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</si>
  <si>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</si>
  <si>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</si>
  <si>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</si>
  <si>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</si>
  <si>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</si>
  <si>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</si>
  <si>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</si>
  <si>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</si>
  <si>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</si>
  <si>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</si>
  <si>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</si>
  <si>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</si>
  <si>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</si>
  <si>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</si>
  <si>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</si>
  <si>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</si>
  <si>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</si>
  <si>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</si>
  <si>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</si>
  <si>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</si>
  <si>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</si>
  <si>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</si>
  <si>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3.512 12-01-23 (10) -15</t>
  </si>
  <si>
    <t>10000176</t>
  </si>
  <si>
    <t>10000581</t>
  </si>
  <si>
    <t>+ILS/-USD 3.255 17-01-23 (12) -520</t>
  </si>
  <si>
    <t>10000583</t>
  </si>
  <si>
    <t>+ILS/-USD 3.291 06-02-23 (10) -500</t>
  </si>
  <si>
    <t>+ILS/-USD 3.3 12-06-23 (10) -570</t>
  </si>
  <si>
    <t>10000720</t>
  </si>
  <si>
    <t>+ILS/-USD 3.304 13-03-23 (20) -355</t>
  </si>
  <si>
    <t>10000694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</si>
  <si>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</si>
  <si>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</si>
  <si>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</si>
  <si>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</si>
  <si>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</si>
  <si>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</si>
  <si>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</si>
  <si>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</si>
  <si>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10000785</t>
  </si>
  <si>
    <t>10000765</t>
  </si>
  <si>
    <t>10000704</t>
  </si>
  <si>
    <t>+ILS/-USD 3.362 06-06-23 (20) -568</t>
  </si>
  <si>
    <t>10000706</t>
  </si>
  <si>
    <t>+ILS/-USD 3.37 10-05-23 (20) -570</t>
  </si>
  <si>
    <t>10000761</t>
  </si>
  <si>
    <t>+ILS/-USD 3.3718 10-05-23 (11) -562</t>
  </si>
  <si>
    <t>10000759</t>
  </si>
  <si>
    <t>+ILS/-USD 3.375 10-05-23 (12) -560</t>
  </si>
  <si>
    <t>10000763</t>
  </si>
  <si>
    <t>+ILS/-USD 3.3892 09-02-23 (93) -515</t>
  </si>
  <si>
    <t>10000710</t>
  </si>
  <si>
    <t>10000781</t>
  </si>
  <si>
    <t>10000783</t>
  </si>
  <si>
    <t>10000722</t>
  </si>
  <si>
    <t>+ILS/-USD 3.3967 16-05-23 (94) -533</t>
  </si>
  <si>
    <t>10000767</t>
  </si>
  <si>
    <t>+ILS/-USD 3.404 16-02-23 (20) -515</t>
  </si>
  <si>
    <t>10000673</t>
  </si>
  <si>
    <t>10000726</t>
  </si>
  <si>
    <t>10000671</t>
  </si>
  <si>
    <t>+ILS/-USD 3.415 01-03-23 (12) -210</t>
  </si>
  <si>
    <t>10000777</t>
  </si>
  <si>
    <t>+ILS/-USD 3.417 04-04-23 (12) -485</t>
  </si>
  <si>
    <t>10000728</t>
  </si>
  <si>
    <t>10000771</t>
  </si>
  <si>
    <t>10000769</t>
  </si>
  <si>
    <t>10000662</t>
  </si>
  <si>
    <t>10000660</t>
  </si>
  <si>
    <t>10000746</t>
  </si>
  <si>
    <t>+ILS/-USD 3.4727 20-04-23 (12) -533</t>
  </si>
  <si>
    <t>10000744</t>
  </si>
  <si>
    <t>10000734</t>
  </si>
  <si>
    <t>+ILS/-USD 3.4802 24-04-23 (20) -538</t>
  </si>
  <si>
    <t>10000750</t>
  </si>
  <si>
    <t>10000748</t>
  </si>
  <si>
    <t>10000740</t>
  </si>
  <si>
    <t>10000742</t>
  </si>
  <si>
    <t>10000738</t>
  </si>
  <si>
    <t>+ILS/-USD 3.5027 13-03-23 (12) -473</t>
  </si>
  <si>
    <t>10000736</t>
  </si>
  <si>
    <t>10000755</t>
  </si>
  <si>
    <t>+ILS/-USD 3.173 05-01-23 (10) -403</t>
  </si>
  <si>
    <t>10000680</t>
  </si>
  <si>
    <t>+ILS/-USD 3.3265 05-01-23 (10) -385</t>
  </si>
  <si>
    <t>10000732</t>
  </si>
  <si>
    <t>+ILS/-USD 3.3846 05-01-23 (10) -429</t>
  </si>
  <si>
    <t>+ILS/-USD 3.392 05-01-23 (10) -510</t>
  </si>
  <si>
    <t>10000705</t>
  </si>
  <si>
    <t>+ILS/-USD 3.399 05-01-23 (10) -270</t>
  </si>
  <si>
    <t>+ILS/-USD 3.4042 21-02-23 (10) -378</t>
  </si>
  <si>
    <t>+ILS/-USD 3.432 05-01-23 (10) -60</t>
  </si>
  <si>
    <t>10000760</t>
  </si>
  <si>
    <t>+ILS/-USD 3.443 05-01-23 (10) -470</t>
  </si>
  <si>
    <t>10000725</t>
  </si>
  <si>
    <t>+ILS/-USD 3.4534 05-01-23 (10) -456</t>
  </si>
  <si>
    <t>+ILS/-USD 3.49 05-01-23 (10) -425</t>
  </si>
  <si>
    <t>10000723</t>
  </si>
  <si>
    <t>+ILS/-USD 3.5005 05-01-23 (10) -190</t>
  </si>
  <si>
    <t>10000753</t>
  </si>
  <si>
    <t>+USD/-ILS 3.1892 05-01-23 (10) -383</t>
  </si>
  <si>
    <t>10000682</t>
  </si>
  <si>
    <t>+USD/-ILS 3.1915 05-01-23 (10) -350</t>
  </si>
  <si>
    <t>10000683</t>
  </si>
  <si>
    <t>+USD/-ILS 3.2369 05-01-23 (10) -271</t>
  </si>
  <si>
    <t>10000733</t>
  </si>
  <si>
    <t>+USD/-ILS 3.2563 05-01-23 (10) -237</t>
  </si>
  <si>
    <t>+USD/-ILS 3.4055 05-01-23 (10) -455</t>
  </si>
  <si>
    <t>10000703</t>
  </si>
  <si>
    <t>+USD/-ILS 3.4158 05-01-23 (10) -457</t>
  </si>
  <si>
    <t>+USD/-ILS 3.4212 05-01-23 (10) -418</t>
  </si>
  <si>
    <t>10000702</t>
  </si>
  <si>
    <t>+USD/-ILS 3.451 05-01-23 (10) -420</t>
  </si>
  <si>
    <t>+USD/-ILS 3.4572 05-01-23 (10) -98</t>
  </si>
  <si>
    <t>10000758</t>
  </si>
  <si>
    <t>+USD/-ILS 3.5155 05-01-23 (10) -240</t>
  </si>
  <si>
    <t>10000751</t>
  </si>
  <si>
    <t>+USD/-ILS 3.5408 21-02-23 (10) -372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</si>
  <si>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</si>
  <si>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</si>
  <si>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</si>
  <si>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</si>
  <si>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</si>
  <si>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</si>
  <si>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</si>
  <si>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</si>
  <si>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</si>
  <si>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</si>
  <si>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</si>
  <si>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</si>
  <si>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</si>
  <si>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</si>
  <si>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</si>
  <si>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</si>
  <si>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</si>
  <si>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</si>
  <si>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</si>
  <si>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</si>
  <si>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</si>
  <si>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</si>
  <si>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</si>
  <si>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</si>
  <si>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</si>
  <si>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</si>
  <si>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</si>
  <si>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</si>
  <si>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</si>
  <si>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</si>
  <si>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</si>
  <si>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</si>
  <si>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</si>
  <si>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</si>
  <si>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</si>
  <si>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</si>
  <si>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</si>
  <si>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</si>
  <si>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</si>
  <si>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</si>
  <si>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</si>
  <si>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</si>
  <si>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</si>
  <si>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</si>
  <si>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</si>
  <si>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</si>
  <si>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</si>
  <si>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</si>
  <si>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</si>
  <si>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</si>
  <si>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</si>
  <si>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</si>
  <si>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</si>
  <si>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</si>
  <si>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</si>
  <si>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</si>
  <si>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</si>
  <si>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</si>
  <si>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</si>
  <si>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</si>
  <si>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</si>
  <si>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</si>
  <si>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</si>
  <si>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</si>
  <si>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</si>
  <si>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</si>
  <si>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</si>
  <si>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</si>
  <si>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</si>
  <si>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</si>
  <si>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</si>
  <si>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</si>
  <si>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</si>
  <si>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</si>
  <si>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</si>
  <si>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</si>
  <si>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</si>
  <si>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</si>
  <si>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</si>
  <si>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</si>
  <si>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</si>
  <si>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</si>
  <si>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</si>
  <si>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</si>
  <si>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</si>
  <si>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</si>
  <si>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</si>
  <si>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</si>
  <si>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</si>
  <si>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</si>
  <si>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</si>
  <si>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</si>
  <si>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</si>
  <si>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</si>
  <si>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</si>
  <si>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</si>
  <si>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</si>
  <si>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</si>
  <si>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</si>
  <si>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</si>
  <si>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</si>
  <si>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</si>
  <si>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</si>
  <si>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</si>
  <si>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</si>
  <si>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</si>
  <si>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</si>
  <si>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</si>
  <si>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</si>
  <si>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</si>
  <si>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</si>
  <si>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</si>
  <si>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</si>
  <si>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</si>
  <si>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</si>
  <si>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</si>
  <si>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</si>
  <si>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</si>
  <si>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</si>
  <si>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</si>
  <si>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</si>
  <si>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</si>
  <si>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</si>
  <si>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</si>
  <si>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</si>
  <si>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</si>
  <si>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</si>
  <si>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</si>
  <si>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</si>
  <si>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</si>
  <si>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</si>
  <si>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+USD/-EUR 1.07694 14-02-23 (10) +189.4</t>
  </si>
  <si>
    <t>10000110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</si>
  <si>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</si>
  <si>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</si>
  <si>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</si>
  <si>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</si>
  <si>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</si>
  <si>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</si>
  <si>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</si>
  <si>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</si>
  <si>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</si>
  <si>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</si>
  <si>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</si>
  <si>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</si>
  <si>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</si>
  <si>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</si>
  <si>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</si>
  <si>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</si>
  <si>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</si>
  <si>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</si>
  <si>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</si>
  <si>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</si>
  <si>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</si>
  <si>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</si>
  <si>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</si>
  <si>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</si>
  <si>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</si>
  <si>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</si>
  <si>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</si>
  <si>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</si>
  <si>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</si>
  <si>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</si>
  <si>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</si>
  <si>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</si>
  <si>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</si>
  <si>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+EUR/-USD 1.0377 06-03-23 (10) +167</t>
  </si>
  <si>
    <t>10000686</t>
  </si>
  <si>
    <t>+GBP/-USD 1.2289 13-02-23 (10) +63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</si>
  <si>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</si>
  <si>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</si>
  <si>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</si>
  <si>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</si>
  <si>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</si>
  <si>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</si>
  <si>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</si>
  <si>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</si>
  <si>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</si>
  <si>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</si>
  <si>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</si>
  <si>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</si>
  <si>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</si>
  <si>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</si>
  <si>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</si>
  <si>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1.0658 06-03-23 (10) +199.5</t>
  </si>
  <si>
    <t>10000619</t>
  </si>
  <si>
    <t>10000792</t>
  </si>
  <si>
    <t>10000794</t>
  </si>
  <si>
    <t>10000627</t>
  </si>
  <si>
    <t>10000629</t>
  </si>
  <si>
    <t>+USD/-GBP 1.1536 13-02-23 (10) +31</t>
  </si>
  <si>
    <t>10000708</t>
  </si>
  <si>
    <t>+USD/-GBP 1.16 13-02-23 (10) +30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</si>
  <si>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</si>
  <si>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</si>
  <si>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</si>
  <si>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</si>
  <si>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</si>
  <si>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</si>
  <si>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</si>
  <si>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+EUR/-USD 1.07065 20-03-23 (10) +57</t>
  </si>
  <si>
    <t>10000764</t>
  </si>
  <si>
    <t>+USD/-AUD 0.68758 15-02-23 (12) +5.8</t>
  </si>
  <si>
    <t>10000730</t>
  </si>
  <si>
    <t>+USD/-EUR 0.9685 20-03-23 (12) +125</t>
  </si>
  <si>
    <t>10000745</t>
  </si>
  <si>
    <t>+USD/-EUR 0.983 20-03-23 (12) +120</t>
  </si>
  <si>
    <t>10000749</t>
  </si>
  <si>
    <t>+USD/-EUR 1.0028 20-03-23 (12) +108</t>
  </si>
  <si>
    <t>+USD/-EUR 1.01135 20-03-23 (12) +133.5</t>
  </si>
  <si>
    <t>+USD/-EUR 1.073 20-03-23 (12) +215</t>
  </si>
  <si>
    <t>10000719</t>
  </si>
  <si>
    <t>+USD/-EUR 1.07598 20-03-23 (10) +212.8</t>
  </si>
  <si>
    <t>+USD/-EUR 1.077 20-03-23 (12) +213</t>
  </si>
  <si>
    <t>+USD/-EUR 1.0797 20-03-23 (12) +217</t>
  </si>
  <si>
    <t>+USD/-GBP 1.2612 13-02-23 (10) +40</t>
  </si>
  <si>
    <t>10000699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</si>
  <si>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</si>
  <si>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</si>
  <si>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</si>
  <si>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</si>
  <si>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</si>
  <si>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</si>
  <si>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</si>
  <si>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</si>
  <si>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</si>
  <si>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</si>
  <si>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</si>
  <si>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</si>
  <si>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</si>
  <si>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</si>
  <si>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</si>
  <si>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</si>
  <si>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</si>
  <si>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</si>
  <si>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</si>
  <si>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</si>
  <si>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</si>
  <si>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</si>
  <si>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</si>
  <si>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</si>
  <si>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</si>
  <si>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</si>
  <si>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</si>
  <si>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</si>
  <si>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</si>
  <si>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</si>
  <si>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</si>
  <si>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</si>
  <si>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</si>
  <si>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</si>
  <si>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</si>
  <si>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</si>
  <si>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</si>
  <si>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</si>
  <si>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</si>
  <si>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</si>
  <si>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</si>
  <si>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</si>
  <si>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</si>
  <si>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</si>
  <si>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</si>
  <si>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</si>
  <si>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</si>
  <si>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</si>
  <si>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</si>
  <si>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</si>
  <si>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</si>
  <si>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</si>
  <si>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</si>
  <si>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</si>
  <si>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</si>
  <si>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</si>
  <si>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</si>
  <si>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</si>
  <si>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</si>
  <si>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</si>
  <si>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</si>
  <si>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</si>
  <si>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</si>
  <si>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</si>
  <si>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</si>
  <si>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</si>
  <si>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</si>
  <si>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</si>
  <si>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</si>
  <si>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</si>
  <si>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</si>
  <si>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</si>
  <si>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</si>
  <si>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</si>
  <si>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</si>
  <si>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</si>
  <si>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</si>
  <si>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</si>
  <si>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</si>
  <si>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</si>
  <si>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</si>
  <si>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</si>
  <si>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</si>
  <si>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</si>
  <si>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</si>
  <si>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</si>
  <si>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</si>
  <si>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</si>
  <si>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</si>
  <si>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</si>
  <si>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</si>
  <si>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</si>
  <si>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</si>
  <si>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</si>
  <si>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</si>
  <si>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</si>
  <si>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</si>
  <si>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</si>
  <si>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</si>
  <si>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</si>
  <si>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</si>
  <si>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</si>
  <si>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</si>
  <si>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</si>
  <si>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</si>
  <si>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</si>
  <si>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</si>
  <si>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</si>
  <si>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</si>
  <si>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</si>
  <si>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</si>
  <si>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</si>
  <si>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</si>
  <si>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</si>
  <si>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</si>
  <si>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</si>
  <si>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</si>
  <si>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</si>
  <si>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</si>
  <si>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</si>
  <si>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</si>
  <si>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</si>
  <si>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</si>
  <si>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</si>
  <si>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</si>
  <si>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</si>
  <si>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</si>
  <si>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</si>
  <si>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</si>
  <si>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</si>
  <si>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</si>
  <si>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</si>
  <si>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</si>
  <si>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</si>
  <si>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</si>
  <si>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</si>
  <si>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</si>
  <si>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</si>
  <si>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</si>
  <si>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</si>
  <si>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</si>
  <si>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</si>
  <si>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</si>
  <si>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</si>
  <si>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</si>
  <si>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</si>
  <si>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</si>
  <si>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</si>
  <si>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</si>
  <si>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</si>
  <si>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</si>
  <si>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</si>
  <si>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</si>
  <si>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</si>
  <si>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</si>
  <si>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</si>
  <si>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</si>
  <si>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</si>
  <si>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</si>
  <si>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</si>
  <si>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</si>
  <si>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</si>
  <si>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</si>
  <si>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</si>
  <si>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</si>
  <si>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</si>
  <si>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</si>
  <si>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</si>
  <si>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</si>
  <si>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</si>
  <si>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</si>
  <si>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</si>
  <si>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</si>
  <si>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</si>
  <si>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</si>
  <si>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</si>
  <si>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</si>
  <si>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</si>
  <si>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</si>
  <si>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</si>
  <si>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</si>
  <si>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</si>
  <si>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</si>
  <si>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</si>
  <si>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</si>
  <si>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</si>
  <si>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</si>
  <si>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</si>
  <si>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</si>
  <si>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</si>
  <si>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</si>
  <si>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</si>
  <si>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</si>
  <si>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</si>
  <si>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</si>
  <si>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</si>
  <si>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</si>
  <si>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</si>
  <si>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</si>
  <si>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</si>
  <si>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</si>
  <si>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</si>
  <si>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</si>
  <si>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</si>
  <si>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</si>
  <si>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</si>
  <si>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</si>
  <si>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</si>
  <si>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</si>
  <si>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</si>
  <si>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</si>
  <si>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</si>
  <si>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</si>
  <si>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</si>
  <si>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</si>
  <si>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</si>
  <si>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</si>
  <si>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</si>
  <si>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</si>
  <si>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</si>
  <si>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</si>
  <si>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</si>
  <si>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</si>
  <si>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</si>
  <si>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</si>
  <si>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</si>
  <si>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</si>
  <si>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</si>
  <si>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</si>
  <si>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</si>
  <si>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</si>
  <si>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</si>
  <si>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</si>
  <si>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</si>
  <si>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</si>
  <si>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</si>
  <si>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</si>
  <si>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</si>
  <si>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</si>
  <si>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</si>
  <si>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</si>
  <si>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</si>
  <si>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</si>
  <si>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</si>
  <si>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</si>
  <si>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</si>
  <si>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</si>
  <si>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</si>
  <si>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</si>
  <si>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</si>
  <si>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</si>
  <si>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</si>
  <si>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</si>
  <si>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</si>
  <si>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</si>
  <si>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</si>
  <si>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</si>
  <si>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</si>
  <si>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</si>
  <si>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</si>
  <si>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</si>
  <si>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</si>
  <si>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</si>
  <si>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</si>
  <si>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</si>
  <si>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</si>
  <si>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</si>
  <si>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</si>
  <si>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</si>
  <si>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</si>
  <si>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</si>
  <si>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 xml:space="preserve"> F2 Capital Partners 3 LP </t>
  </si>
  <si>
    <t xml:space="preserve"> F2 Select I LP </t>
  </si>
  <si>
    <t xml:space="preserve"> Fortissimo Partners VI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</si>
  <si>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</si>
  <si>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</si>
  <si>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</si>
  <si>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</si>
  <si>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Noy 4 Infrastructure and energy investments l.p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</si>
  <si>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</si>
  <si>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</si>
  <si>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</si>
  <si>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</si>
  <si>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</si>
  <si>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</si>
  <si>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</si>
  <si>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</si>
  <si>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</si>
  <si>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Arkin Bio Capital L.P </t>
  </si>
  <si>
    <t xml:space="preserve"> Astorg MidCap </t>
  </si>
  <si>
    <t xml:space="preserve"> Astorg VIII </t>
  </si>
  <si>
    <t xml:space="preserve"> Audax Direct Lending Solutions Fund II B-1 </t>
  </si>
  <si>
    <t xml:space="preserve"> AUDAX DLS CO-INVESTMENT FUND 3 L.P. </t>
  </si>
  <si>
    <t xml:space="preserve"> BCP V DEXKO CO-INVEST LP </t>
  </si>
  <si>
    <t xml:space="preserve"> Bessemer Venture Partners XII Institutional L.P </t>
  </si>
  <si>
    <t xml:space="preserve"> Brookfield Capital Partners Fund VI </t>
  </si>
  <si>
    <t xml:space="preserve"> BVP Forge Institutional L.P </t>
  </si>
  <si>
    <t xml:space="preserve"> Cheyne Real Estate Credit Holdings VII </t>
  </si>
  <si>
    <t xml:space="preserve"> Copenhagen infrastructure Energy Transition Fund I </t>
  </si>
  <si>
    <t xml:space="preserve"> Crescent Direct Lending III </t>
  </si>
  <si>
    <t xml:space="preserve"> DIRECT LENDING FUND IV (EUR) SLP </t>
  </si>
  <si>
    <t xml:space="preserve"> ELECTRA AMERICA PRINCIPAL HOSPITALITY LP </t>
  </si>
  <si>
    <t xml:space="preserve"> Francisco Partners VII </t>
  </si>
  <si>
    <t xml:space="preserve"> GIP IV Gutenberg Co Invest SCsp </t>
  </si>
  <si>
    <t xml:space="preserve"> GIP IV Seaway Energy </t>
  </si>
  <si>
    <t xml:space="preserve"> Girasol Investments S.A </t>
  </si>
  <si>
    <t xml:space="preserve"> Group 11 Fund IV </t>
  </si>
  <si>
    <t xml:space="preserve"> ICG Real Estate Debt VI </t>
  </si>
  <si>
    <t xml:space="preserve"> ICG Senior Debt Partners Fund 5-A (EUR) SCSp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</si>
  <si>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</si>
  <si>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</si>
  <si>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</si>
  <si>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</si>
  <si>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V </t>
  </si>
  <si>
    <t xml:space="preserve"> Kartesia Credit Opportunities VI SCS </t>
  </si>
  <si>
    <t xml:space="preserve"> Kartesia Senior Opportunities II SCS SICAV-RAIF </t>
  </si>
  <si>
    <t xml:space="preserve"> KASS Unlevered II S,a.r.l </t>
  </si>
  <si>
    <t xml:space="preserve"> KASS Unlevered S.a r.l. - Compartment E </t>
  </si>
  <si>
    <t xml:space="preserve"> KKR CAVALRY CO-INVEST </t>
  </si>
  <si>
    <t xml:space="preserve"> MICL SONNEDIX SOLAR CIV L.P. </t>
  </si>
  <si>
    <t xml:space="preserve"> MIE III Co-Investment Fund II S.L.P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</si>
  <si>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</si>
  <si>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</si>
  <si>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</si>
  <si>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</si>
  <si>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</si>
  <si>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</si>
  <si>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</si>
  <si>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</si>
  <si>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Tikehau Direct Lending V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</si>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</sst>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7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7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49" fontId="27" fillId="0" borderId="0" xfId="16" applyNumberFormat="1" applyFont="1" applyFill="1" applyAlignment="1">
      <alignment horizontal="right"/>
    </xf>
    <xf numFmtId="10" fontId="27" fillId="0" borderId="0" xfId="16" applyNumberFormat="1" applyFont="1" applyFill="1" applyAlignment="1">
      <alignment horizontal="right"/>
    </xf>
    <xf numFmtId="0" fontId="27" fillId="0" borderId="25" xfId="0" applyFont="1" applyFill="1" applyBorder="1" applyAlignment="1">
      <alignment horizontal="right" indent="2"/>
    </xf>
    <xf numFmtId="4" fontId="27" fillId="0" borderId="0" xfId="16" applyNumberFormat="1" applyFont="1" applyFill="1" applyAlignment="1">
      <alignment horizontal="right"/>
    </xf>
    <xf numFmtId="0" fontId="2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16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0" fontId="32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M17" sqref="M1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46" t="s" vm="1">
        <v>228</v>
      </c>
    </row>
    <row r="2" spans="1:4">
      <c r="B2" s="46" t="s">
        <v>144</v>
      </c>
      <c r="C2" s="46" t="s">
        <v>229</v>
      </c>
    </row>
    <row r="3" spans="1:4">
      <c r="B3" s="46" t="s">
        <v>146</v>
      </c>
      <c r="C3" s="46" t="s">
        <v>230</v>
      </c>
    </row>
    <row r="4" spans="1:4">
      <c r="B4" s="46" t="s">
        <v>147</v>
      </c>
      <c r="C4" s="46">
        <v>9455</v>
      </c>
    </row>
    <row r="6" spans="1:4" ht="26.25" customHeight="1">
      <c r="B6" s="130" t="s">
        <v>158</v>
      </c>
      <c r="C6" s="131"/>
      <c r="D6" s="132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68">
        <f>C11+C12+C23+C33+C35+C37</f>
        <v>92299.06396403801</v>
      </c>
      <c r="D10" s="69">
        <f>C10/$C$42</f>
        <v>1</v>
      </c>
    </row>
    <row r="11" spans="1:4">
      <c r="A11" s="42" t="s">
        <v>125</v>
      </c>
      <c r="B11" s="27" t="s">
        <v>159</v>
      </c>
      <c r="C11" s="68">
        <f>מזומנים!J10</f>
        <v>12302.028014334999</v>
      </c>
      <c r="D11" s="69">
        <f t="shared" ref="D11:D13" si="0">C11/$C$42</f>
        <v>0.13328442874705829</v>
      </c>
    </row>
    <row r="12" spans="1:4">
      <c r="B12" s="27" t="s">
        <v>160</v>
      </c>
      <c r="C12" s="68">
        <f>SUM(C13:C21)</f>
        <v>67130.641745355009</v>
      </c>
      <c r="D12" s="69">
        <f t="shared" si="0"/>
        <v>0.72731660389872166</v>
      </c>
    </row>
    <row r="13" spans="1:4">
      <c r="A13" s="44" t="s">
        <v>125</v>
      </c>
      <c r="B13" s="28" t="s">
        <v>70</v>
      </c>
      <c r="C13" s="68" vm="2">
        <v>19091.172079386997</v>
      </c>
      <c r="D13" s="69">
        <f t="shared" si="0"/>
        <v>0.20684036499899272</v>
      </c>
    </row>
    <row r="14" spans="1:4">
      <c r="A14" s="44" t="s">
        <v>125</v>
      </c>
      <c r="B14" s="28" t="s">
        <v>71</v>
      </c>
      <c r="C14" s="68" t="s" vm="3">
        <v>2922</v>
      </c>
      <c r="D14" s="69" t="s" vm="4">
        <v>2922</v>
      </c>
    </row>
    <row r="15" spans="1:4">
      <c r="A15" s="44" t="s">
        <v>125</v>
      </c>
      <c r="B15" s="28" t="s">
        <v>72</v>
      </c>
      <c r="C15" s="68">
        <f>'אג"ח קונצרני'!R11</f>
        <v>23701.275672928008</v>
      </c>
      <c r="D15" s="69">
        <f t="shared" ref="D15:D23" si="1">C15/$C$42</f>
        <v>0.25678782270384248</v>
      </c>
    </row>
    <row r="16" spans="1:4">
      <c r="A16" s="44" t="s">
        <v>125</v>
      </c>
      <c r="B16" s="28" t="s">
        <v>73</v>
      </c>
      <c r="C16" s="68">
        <f>מניות!L11</f>
        <v>8385.9708421750001</v>
      </c>
      <c r="D16" s="69">
        <f t="shared" si="1"/>
        <v>9.0856510153151507E-2</v>
      </c>
    </row>
    <row r="17" spans="1:4">
      <c r="A17" s="44" t="s">
        <v>125</v>
      </c>
      <c r="B17" s="28" t="s">
        <v>220</v>
      </c>
      <c r="C17" s="68" vm="5">
        <v>14798.385402761</v>
      </c>
      <c r="D17" s="69">
        <f t="shared" si="1"/>
        <v>0.16033082858269088</v>
      </c>
    </row>
    <row r="18" spans="1:4">
      <c r="A18" s="44" t="s">
        <v>125</v>
      </c>
      <c r="B18" s="28" t="s">
        <v>74</v>
      </c>
      <c r="C18" s="68" vm="6">
        <v>1315.7531093320003</v>
      </c>
      <c r="D18" s="69">
        <f t="shared" si="1"/>
        <v>1.4255324516017303E-2</v>
      </c>
    </row>
    <row r="19" spans="1:4">
      <c r="A19" s="44" t="s">
        <v>125</v>
      </c>
      <c r="B19" s="28" t="s">
        <v>75</v>
      </c>
      <c r="C19" s="68" vm="7">
        <v>1.79057138</v>
      </c>
      <c r="D19" s="69">
        <f t="shared" si="1"/>
        <v>1.9399669976042779E-5</v>
      </c>
    </row>
    <row r="20" spans="1:4">
      <c r="A20" s="44" t="s">
        <v>125</v>
      </c>
      <c r="B20" s="28" t="s">
        <v>76</v>
      </c>
      <c r="C20" s="68" vm="8">
        <v>8.9116154529999978</v>
      </c>
      <c r="D20" s="69">
        <f t="shared" si="1"/>
        <v>9.6551525771400922E-5</v>
      </c>
    </row>
    <row r="21" spans="1:4">
      <c r="A21" s="44" t="s">
        <v>125</v>
      </c>
      <c r="B21" s="28" t="s">
        <v>77</v>
      </c>
      <c r="C21" s="68" vm="9">
        <v>-172.61754806100001</v>
      </c>
      <c r="D21" s="69">
        <f t="shared" si="1"/>
        <v>-1.8701982517206899E-3</v>
      </c>
    </row>
    <row r="22" spans="1:4">
      <c r="A22" s="44" t="s">
        <v>125</v>
      </c>
      <c r="B22" s="28" t="s">
        <v>78</v>
      </c>
      <c r="C22" s="68" t="s" vm="10">
        <v>2922</v>
      </c>
      <c r="D22" s="69" t="s" vm="11">
        <v>2922</v>
      </c>
    </row>
    <row r="23" spans="1:4">
      <c r="B23" s="27" t="s">
        <v>161</v>
      </c>
      <c r="C23" s="68">
        <f>SUM(C24:C31)</f>
        <v>5441.7489474249978</v>
      </c>
      <c r="D23" s="69">
        <f t="shared" si="1"/>
        <v>5.8957791268015862E-2</v>
      </c>
    </row>
    <row r="24" spans="1:4">
      <c r="A24" s="44" t="s">
        <v>125</v>
      </c>
      <c r="B24" s="28" t="s">
        <v>79</v>
      </c>
      <c r="C24" s="68" t="s" vm="12">
        <v>2922</v>
      </c>
      <c r="D24" s="69" t="s" vm="13">
        <v>2922</v>
      </c>
    </row>
    <row r="25" spans="1:4">
      <c r="A25" s="44" t="s">
        <v>125</v>
      </c>
      <c r="B25" s="28" t="s">
        <v>80</v>
      </c>
      <c r="C25" s="68" t="s" vm="14">
        <v>2922</v>
      </c>
      <c r="D25" s="69" t="s" vm="15">
        <v>2922</v>
      </c>
    </row>
    <row r="26" spans="1:4">
      <c r="A26" s="44" t="s">
        <v>125</v>
      </c>
      <c r="B26" s="28" t="s">
        <v>72</v>
      </c>
      <c r="C26" s="68" vm="16">
        <v>908.3339440220002</v>
      </c>
      <c r="D26" s="69">
        <f t="shared" ref="D26:D29" si="2">C26/$C$42</f>
        <v>9.84120428757446E-3</v>
      </c>
    </row>
    <row r="27" spans="1:4">
      <c r="A27" s="44" t="s">
        <v>125</v>
      </c>
      <c r="B27" s="28" t="s">
        <v>81</v>
      </c>
      <c r="C27" s="68" vm="17">
        <v>1348.8279754150001</v>
      </c>
      <c r="D27" s="69">
        <f t="shared" si="2"/>
        <v>1.4613669061048514E-2</v>
      </c>
    </row>
    <row r="28" spans="1:4">
      <c r="A28" s="44" t="s">
        <v>125</v>
      </c>
      <c r="B28" s="28" t="s">
        <v>82</v>
      </c>
      <c r="C28" s="68" vm="18">
        <v>3875.9559379269976</v>
      </c>
      <c r="D28" s="69">
        <f t="shared" si="2"/>
        <v>4.1993447944793517E-2</v>
      </c>
    </row>
    <row r="29" spans="1:4">
      <c r="A29" s="44" t="s">
        <v>125</v>
      </c>
      <c r="B29" s="28" t="s">
        <v>83</v>
      </c>
      <c r="C29" s="68" vm="19">
        <v>0.126135517</v>
      </c>
      <c r="D29" s="69">
        <f t="shared" si="2"/>
        <v>1.3665958416343801E-6</v>
      </c>
    </row>
    <row r="30" spans="1:4">
      <c r="A30" s="44" t="s">
        <v>125</v>
      </c>
      <c r="B30" s="28" t="s">
        <v>184</v>
      </c>
      <c r="C30" s="68" t="s" vm="20">
        <v>2922</v>
      </c>
      <c r="D30" s="69" t="s" vm="21">
        <v>2922</v>
      </c>
    </row>
    <row r="31" spans="1:4">
      <c r="A31" s="44" t="s">
        <v>125</v>
      </c>
      <c r="B31" s="28" t="s">
        <v>106</v>
      </c>
      <c r="C31" s="68" vm="22">
        <v>-691.49504545600007</v>
      </c>
      <c r="D31" s="69">
        <f t="shared" ref="D31:D35" si="3">C31/$C$42</f>
        <v>-7.4918966212422647E-3</v>
      </c>
    </row>
    <row r="32" spans="1:4">
      <c r="A32" s="44" t="s">
        <v>125</v>
      </c>
      <c r="B32" s="28" t="s">
        <v>84</v>
      </c>
      <c r="C32" s="68" t="s" vm="23">
        <v>2922</v>
      </c>
      <c r="D32" s="69" t="s" vm="24">
        <v>2922</v>
      </c>
    </row>
    <row r="33" spans="1:4">
      <c r="A33" s="44" t="s">
        <v>125</v>
      </c>
      <c r="B33" s="27" t="s">
        <v>162</v>
      </c>
      <c r="C33" s="68" vm="25">
        <v>7337.8851238359994</v>
      </c>
      <c r="D33" s="69">
        <f t="shared" si="3"/>
        <v>7.9501186780128352E-2</v>
      </c>
    </row>
    <row r="34" spans="1:4">
      <c r="A34" s="44" t="s">
        <v>125</v>
      </c>
      <c r="B34" s="27" t="s">
        <v>163</v>
      </c>
      <c r="C34" s="68" t="s" vm="26">
        <v>2922</v>
      </c>
      <c r="D34" s="69" t="s" vm="27">
        <v>2922</v>
      </c>
    </row>
    <row r="35" spans="1:4">
      <c r="A35" s="44" t="s">
        <v>125</v>
      </c>
      <c r="B35" s="27" t="s">
        <v>164</v>
      </c>
      <c r="C35" s="68" vm="28">
        <v>100.17702</v>
      </c>
      <c r="D35" s="69">
        <f t="shared" si="3"/>
        <v>1.0853525019390384E-3</v>
      </c>
    </row>
    <row r="36" spans="1:4">
      <c r="A36" s="44" t="s">
        <v>125</v>
      </c>
      <c r="B36" s="45" t="s">
        <v>165</v>
      </c>
      <c r="C36" s="68" t="s" vm="29">
        <v>2922</v>
      </c>
      <c r="D36" s="69" t="s" vm="30">
        <v>2922</v>
      </c>
    </row>
    <row r="37" spans="1:4">
      <c r="A37" s="44" t="s">
        <v>125</v>
      </c>
      <c r="B37" s="27" t="s">
        <v>166</v>
      </c>
      <c r="C37" s="68">
        <f>'השקעות אחרות '!I10</f>
        <v>-13.416886912999999</v>
      </c>
      <c r="D37" s="69">
        <f t="shared" ref="D37:D38" si="4">C37/$C$42</f>
        <v>-1.4536319586325977E-4</v>
      </c>
    </row>
    <row r="38" spans="1:4">
      <c r="A38" s="44"/>
      <c r="B38" s="55" t="s">
        <v>168</v>
      </c>
      <c r="C38" s="68">
        <v>0</v>
      </c>
      <c r="D38" s="69">
        <f t="shared" si="4"/>
        <v>0</v>
      </c>
    </row>
    <row r="39" spans="1:4">
      <c r="A39" s="44" t="s">
        <v>125</v>
      </c>
      <c r="B39" s="56" t="s">
        <v>169</v>
      </c>
      <c r="C39" s="68" t="s" vm="31">
        <v>2922</v>
      </c>
      <c r="D39" s="69" t="s" vm="32">
        <v>2922</v>
      </c>
    </row>
    <row r="40" spans="1:4">
      <c r="A40" s="44" t="s">
        <v>125</v>
      </c>
      <c r="B40" s="56" t="s">
        <v>205</v>
      </c>
      <c r="C40" s="68" t="s" vm="33">
        <v>2922</v>
      </c>
      <c r="D40" s="69" t="s" vm="34">
        <v>2922</v>
      </c>
    </row>
    <row r="41" spans="1:4">
      <c r="A41" s="44" t="s">
        <v>125</v>
      </c>
      <c r="B41" s="56" t="s">
        <v>170</v>
      </c>
      <c r="C41" s="68" t="s" vm="35">
        <v>2922</v>
      </c>
      <c r="D41" s="69" t="s" vm="36">
        <v>2922</v>
      </c>
    </row>
    <row r="42" spans="1:4">
      <c r="B42" s="56" t="s">
        <v>85</v>
      </c>
      <c r="C42" s="68">
        <f>C10</f>
        <v>92299.06396403801</v>
      </c>
      <c r="D42" s="69">
        <f t="shared" ref="D42" si="5">C42/$C$42</f>
        <v>1</v>
      </c>
    </row>
    <row r="43" spans="1:4">
      <c r="A43" s="44" t="s">
        <v>125</v>
      </c>
      <c r="B43" s="56" t="s">
        <v>167</v>
      </c>
      <c r="C43" s="68">
        <f>'יתרת התחייבות להשקעה'!C10</f>
        <v>6382.2334849340714</v>
      </c>
      <c r="D43" s="69"/>
    </row>
    <row r="44" spans="1:4">
      <c r="B44" s="5" t="s">
        <v>110</v>
      </c>
    </row>
    <row r="45" spans="1:4">
      <c r="C45" s="62" t="s">
        <v>152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135</v>
      </c>
      <c r="D47" s="71" vm="37">
        <v>2.3913000000000002</v>
      </c>
    </row>
    <row r="48" spans="1:4">
      <c r="C48" s="70" t="s">
        <v>142</v>
      </c>
      <c r="D48" s="71">
        <v>0.66572077185017031</v>
      </c>
    </row>
    <row r="49" spans="2:4">
      <c r="C49" s="70" t="s">
        <v>139</v>
      </c>
      <c r="D49" s="71" vm="38">
        <v>2.5966</v>
      </c>
    </row>
    <row r="50" spans="2:4">
      <c r="B50" s="11"/>
      <c r="C50" s="70" t="s">
        <v>2923</v>
      </c>
      <c r="D50" s="71" vm="39">
        <v>3.8151000000000002</v>
      </c>
    </row>
    <row r="51" spans="2:4">
      <c r="C51" s="70" t="s">
        <v>133</v>
      </c>
      <c r="D51" s="71" vm="40">
        <v>3.7530000000000001</v>
      </c>
    </row>
    <row r="52" spans="2:4">
      <c r="C52" s="70" t="s">
        <v>134</v>
      </c>
      <c r="D52" s="71" vm="41">
        <v>4.2375999999999996</v>
      </c>
    </row>
    <row r="53" spans="2:4">
      <c r="C53" s="70" t="s">
        <v>136</v>
      </c>
      <c r="D53" s="71">
        <v>0.4509226037929267</v>
      </c>
    </row>
    <row r="54" spans="2:4">
      <c r="C54" s="70" t="s">
        <v>140</v>
      </c>
      <c r="D54" s="71">
        <v>2.6669999999999999E-2</v>
      </c>
    </row>
    <row r="55" spans="2:4">
      <c r="C55" s="70" t="s">
        <v>141</v>
      </c>
      <c r="D55" s="71">
        <v>0.18052541668590427</v>
      </c>
    </row>
    <row r="56" spans="2:4">
      <c r="C56" s="70" t="s">
        <v>138</v>
      </c>
      <c r="D56" s="71" vm="42">
        <v>0.50470000000000004</v>
      </c>
    </row>
    <row r="57" spans="2:4">
      <c r="C57" s="70" t="s">
        <v>2924</v>
      </c>
      <c r="D57" s="71">
        <v>2.2342131000000003</v>
      </c>
    </row>
    <row r="58" spans="2:4">
      <c r="C58" s="70" t="s">
        <v>137</v>
      </c>
      <c r="D58" s="71" vm="43">
        <v>0.33729999999999999</v>
      </c>
    </row>
    <row r="59" spans="2:4">
      <c r="C59" s="70" t="s">
        <v>131</v>
      </c>
      <c r="D59" s="71" vm="44">
        <v>3.5190000000000001</v>
      </c>
    </row>
    <row r="60" spans="2:4">
      <c r="C60" s="70" t="s">
        <v>143</v>
      </c>
      <c r="D60" s="71" vm="45">
        <v>0.20710000000000001</v>
      </c>
    </row>
    <row r="61" spans="2:4">
      <c r="C61" s="70" t="s">
        <v>2925</v>
      </c>
      <c r="D61" s="71" vm="46">
        <v>0.35720000000000002</v>
      </c>
    </row>
    <row r="62" spans="2:4">
      <c r="C62" s="70" t="s">
        <v>2926</v>
      </c>
      <c r="D62" s="71">
        <v>4.7393939393939398E-2</v>
      </c>
    </row>
    <row r="63" spans="2:4">
      <c r="C63" s="70" t="s">
        <v>2927</v>
      </c>
      <c r="D63" s="71">
        <v>0.51010349926071963</v>
      </c>
    </row>
    <row r="64" spans="2:4">
      <c r="C64" s="70" t="s">
        <v>132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6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9455</v>
      </c>
    </row>
    <row r="6" spans="2:12" ht="26.25" customHeight="1">
      <c r="B6" s="133" t="s">
        <v>171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s="3" customFormat="1" ht="63">
      <c r="B7" s="66" t="s">
        <v>115</v>
      </c>
      <c r="C7" s="49" t="s">
        <v>47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46</v>
      </c>
      <c r="C10" s="74"/>
      <c r="D10" s="74"/>
      <c r="E10" s="74"/>
      <c r="F10" s="74"/>
      <c r="G10" s="75"/>
      <c r="H10" s="76"/>
      <c r="I10" s="76"/>
      <c r="J10" s="77">
        <f>J11</f>
        <v>12302.028014334999</v>
      </c>
      <c r="K10" s="78">
        <f>IFERROR(J10/$J$10,0)</f>
        <v>1</v>
      </c>
      <c r="L10" s="78">
        <f>J10/'סכום נכסי הקרן'!$C$42</f>
        <v>0.13328442874705829</v>
      </c>
    </row>
    <row r="11" spans="2:12">
      <c r="B11" s="79" t="s">
        <v>197</v>
      </c>
      <c r="C11" s="80"/>
      <c r="D11" s="80"/>
      <c r="E11" s="80"/>
      <c r="F11" s="80"/>
      <c r="G11" s="81"/>
      <c r="H11" s="82"/>
      <c r="I11" s="82"/>
      <c r="J11" s="83">
        <f>J12+J21</f>
        <v>12302.028014334999</v>
      </c>
      <c r="K11" s="84">
        <f t="shared" ref="K11:K57" si="0">IFERROR(J11/$J$10,0)</f>
        <v>1</v>
      </c>
      <c r="L11" s="84">
        <f>J11/'סכום נכסי הקרן'!$C$42</f>
        <v>0.13328442874705829</v>
      </c>
    </row>
    <row r="12" spans="2:12">
      <c r="B12" s="85" t="s">
        <v>44</v>
      </c>
      <c r="C12" s="80"/>
      <c r="D12" s="80"/>
      <c r="E12" s="80"/>
      <c r="F12" s="80"/>
      <c r="G12" s="81"/>
      <c r="H12" s="82"/>
      <c r="I12" s="82"/>
      <c r="J12" s="83">
        <f>SUM(J13:J19)</f>
        <v>7871.4196772680007</v>
      </c>
      <c r="K12" s="84">
        <f t="shared" si="0"/>
        <v>0.63984732176644288</v>
      </c>
      <c r="L12" s="84">
        <f>J12/'סכום נכסי הקרן'!$C$42</f>
        <v>8.5281684766975535E-2</v>
      </c>
    </row>
    <row r="13" spans="2:12">
      <c r="B13" s="86" t="s">
        <v>2928</v>
      </c>
      <c r="C13" s="87" t="s">
        <v>2929</v>
      </c>
      <c r="D13" s="87">
        <v>11</v>
      </c>
      <c r="E13" s="87" t="s">
        <v>311</v>
      </c>
      <c r="F13" s="87" t="s">
        <v>312</v>
      </c>
      <c r="G13" s="88" t="s">
        <v>132</v>
      </c>
      <c r="H13" s="89">
        <v>0</v>
      </c>
      <c r="I13" s="89">
        <v>0</v>
      </c>
      <c r="J13" s="90">
        <v>307.96337154999998</v>
      </c>
      <c r="K13" s="91">
        <f t="shared" si="0"/>
        <v>2.5033544972515438E-2</v>
      </c>
      <c r="L13" s="91">
        <f>J13/'סכום נכסי הקרן'!$C$42</f>
        <v>3.3365817411755128E-3</v>
      </c>
    </row>
    <row r="14" spans="2:12">
      <c r="B14" s="86" t="s">
        <v>2930</v>
      </c>
      <c r="C14" s="87" t="s">
        <v>2931</v>
      </c>
      <c r="D14" s="87">
        <v>12</v>
      </c>
      <c r="E14" s="87" t="s">
        <v>311</v>
      </c>
      <c r="F14" s="87" t="s">
        <v>312</v>
      </c>
      <c r="G14" s="88" t="s">
        <v>132</v>
      </c>
      <c r="H14" s="89">
        <v>0</v>
      </c>
      <c r="I14" s="89">
        <v>0</v>
      </c>
      <c r="J14" s="90">
        <v>229.339684135</v>
      </c>
      <c r="K14" s="91">
        <f t="shared" si="0"/>
        <v>1.8642429026154126E-2</v>
      </c>
      <c r="L14" s="91">
        <f>J14/'סכום נכסי הקרן'!$C$42</f>
        <v>2.4847455032085308E-3</v>
      </c>
    </row>
    <row r="15" spans="2:12">
      <c r="B15" s="86" t="s">
        <v>2930</v>
      </c>
      <c r="C15" s="87" t="s">
        <v>2932</v>
      </c>
      <c r="D15" s="87">
        <v>12</v>
      </c>
      <c r="E15" s="87" t="s">
        <v>311</v>
      </c>
      <c r="F15" s="87" t="s">
        <v>312</v>
      </c>
      <c r="G15" s="88" t="s">
        <v>132</v>
      </c>
      <c r="H15" s="89">
        <v>0</v>
      </c>
      <c r="I15" s="89">
        <v>0</v>
      </c>
      <c r="J15" s="90">
        <v>836.26208999999994</v>
      </c>
      <c r="K15" s="91">
        <f t="shared" si="0"/>
        <v>6.7977579714949554E-2</v>
      </c>
      <c r="L15" s="91">
        <f>J15/'סכום נכסי הקרן'!$C$42</f>
        <v>9.0603528799146679E-3</v>
      </c>
    </row>
    <row r="16" spans="2:12">
      <c r="B16" s="86" t="s">
        <v>2933</v>
      </c>
      <c r="C16" s="87" t="s">
        <v>2934</v>
      </c>
      <c r="D16" s="87">
        <v>10</v>
      </c>
      <c r="E16" s="87" t="s">
        <v>311</v>
      </c>
      <c r="F16" s="87" t="s">
        <v>312</v>
      </c>
      <c r="G16" s="88" t="s">
        <v>132</v>
      </c>
      <c r="H16" s="89">
        <v>0</v>
      </c>
      <c r="I16" s="89">
        <v>0</v>
      </c>
      <c r="J16" s="90">
        <v>171.447596659</v>
      </c>
      <c r="K16" s="91">
        <f t="shared" si="0"/>
        <v>1.3936531152361207E-2</v>
      </c>
      <c r="L16" s="91">
        <f>J16/'סכום נכסי הקרן'!$C$42</f>
        <v>1.8575225933580453E-3</v>
      </c>
    </row>
    <row r="17" spans="2:12">
      <c r="B17" s="86" t="s">
        <v>2933</v>
      </c>
      <c r="C17" s="87" t="s">
        <v>2935</v>
      </c>
      <c r="D17" s="87">
        <v>10</v>
      </c>
      <c r="E17" s="87" t="s">
        <v>311</v>
      </c>
      <c r="F17" s="87" t="s">
        <v>312</v>
      </c>
      <c r="G17" s="88" t="s">
        <v>132</v>
      </c>
      <c r="H17" s="89">
        <v>0</v>
      </c>
      <c r="I17" s="89">
        <v>0</v>
      </c>
      <c r="J17" s="90">
        <v>1113.1583916020002</v>
      </c>
      <c r="K17" s="91">
        <f t="shared" si="0"/>
        <v>9.0485763022559118E-2</v>
      </c>
      <c r="L17" s="91">
        <f>J17/'סכום נכסי הקרן'!$C$42</f>
        <v>1.2060343234203481E-2</v>
      </c>
    </row>
    <row r="18" spans="2:12">
      <c r="B18" s="86" t="s">
        <v>2933</v>
      </c>
      <c r="C18" s="87" t="s">
        <v>2936</v>
      </c>
      <c r="D18" s="87">
        <v>10</v>
      </c>
      <c r="E18" s="87" t="s">
        <v>311</v>
      </c>
      <c r="F18" s="87" t="s">
        <v>312</v>
      </c>
      <c r="G18" s="88" t="s">
        <v>132</v>
      </c>
      <c r="H18" s="89">
        <v>0</v>
      </c>
      <c r="I18" s="89">
        <v>0</v>
      </c>
      <c r="J18" s="90">
        <v>5123.7421299999996</v>
      </c>
      <c r="K18" s="91">
        <f t="shared" si="0"/>
        <v>0.41649572932442797</v>
      </c>
      <c r="L18" s="91">
        <f>J18/'סכום נכסי הקרן'!$C$42</f>
        <v>5.5512395358595791E-2</v>
      </c>
    </row>
    <row r="19" spans="2:12">
      <c r="B19" s="86" t="s">
        <v>2937</v>
      </c>
      <c r="C19" s="87" t="s">
        <v>2938</v>
      </c>
      <c r="D19" s="87">
        <v>20</v>
      </c>
      <c r="E19" s="87" t="s">
        <v>311</v>
      </c>
      <c r="F19" s="87" t="s">
        <v>312</v>
      </c>
      <c r="G19" s="88" t="s">
        <v>132</v>
      </c>
      <c r="H19" s="89">
        <v>0</v>
      </c>
      <c r="I19" s="89">
        <v>0</v>
      </c>
      <c r="J19" s="90">
        <v>89.506413322000014</v>
      </c>
      <c r="K19" s="91">
        <f t="shared" si="0"/>
        <v>7.2757445534754285E-3</v>
      </c>
      <c r="L19" s="91">
        <f>J19/'סכום נכסי הקרן'!$C$42</f>
        <v>9.6974345651949323E-4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45</v>
      </c>
      <c r="C21" s="80"/>
      <c r="D21" s="80"/>
      <c r="E21" s="80"/>
      <c r="F21" s="80"/>
      <c r="G21" s="81"/>
      <c r="H21" s="82"/>
      <c r="I21" s="82"/>
      <c r="J21" s="83">
        <f>SUM(J22:J57)</f>
        <v>4430.6083370669994</v>
      </c>
      <c r="K21" s="84">
        <f t="shared" si="0"/>
        <v>0.36015267823355718</v>
      </c>
      <c r="L21" s="84">
        <f>J21/'סכום נכסי הקרן'!$C$42</f>
        <v>4.8002743980082765E-2</v>
      </c>
    </row>
    <row r="22" spans="2:12">
      <c r="B22" s="86" t="s">
        <v>2928</v>
      </c>
      <c r="C22" s="87" t="s">
        <v>2939</v>
      </c>
      <c r="D22" s="87">
        <v>11</v>
      </c>
      <c r="E22" s="87" t="s">
        <v>311</v>
      </c>
      <c r="F22" s="87" t="s">
        <v>312</v>
      </c>
      <c r="G22" s="88" t="s">
        <v>140</v>
      </c>
      <c r="H22" s="89">
        <v>0</v>
      </c>
      <c r="I22" s="89">
        <v>0</v>
      </c>
      <c r="J22" s="90">
        <v>5.9230099999999994E-4</v>
      </c>
      <c r="K22" s="91">
        <f t="shared" si="0"/>
        <v>4.8146614469566992E-8</v>
      </c>
      <c r="L22" s="91">
        <f>J22/'סכום נכסי הקרן'!$C$42</f>
        <v>6.4171940056810867E-9</v>
      </c>
    </row>
    <row r="23" spans="2:12">
      <c r="B23" s="86" t="s">
        <v>2928</v>
      </c>
      <c r="C23" s="87" t="s">
        <v>2940</v>
      </c>
      <c r="D23" s="87">
        <v>11</v>
      </c>
      <c r="E23" s="87" t="s">
        <v>311</v>
      </c>
      <c r="F23" s="87" t="s">
        <v>312</v>
      </c>
      <c r="G23" s="88" t="s">
        <v>134</v>
      </c>
      <c r="H23" s="89">
        <v>0</v>
      </c>
      <c r="I23" s="89">
        <v>0</v>
      </c>
      <c r="J23" s="90">
        <v>2.98022E-4</v>
      </c>
      <c r="K23" s="91">
        <f t="shared" si="0"/>
        <v>2.4225436623354165E-8</v>
      </c>
      <c r="L23" s="91">
        <f>J23/'סכום נכסי הקרן'!$C$42</f>
        <v>3.2288734814918244E-9</v>
      </c>
    </row>
    <row r="24" spans="2:12">
      <c r="B24" s="86" t="s">
        <v>2928</v>
      </c>
      <c r="C24" s="87" t="s">
        <v>2941</v>
      </c>
      <c r="D24" s="87">
        <v>11</v>
      </c>
      <c r="E24" s="87" t="s">
        <v>311</v>
      </c>
      <c r="F24" s="87" t="s">
        <v>312</v>
      </c>
      <c r="G24" s="88" t="s">
        <v>133</v>
      </c>
      <c r="H24" s="89">
        <v>0</v>
      </c>
      <c r="I24" s="89">
        <v>0</v>
      </c>
      <c r="J24" s="90">
        <v>9.5985040000000008E-3</v>
      </c>
      <c r="K24" s="91">
        <f t="shared" si="0"/>
        <v>7.8023753391028667E-7</v>
      </c>
      <c r="L24" s="91">
        <f>J24/'סכום נכסי הקרן'!$C$42</f>
        <v>1.0399351399424607E-7</v>
      </c>
    </row>
    <row r="25" spans="2:12">
      <c r="B25" s="86" t="s">
        <v>2928</v>
      </c>
      <c r="C25" s="87" t="s">
        <v>2942</v>
      </c>
      <c r="D25" s="87">
        <v>11</v>
      </c>
      <c r="E25" s="87" t="s">
        <v>311</v>
      </c>
      <c r="F25" s="87" t="s">
        <v>312</v>
      </c>
      <c r="G25" s="88" t="s">
        <v>131</v>
      </c>
      <c r="H25" s="89">
        <v>0</v>
      </c>
      <c r="I25" s="89">
        <v>0</v>
      </c>
      <c r="J25" s="90">
        <v>308.87942933400001</v>
      </c>
      <c r="K25" s="91">
        <f t="shared" si="0"/>
        <v>2.5108008937557019E-2</v>
      </c>
      <c r="L25" s="91">
        <f>J25/'סכום נכסי הקרן'!$C$42</f>
        <v>3.3465066282183215E-3</v>
      </c>
    </row>
    <row r="26" spans="2:12">
      <c r="B26" s="86" t="s">
        <v>2928</v>
      </c>
      <c r="C26" s="87" t="s">
        <v>2943</v>
      </c>
      <c r="D26" s="87">
        <v>11</v>
      </c>
      <c r="E26" s="87" t="s">
        <v>311</v>
      </c>
      <c r="F26" s="87" t="s">
        <v>312</v>
      </c>
      <c r="G26" s="88" t="s">
        <v>135</v>
      </c>
      <c r="H26" s="89">
        <v>0</v>
      </c>
      <c r="I26" s="89">
        <v>0</v>
      </c>
      <c r="J26" s="90">
        <v>7.4209999999999998E-6</v>
      </c>
      <c r="K26" s="91">
        <f t="shared" si="0"/>
        <v>6.032338726064225E-10</v>
      </c>
      <c r="L26" s="91">
        <f>J26/'סכום נכסי הקרן'!$C$42</f>
        <v>8.040168211122276E-11</v>
      </c>
    </row>
    <row r="27" spans="2:12">
      <c r="B27" s="86" t="s">
        <v>2930</v>
      </c>
      <c r="C27" s="87" t="s">
        <v>2944</v>
      </c>
      <c r="D27" s="87">
        <v>12</v>
      </c>
      <c r="E27" s="87" t="s">
        <v>311</v>
      </c>
      <c r="F27" s="87" t="s">
        <v>312</v>
      </c>
      <c r="G27" s="88" t="s">
        <v>134</v>
      </c>
      <c r="H27" s="89">
        <v>0</v>
      </c>
      <c r="I27" s="89">
        <v>0</v>
      </c>
      <c r="J27" s="90">
        <v>1.424925956</v>
      </c>
      <c r="K27" s="91">
        <f t="shared" si="0"/>
        <v>1.1582854098036503E-4</v>
      </c>
      <c r="L27" s="91">
        <f>J27/'סכום נכסי הקרן'!$C$42</f>
        <v>1.5438140917173184E-5</v>
      </c>
    </row>
    <row r="28" spans="2:12">
      <c r="B28" s="86" t="s">
        <v>2930</v>
      </c>
      <c r="C28" s="87" t="s">
        <v>2945</v>
      </c>
      <c r="D28" s="87">
        <v>12</v>
      </c>
      <c r="E28" s="87" t="s">
        <v>311</v>
      </c>
      <c r="F28" s="87" t="s">
        <v>312</v>
      </c>
      <c r="G28" s="88" t="s">
        <v>140</v>
      </c>
      <c r="H28" s="89">
        <v>0</v>
      </c>
      <c r="I28" s="89">
        <v>0</v>
      </c>
      <c r="J28" s="90">
        <v>5.6501E-5</v>
      </c>
      <c r="K28" s="91">
        <f t="shared" si="0"/>
        <v>4.5928199752237543E-9</v>
      </c>
      <c r="L28" s="91">
        <f>J28/'סכום נכסי הקרן'!$C$42</f>
        <v>6.1215138673577644E-10</v>
      </c>
    </row>
    <row r="29" spans="2:12">
      <c r="B29" s="86" t="s">
        <v>2930</v>
      </c>
      <c r="C29" s="87" t="s">
        <v>2946</v>
      </c>
      <c r="D29" s="87">
        <v>12</v>
      </c>
      <c r="E29" s="87" t="s">
        <v>311</v>
      </c>
      <c r="F29" s="87" t="s">
        <v>312</v>
      </c>
      <c r="G29" s="88" t="s">
        <v>131</v>
      </c>
      <c r="H29" s="89">
        <v>0</v>
      </c>
      <c r="I29" s="89">
        <v>0</v>
      </c>
      <c r="J29" s="90">
        <v>561.58251130199994</v>
      </c>
      <c r="K29" s="91">
        <f t="shared" si="0"/>
        <v>4.5649588071788906E-2</v>
      </c>
      <c r="L29" s="91">
        <f>J29/'סכום נכסי הקרן'!$C$42</f>
        <v>6.0843792686869104E-3</v>
      </c>
    </row>
    <row r="30" spans="2:12">
      <c r="B30" s="86" t="s">
        <v>2930</v>
      </c>
      <c r="C30" s="87" t="s">
        <v>2947</v>
      </c>
      <c r="D30" s="87">
        <v>12</v>
      </c>
      <c r="E30" s="87" t="s">
        <v>311</v>
      </c>
      <c r="F30" s="87" t="s">
        <v>312</v>
      </c>
      <c r="G30" s="88" t="s">
        <v>133</v>
      </c>
      <c r="H30" s="89">
        <v>0</v>
      </c>
      <c r="I30" s="89">
        <v>0</v>
      </c>
      <c r="J30" s="90">
        <v>14.453007379000001</v>
      </c>
      <c r="K30" s="91">
        <f t="shared" si="0"/>
        <v>1.1748475423855776E-3</v>
      </c>
      <c r="L30" s="91">
        <f>J30/'סכום נכסי הקרן'!$C$42</f>
        <v>1.5658888355174705E-4</v>
      </c>
    </row>
    <row r="31" spans="2:12">
      <c r="B31" s="86" t="s">
        <v>2930</v>
      </c>
      <c r="C31" s="87" t="s">
        <v>2948</v>
      </c>
      <c r="D31" s="87">
        <v>12</v>
      </c>
      <c r="E31" s="87" t="s">
        <v>311</v>
      </c>
      <c r="F31" s="87" t="s">
        <v>312</v>
      </c>
      <c r="G31" s="88" t="s">
        <v>135</v>
      </c>
      <c r="H31" s="89">
        <v>0</v>
      </c>
      <c r="I31" s="89">
        <v>0</v>
      </c>
      <c r="J31" s="90">
        <v>1.4870099999999999</v>
      </c>
      <c r="K31" s="91">
        <f t="shared" si="0"/>
        <v>1.2087519214451911E-4</v>
      </c>
      <c r="L31" s="91">
        <f>J31/'סכום נכסי הקרן'!$C$42</f>
        <v>1.6110780934673136E-5</v>
      </c>
    </row>
    <row r="32" spans="2:12">
      <c r="B32" s="86" t="s">
        <v>2933</v>
      </c>
      <c r="C32" s="87" t="s">
        <v>2949</v>
      </c>
      <c r="D32" s="87">
        <v>10</v>
      </c>
      <c r="E32" s="87" t="s">
        <v>311</v>
      </c>
      <c r="F32" s="87" t="s">
        <v>312</v>
      </c>
      <c r="G32" s="88" t="s">
        <v>131</v>
      </c>
      <c r="H32" s="89">
        <v>0</v>
      </c>
      <c r="I32" s="89">
        <v>0</v>
      </c>
      <c r="J32" s="90">
        <v>1596.1157479110002</v>
      </c>
      <c r="K32" s="91">
        <f t="shared" si="0"/>
        <v>0.12974411585237153</v>
      </c>
      <c r="L32" s="91">
        <f>J32/'סכום נכסי הקרן'!$C$42</f>
        <v>1.729287036467549E-2</v>
      </c>
    </row>
    <row r="33" spans="2:12">
      <c r="B33" s="86" t="s">
        <v>2933</v>
      </c>
      <c r="C33" s="87" t="s">
        <v>2950</v>
      </c>
      <c r="D33" s="87">
        <v>10</v>
      </c>
      <c r="E33" s="87" t="s">
        <v>311</v>
      </c>
      <c r="F33" s="87" t="s">
        <v>312</v>
      </c>
      <c r="G33" s="88" t="s">
        <v>2923</v>
      </c>
      <c r="H33" s="89">
        <v>0</v>
      </c>
      <c r="I33" s="89">
        <v>0</v>
      </c>
      <c r="J33" s="90">
        <v>7.6720130000000001E-3</v>
      </c>
      <c r="K33" s="91">
        <f t="shared" si="0"/>
        <v>6.2363806935410559E-7</v>
      </c>
      <c r="L33" s="91">
        <f>J33/'סכום נכסי הקרן'!$C$42</f>
        <v>8.3121243818780284E-8</v>
      </c>
    </row>
    <row r="34" spans="2:12">
      <c r="B34" s="86" t="s">
        <v>2933</v>
      </c>
      <c r="C34" s="87" t="s">
        <v>2951</v>
      </c>
      <c r="D34" s="87">
        <v>10</v>
      </c>
      <c r="E34" s="87" t="s">
        <v>311</v>
      </c>
      <c r="F34" s="87" t="s">
        <v>312</v>
      </c>
      <c r="G34" s="88" t="s">
        <v>133</v>
      </c>
      <c r="H34" s="89">
        <v>0</v>
      </c>
      <c r="I34" s="89">
        <v>0</v>
      </c>
      <c r="J34" s="90">
        <v>0.55391000000000001</v>
      </c>
      <c r="K34" s="91">
        <f t="shared" si="0"/>
        <v>4.5025909496755628E-5</v>
      </c>
      <c r="L34" s="91">
        <f>J34/'סכום נכסי הקרן'!$C$42</f>
        <v>6.0012526260918204E-6</v>
      </c>
    </row>
    <row r="35" spans="2:12">
      <c r="B35" s="86" t="s">
        <v>2933</v>
      </c>
      <c r="C35" s="87" t="s">
        <v>2952</v>
      </c>
      <c r="D35" s="87">
        <v>10</v>
      </c>
      <c r="E35" s="87" t="s">
        <v>311</v>
      </c>
      <c r="F35" s="87" t="s">
        <v>312</v>
      </c>
      <c r="G35" s="88" t="s">
        <v>136</v>
      </c>
      <c r="H35" s="89">
        <v>0</v>
      </c>
      <c r="I35" s="89">
        <v>0</v>
      </c>
      <c r="J35" s="90">
        <v>9.0330250000000001E-3</v>
      </c>
      <c r="K35" s="91">
        <f t="shared" si="0"/>
        <v>7.3427121036256977E-7</v>
      </c>
      <c r="L35" s="91">
        <f>J35/'סכום נכסי הקרן'!$C$42</f>
        <v>9.7866918818586172E-8</v>
      </c>
    </row>
    <row r="36" spans="2:12">
      <c r="B36" s="86" t="s">
        <v>2933</v>
      </c>
      <c r="C36" s="87" t="s">
        <v>2953</v>
      </c>
      <c r="D36" s="87">
        <v>10</v>
      </c>
      <c r="E36" s="87" t="s">
        <v>311</v>
      </c>
      <c r="F36" s="87" t="s">
        <v>312</v>
      </c>
      <c r="G36" s="88" t="s">
        <v>138</v>
      </c>
      <c r="H36" s="89">
        <v>0</v>
      </c>
      <c r="I36" s="89">
        <v>0</v>
      </c>
      <c r="J36" s="90">
        <v>-9.8599999999999996E-7</v>
      </c>
      <c r="K36" s="91">
        <f t="shared" si="0"/>
        <v>-8.0149386658123245E-11</v>
      </c>
      <c r="L36" s="91">
        <f>J36/'סכום נכסי הקרן'!$C$42</f>
        <v>-1.0682665215155052E-11</v>
      </c>
    </row>
    <row r="37" spans="2:12">
      <c r="B37" s="86" t="s">
        <v>2933</v>
      </c>
      <c r="C37" s="87" t="s">
        <v>2954</v>
      </c>
      <c r="D37" s="87">
        <v>10</v>
      </c>
      <c r="E37" s="87" t="s">
        <v>311</v>
      </c>
      <c r="F37" s="87" t="s">
        <v>312</v>
      </c>
      <c r="G37" s="88" t="s">
        <v>133</v>
      </c>
      <c r="H37" s="89">
        <v>0</v>
      </c>
      <c r="I37" s="89">
        <v>0</v>
      </c>
      <c r="J37" s="90">
        <v>4.7496893900000003</v>
      </c>
      <c r="K37" s="91">
        <f t="shared" si="0"/>
        <v>3.8608995073539102E-4</v>
      </c>
      <c r="L37" s="91">
        <f>J37/'סכום נכסי הקרן'!$C$42</f>
        <v>5.1459778528746471E-5</v>
      </c>
    </row>
    <row r="38" spans="2:12">
      <c r="B38" s="86" t="s">
        <v>2933</v>
      </c>
      <c r="C38" s="87" t="s">
        <v>2955</v>
      </c>
      <c r="D38" s="87">
        <v>10</v>
      </c>
      <c r="E38" s="87" t="s">
        <v>311</v>
      </c>
      <c r="F38" s="87" t="s">
        <v>312</v>
      </c>
      <c r="G38" s="88" t="s">
        <v>135</v>
      </c>
      <c r="H38" s="89">
        <v>0</v>
      </c>
      <c r="I38" s="89">
        <v>0</v>
      </c>
      <c r="J38" s="90">
        <v>4.8850320000000001E-3</v>
      </c>
      <c r="K38" s="91">
        <f t="shared" si="0"/>
        <v>3.9709160101957922E-7</v>
      </c>
      <c r="L38" s="91">
        <f>J38/'סכום נכסי הקרן'!$C$42</f>
        <v>5.2926127202149407E-8</v>
      </c>
    </row>
    <row r="39" spans="2:12">
      <c r="B39" s="86" t="s">
        <v>2933</v>
      </c>
      <c r="C39" s="87" t="s">
        <v>2956</v>
      </c>
      <c r="D39" s="87">
        <v>10</v>
      </c>
      <c r="E39" s="87" t="s">
        <v>311</v>
      </c>
      <c r="F39" s="87" t="s">
        <v>312</v>
      </c>
      <c r="G39" s="88" t="s">
        <v>139</v>
      </c>
      <c r="H39" s="89">
        <v>0</v>
      </c>
      <c r="I39" s="89">
        <v>0</v>
      </c>
      <c r="J39" s="90">
        <v>1.5689763050000003</v>
      </c>
      <c r="K39" s="91">
        <f t="shared" si="0"/>
        <v>1.2753802081833524E-4</v>
      </c>
      <c r="L39" s="91">
        <f>J39/'סכום נכסי הקרן'!$C$42</f>
        <v>1.6998832248302238E-5</v>
      </c>
    </row>
    <row r="40" spans="2:12">
      <c r="B40" s="86" t="s">
        <v>2933</v>
      </c>
      <c r="C40" s="87" t="s">
        <v>2957</v>
      </c>
      <c r="D40" s="87">
        <v>10</v>
      </c>
      <c r="E40" s="87" t="s">
        <v>311</v>
      </c>
      <c r="F40" s="87" t="s">
        <v>312</v>
      </c>
      <c r="G40" s="88" t="s">
        <v>134</v>
      </c>
      <c r="H40" s="89">
        <v>0</v>
      </c>
      <c r="I40" s="89">
        <v>0</v>
      </c>
      <c r="J40" s="90">
        <v>24.05003</v>
      </c>
      <c r="K40" s="91">
        <f t="shared" si="0"/>
        <v>1.9549646588331274E-3</v>
      </c>
      <c r="L40" s="91">
        <f>J40/'סכום נכסי הקרן'!$C$42</f>
        <v>2.6056634777326109E-4</v>
      </c>
    </row>
    <row r="41" spans="2:12">
      <c r="B41" s="86" t="s">
        <v>2933</v>
      </c>
      <c r="C41" s="87" t="s">
        <v>2958</v>
      </c>
      <c r="D41" s="87">
        <v>10</v>
      </c>
      <c r="E41" s="87" t="s">
        <v>311</v>
      </c>
      <c r="F41" s="87" t="s">
        <v>312</v>
      </c>
      <c r="G41" s="88" t="s">
        <v>2925</v>
      </c>
      <c r="H41" s="89">
        <v>0</v>
      </c>
      <c r="I41" s="89">
        <v>0</v>
      </c>
      <c r="J41" s="90">
        <v>0.70416453800000001</v>
      </c>
      <c r="K41" s="91">
        <f t="shared" si="0"/>
        <v>5.7239711792191403E-5</v>
      </c>
      <c r="L41" s="91">
        <f>J41/'סכום נכסי הקרן'!$C$42</f>
        <v>7.6291622878684864E-6</v>
      </c>
    </row>
    <row r="42" spans="2:12">
      <c r="B42" s="86" t="s">
        <v>2933</v>
      </c>
      <c r="C42" s="87" t="s">
        <v>2959</v>
      </c>
      <c r="D42" s="87">
        <v>10</v>
      </c>
      <c r="E42" s="87" t="s">
        <v>311</v>
      </c>
      <c r="F42" s="87" t="s">
        <v>312</v>
      </c>
      <c r="G42" s="88" t="s">
        <v>140</v>
      </c>
      <c r="H42" s="89">
        <v>0</v>
      </c>
      <c r="I42" s="89">
        <v>0</v>
      </c>
      <c r="J42" s="90">
        <v>0.92255711299999998</v>
      </c>
      <c r="K42" s="91">
        <f t="shared" si="0"/>
        <v>7.4992278665353857E-5</v>
      </c>
      <c r="L42" s="91">
        <f>J42/'סכום נכסי הקרן'!$C$42</f>
        <v>9.9953030223518956E-6</v>
      </c>
    </row>
    <row r="43" spans="2:12">
      <c r="B43" s="86" t="s">
        <v>2933</v>
      </c>
      <c r="C43" s="87" t="s">
        <v>2960</v>
      </c>
      <c r="D43" s="87">
        <v>10</v>
      </c>
      <c r="E43" s="87" t="s">
        <v>311</v>
      </c>
      <c r="F43" s="87" t="s">
        <v>312</v>
      </c>
      <c r="G43" s="88" t="s">
        <v>131</v>
      </c>
      <c r="H43" s="89">
        <v>0</v>
      </c>
      <c r="I43" s="89">
        <v>0</v>
      </c>
      <c r="J43" s="90">
        <v>1261.6564520229999</v>
      </c>
      <c r="K43" s="91">
        <f t="shared" si="0"/>
        <v>0.10255678580416566</v>
      </c>
      <c r="L43" s="91">
        <f>J43/'סכום נכסי הקרן'!$C$42</f>
        <v>1.3669222610042636E-2</v>
      </c>
    </row>
    <row r="44" spans="2:12">
      <c r="B44" s="86" t="s">
        <v>2933</v>
      </c>
      <c r="C44" s="87" t="s">
        <v>2961</v>
      </c>
      <c r="D44" s="87">
        <v>10</v>
      </c>
      <c r="E44" s="87" t="s">
        <v>311</v>
      </c>
      <c r="F44" s="87" t="s">
        <v>312</v>
      </c>
      <c r="G44" s="88" t="s">
        <v>137</v>
      </c>
      <c r="H44" s="89">
        <v>0</v>
      </c>
      <c r="I44" s="89">
        <v>0</v>
      </c>
      <c r="J44" s="90">
        <v>1.1088039999999999E-2</v>
      </c>
      <c r="K44" s="91">
        <f t="shared" si="0"/>
        <v>9.013180580534856E-7</v>
      </c>
      <c r="L44" s="91">
        <f>J44/'סכום נכסי הקרן'!$C$42</f>
        <v>1.2013166248706673E-7</v>
      </c>
    </row>
    <row r="45" spans="2:12">
      <c r="B45" s="86" t="s">
        <v>2933</v>
      </c>
      <c r="C45" s="87" t="s">
        <v>2962</v>
      </c>
      <c r="D45" s="87">
        <v>10</v>
      </c>
      <c r="E45" s="87" t="s">
        <v>311</v>
      </c>
      <c r="F45" s="87" t="s">
        <v>312</v>
      </c>
      <c r="G45" s="88" t="s">
        <v>131</v>
      </c>
      <c r="H45" s="89">
        <v>0</v>
      </c>
      <c r="I45" s="89">
        <v>0</v>
      </c>
      <c r="J45" s="90">
        <v>0.88121929899999996</v>
      </c>
      <c r="K45" s="91">
        <f t="shared" si="0"/>
        <v>7.1632034813540893E-5</v>
      </c>
      <c r="L45" s="91">
        <f>J45/'סכום נכסי הקרן'!$C$42</f>
        <v>9.5474348401121891E-6</v>
      </c>
    </row>
    <row r="46" spans="2:12">
      <c r="B46" s="86" t="s">
        <v>2933</v>
      </c>
      <c r="C46" s="87" t="s">
        <v>2963</v>
      </c>
      <c r="D46" s="87">
        <v>10</v>
      </c>
      <c r="E46" s="87" t="s">
        <v>311</v>
      </c>
      <c r="F46" s="87" t="s">
        <v>312</v>
      </c>
      <c r="G46" s="88" t="s">
        <v>139</v>
      </c>
      <c r="H46" s="89">
        <v>0</v>
      </c>
      <c r="I46" s="89">
        <v>0</v>
      </c>
      <c r="J46" s="90">
        <v>0.18475</v>
      </c>
      <c r="K46" s="91">
        <f t="shared" si="0"/>
        <v>1.5017849072097636E-5</v>
      </c>
      <c r="L46" s="91">
        <f>J46/'סכום נכסי הקרן'!$C$42</f>
        <v>2.0016454345840727E-6</v>
      </c>
    </row>
    <row r="47" spans="2:12">
      <c r="B47" s="86" t="s">
        <v>2933</v>
      </c>
      <c r="C47" s="87" t="s">
        <v>2964</v>
      </c>
      <c r="D47" s="87">
        <v>10</v>
      </c>
      <c r="E47" s="87" t="s">
        <v>311</v>
      </c>
      <c r="F47" s="87" t="s">
        <v>312</v>
      </c>
      <c r="G47" s="88" t="s">
        <v>134</v>
      </c>
      <c r="H47" s="89">
        <v>0</v>
      </c>
      <c r="I47" s="89">
        <v>0</v>
      </c>
      <c r="J47" s="90">
        <v>6.7635624029999999</v>
      </c>
      <c r="K47" s="91">
        <f t="shared" si="0"/>
        <v>5.4979247284421117E-4</v>
      </c>
      <c r="L47" s="91">
        <f>J47/'סכום נכסי הקרן'!$C$42</f>
        <v>7.3278775672473232E-5</v>
      </c>
    </row>
    <row r="48" spans="2:12">
      <c r="B48" s="86" t="s">
        <v>2937</v>
      </c>
      <c r="C48" s="87" t="s">
        <v>2965</v>
      </c>
      <c r="D48" s="87">
        <v>20</v>
      </c>
      <c r="E48" s="87" t="s">
        <v>311</v>
      </c>
      <c r="F48" s="87" t="s">
        <v>312</v>
      </c>
      <c r="G48" s="88" t="s">
        <v>139</v>
      </c>
      <c r="H48" s="89">
        <v>0</v>
      </c>
      <c r="I48" s="89">
        <v>0</v>
      </c>
      <c r="J48" s="90">
        <v>41.165893512000004</v>
      </c>
      <c r="K48" s="91">
        <f t="shared" si="0"/>
        <v>3.3462688805480888E-3</v>
      </c>
      <c r="L48" s="91">
        <f>J48/'סכום נכסי הקרן'!$C$42</f>
        <v>4.460055361779102E-4</v>
      </c>
    </row>
    <row r="49" spans="2:12">
      <c r="B49" s="86" t="s">
        <v>2937</v>
      </c>
      <c r="C49" s="87" t="s">
        <v>2966</v>
      </c>
      <c r="D49" s="87">
        <v>20</v>
      </c>
      <c r="E49" s="87" t="s">
        <v>311</v>
      </c>
      <c r="F49" s="87" t="s">
        <v>312</v>
      </c>
      <c r="G49" s="88" t="s">
        <v>137</v>
      </c>
      <c r="H49" s="89">
        <v>0</v>
      </c>
      <c r="I49" s="89">
        <v>0</v>
      </c>
      <c r="J49" s="90">
        <v>1.9299999999999999E-7</v>
      </c>
      <c r="K49" s="91">
        <f t="shared" si="0"/>
        <v>1.568847020792879E-11</v>
      </c>
      <c r="L49" s="91">
        <f>J49/'סכום נכסי הקרן'!$C$42</f>
        <v>2.0910287895790316E-12</v>
      </c>
    </row>
    <row r="50" spans="2:12">
      <c r="B50" s="86" t="s">
        <v>2937</v>
      </c>
      <c r="C50" s="87" t="s">
        <v>2967</v>
      </c>
      <c r="D50" s="87">
        <v>20</v>
      </c>
      <c r="E50" s="87" t="s">
        <v>311</v>
      </c>
      <c r="F50" s="87" t="s">
        <v>312</v>
      </c>
      <c r="G50" s="88" t="s">
        <v>133</v>
      </c>
      <c r="H50" s="89">
        <v>0</v>
      </c>
      <c r="I50" s="89">
        <v>0</v>
      </c>
      <c r="J50" s="90">
        <v>1.8565216849999999</v>
      </c>
      <c r="K50" s="91">
        <f t="shared" si="0"/>
        <v>1.5091184013210496E-4</v>
      </c>
      <c r="L50" s="91">
        <f>J50/'סכום נכסי הקרן'!$C$42</f>
        <v>2.0114198403174993E-5</v>
      </c>
    </row>
    <row r="51" spans="2:12">
      <c r="B51" s="86" t="s">
        <v>2937</v>
      </c>
      <c r="C51" s="87" t="s">
        <v>2968</v>
      </c>
      <c r="D51" s="87">
        <v>20</v>
      </c>
      <c r="E51" s="87" t="s">
        <v>311</v>
      </c>
      <c r="F51" s="87" t="s">
        <v>312</v>
      </c>
      <c r="G51" s="88" t="s">
        <v>140</v>
      </c>
      <c r="H51" s="89">
        <v>0</v>
      </c>
      <c r="I51" s="89">
        <v>0</v>
      </c>
      <c r="J51" s="90">
        <v>2.2897989999999999E-3</v>
      </c>
      <c r="K51" s="91">
        <f t="shared" si="0"/>
        <v>1.8613183105515612E-7</v>
      </c>
      <c r="L51" s="91">
        <f>J51/'סכום נכסי הקרן'!$C$42</f>
        <v>2.4808474773830449E-8</v>
      </c>
    </row>
    <row r="52" spans="2:12">
      <c r="B52" s="86" t="s">
        <v>2937</v>
      </c>
      <c r="C52" s="87" t="s">
        <v>2969</v>
      </c>
      <c r="D52" s="87">
        <v>20</v>
      </c>
      <c r="E52" s="87" t="s">
        <v>311</v>
      </c>
      <c r="F52" s="87" t="s">
        <v>312</v>
      </c>
      <c r="G52" s="88" t="s">
        <v>135</v>
      </c>
      <c r="H52" s="89">
        <v>0</v>
      </c>
      <c r="I52" s="89">
        <v>0</v>
      </c>
      <c r="J52" s="90">
        <v>28.055994024</v>
      </c>
      <c r="K52" s="91">
        <f t="shared" si="0"/>
        <v>2.2805991005147783E-3</v>
      </c>
      <c r="L52" s="91">
        <f>J52/'סכום נכסי הקרן'!$C$42</f>
        <v>3.0396834831316716E-4</v>
      </c>
    </row>
    <row r="53" spans="2:12">
      <c r="B53" s="86" t="s">
        <v>2937</v>
      </c>
      <c r="C53" s="87" t="s">
        <v>2970</v>
      </c>
      <c r="D53" s="87">
        <v>20</v>
      </c>
      <c r="E53" s="87" t="s">
        <v>311</v>
      </c>
      <c r="F53" s="87" t="s">
        <v>312</v>
      </c>
      <c r="G53" s="88" t="s">
        <v>134</v>
      </c>
      <c r="H53" s="89">
        <v>0</v>
      </c>
      <c r="I53" s="89">
        <v>0</v>
      </c>
      <c r="J53" s="90">
        <v>0.26743426300000001</v>
      </c>
      <c r="K53" s="91">
        <f t="shared" si="0"/>
        <v>2.1739038692512396E-5</v>
      </c>
      <c r="L53" s="91">
        <f>J53/'סכום נכסי הקרן'!$C$42</f>
        <v>2.8974753536417118E-6</v>
      </c>
    </row>
    <row r="54" spans="2:12">
      <c r="B54" s="86" t="s">
        <v>2937</v>
      </c>
      <c r="C54" s="87" t="s">
        <v>2971</v>
      </c>
      <c r="D54" s="87">
        <v>20</v>
      </c>
      <c r="E54" s="87" t="s">
        <v>311</v>
      </c>
      <c r="F54" s="87" t="s">
        <v>312</v>
      </c>
      <c r="G54" s="88" t="s">
        <v>133</v>
      </c>
      <c r="H54" s="89">
        <v>0</v>
      </c>
      <c r="I54" s="89">
        <v>0</v>
      </c>
      <c r="J54" s="90">
        <v>7.3448064000000007E-2</v>
      </c>
      <c r="K54" s="91">
        <f t="shared" si="0"/>
        <v>5.9704029217308145E-6</v>
      </c>
      <c r="L54" s="91">
        <f>J54/'סכום נכסי הקרן'!$C$42</f>
        <v>7.9576174281265928E-7</v>
      </c>
    </row>
    <row r="55" spans="2:12">
      <c r="B55" s="86" t="s">
        <v>2937</v>
      </c>
      <c r="C55" s="87" t="s">
        <v>2972</v>
      </c>
      <c r="D55" s="87">
        <v>20</v>
      </c>
      <c r="E55" s="87" t="s">
        <v>311</v>
      </c>
      <c r="F55" s="87" t="s">
        <v>312</v>
      </c>
      <c r="G55" s="88" t="s">
        <v>131</v>
      </c>
      <c r="H55" s="89">
        <v>0</v>
      </c>
      <c r="I55" s="89">
        <v>0</v>
      </c>
      <c r="J55" s="90">
        <v>513.36835170799998</v>
      </c>
      <c r="K55" s="91">
        <f t="shared" si="0"/>
        <v>4.1730383893598275E-2</v>
      </c>
      <c r="L55" s="91">
        <f>J55/'סכום נכסי הקרן'!$C$42</f>
        <v>5.5620103786536874E-3</v>
      </c>
    </row>
    <row r="56" spans="2:12">
      <c r="B56" s="86" t="s">
        <v>2973</v>
      </c>
      <c r="C56" s="87" t="s">
        <v>2974</v>
      </c>
      <c r="D56" s="87">
        <v>85</v>
      </c>
      <c r="E56" s="87" t="s">
        <v>972</v>
      </c>
      <c r="F56" s="87" t="s">
        <v>914</v>
      </c>
      <c r="G56" s="88" t="s">
        <v>131</v>
      </c>
      <c r="H56" s="89">
        <v>0</v>
      </c>
      <c r="I56" s="89">
        <v>0</v>
      </c>
      <c r="J56" s="90">
        <v>58.42456653</v>
      </c>
      <c r="K56" s="91">
        <f t="shared" si="0"/>
        <v>4.7491817171868315E-3</v>
      </c>
      <c r="L56" s="91">
        <f>J56/'סכום נכסי הקרן'!$C$42</f>
        <v>6.3299197219122017E-4</v>
      </c>
    </row>
    <row r="57" spans="2:12">
      <c r="B57" s="86" t="s">
        <v>2973</v>
      </c>
      <c r="C57" s="87" t="s">
        <v>2975</v>
      </c>
      <c r="D57" s="87">
        <v>85</v>
      </c>
      <c r="E57" s="87" t="s">
        <v>972</v>
      </c>
      <c r="F57" s="87" t="s">
        <v>914</v>
      </c>
      <c r="G57" s="88" t="s">
        <v>133</v>
      </c>
      <c r="H57" s="89">
        <v>0</v>
      </c>
      <c r="I57" s="89">
        <v>0</v>
      </c>
      <c r="J57" s="90">
        <v>1.372664463</v>
      </c>
      <c r="K57" s="91">
        <f t="shared" si="0"/>
        <v>1.1158033955055995E-4</v>
      </c>
      <c r="L57" s="91">
        <f>J57/'סכום נכסי הקרן'!$C$42</f>
        <v>1.4871921816399177E-5</v>
      </c>
    </row>
    <row r="58" spans="2:12">
      <c r="B58" s="92"/>
      <c r="C58" s="87"/>
      <c r="D58" s="87"/>
      <c r="E58" s="87"/>
      <c r="F58" s="87"/>
      <c r="G58" s="87"/>
      <c r="H58" s="87"/>
      <c r="I58" s="87"/>
      <c r="J58" s="87"/>
      <c r="K58" s="91"/>
      <c r="L58" s="87"/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5" t="s">
        <v>219</v>
      </c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6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E506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5.42578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145</v>
      </c>
      <c r="C1" s="46" t="s" vm="1">
        <v>228</v>
      </c>
    </row>
    <row r="2" spans="2:18">
      <c r="B2" s="46" t="s">
        <v>144</v>
      </c>
      <c r="C2" s="46" t="s">
        <v>229</v>
      </c>
    </row>
    <row r="3" spans="2:18">
      <c r="B3" s="46" t="s">
        <v>146</v>
      </c>
      <c r="C3" s="46" t="s">
        <v>230</v>
      </c>
    </row>
    <row r="4" spans="2:18">
      <c r="B4" s="46" t="s">
        <v>147</v>
      </c>
      <c r="C4" s="46">
        <v>9455</v>
      </c>
    </row>
    <row r="6" spans="2:18" ht="21.7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ht="27.75" customHeight="1">
      <c r="B7" s="139" t="s">
        <v>89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</row>
    <row r="8" spans="2:18" s="3" customFormat="1" ht="66" customHeight="1">
      <c r="B8" s="21" t="s">
        <v>115</v>
      </c>
      <c r="C8" s="29" t="s">
        <v>47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63</v>
      </c>
      <c r="P8" s="29" t="s">
        <v>206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5.9954763906883839</v>
      </c>
      <c r="I11" s="75"/>
      <c r="J11" s="76"/>
      <c r="K11" s="78">
        <v>2.7208379591285879E-2</v>
      </c>
      <c r="L11" s="77"/>
      <c r="M11" s="98"/>
      <c r="N11" s="77"/>
      <c r="O11" s="77">
        <v>19091.172079386997</v>
      </c>
      <c r="P11" s="78"/>
      <c r="Q11" s="78">
        <f>IFERROR(O11/$O$11,0)</f>
        <v>1</v>
      </c>
      <c r="R11" s="78">
        <f>O11/'סכום נכסי הקרן'!$C$42</f>
        <v>0.20684036499899272</v>
      </c>
    </row>
    <row r="12" spans="2:18" ht="22.5" customHeight="1">
      <c r="B12" s="79" t="s">
        <v>197</v>
      </c>
      <c r="C12" s="80"/>
      <c r="D12" s="81"/>
      <c r="E12" s="80"/>
      <c r="F12" s="80"/>
      <c r="G12" s="99"/>
      <c r="H12" s="83">
        <v>5.9786091098155039</v>
      </c>
      <c r="I12" s="81"/>
      <c r="J12" s="82"/>
      <c r="K12" s="84">
        <v>2.7178872667709023E-2</v>
      </c>
      <c r="L12" s="83"/>
      <c r="M12" s="100"/>
      <c r="N12" s="83"/>
      <c r="O12" s="83">
        <v>19067.720983701998</v>
      </c>
      <c r="P12" s="84"/>
      <c r="Q12" s="84">
        <f t="shared" ref="Q12:Q60" si="0">IFERROR(O12/$O$11,0)</f>
        <v>0.99877162619521309</v>
      </c>
      <c r="R12" s="84">
        <f>O12/'סכום נכסי הקרן'!$C$42</f>
        <v>0.20658628771285537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5.0929674703686958</v>
      </c>
      <c r="I13" s="88"/>
      <c r="J13" s="89"/>
      <c r="K13" s="91">
        <v>8.0238368991394932E-3</v>
      </c>
      <c r="L13" s="90"/>
      <c r="M13" s="102"/>
      <c r="N13" s="90"/>
      <c r="O13" s="90">
        <v>6356.6687346909994</v>
      </c>
      <c r="P13" s="91"/>
      <c r="Q13" s="91">
        <f t="shared" si="0"/>
        <v>0.33296377552190115</v>
      </c>
      <c r="R13" s="91">
        <f>O13/'סכום נכסי הקרן'!$C$42</f>
        <v>6.8870348860392713E-2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5.0929674703686958</v>
      </c>
      <c r="I14" s="81"/>
      <c r="J14" s="82"/>
      <c r="K14" s="84">
        <v>8.0238368991394932E-3</v>
      </c>
      <c r="L14" s="83"/>
      <c r="M14" s="100"/>
      <c r="N14" s="83"/>
      <c r="O14" s="83">
        <v>6356.6687346909994</v>
      </c>
      <c r="P14" s="84"/>
      <c r="Q14" s="84">
        <f t="shared" si="0"/>
        <v>0.33296377552190115</v>
      </c>
      <c r="R14" s="84">
        <f>O14/'סכום נכסי הקרן'!$C$42</f>
        <v>6.8870348860392713E-2</v>
      </c>
    </row>
    <row r="15" spans="2:18">
      <c r="B15" s="104" t="s">
        <v>231</v>
      </c>
      <c r="C15" s="87" t="s">
        <v>232</v>
      </c>
      <c r="D15" s="88" t="s">
        <v>120</v>
      </c>
      <c r="E15" s="87" t="s">
        <v>233</v>
      </c>
      <c r="F15" s="87"/>
      <c r="G15" s="101"/>
      <c r="H15" s="90">
        <v>1.5500000000009109</v>
      </c>
      <c r="I15" s="88" t="s">
        <v>132</v>
      </c>
      <c r="J15" s="89">
        <v>0.04</v>
      </c>
      <c r="K15" s="91">
        <v>5.8000000000012139E-3</v>
      </c>
      <c r="L15" s="90">
        <v>577323.31246699998</v>
      </c>
      <c r="M15" s="102">
        <v>142.6</v>
      </c>
      <c r="N15" s="90"/>
      <c r="O15" s="90">
        <v>823.26302115500005</v>
      </c>
      <c r="P15" s="91">
        <v>4.0940708466697286E-5</v>
      </c>
      <c r="Q15" s="91">
        <f t="shared" si="0"/>
        <v>4.3122707067518841E-2</v>
      </c>
      <c r="R15" s="91">
        <f>O15/'סכום נכסי הקרן'!$C$42</f>
        <v>8.9195164695902406E-3</v>
      </c>
    </row>
    <row r="16" spans="2:18">
      <c r="B16" s="104" t="s">
        <v>234</v>
      </c>
      <c r="C16" s="87" t="s">
        <v>235</v>
      </c>
      <c r="D16" s="88" t="s">
        <v>120</v>
      </c>
      <c r="E16" s="87" t="s">
        <v>233</v>
      </c>
      <c r="F16" s="87"/>
      <c r="G16" s="101"/>
      <c r="H16" s="90">
        <v>4.3399999999972927</v>
      </c>
      <c r="I16" s="88" t="s">
        <v>132</v>
      </c>
      <c r="J16" s="89">
        <v>7.4999999999999997E-3</v>
      </c>
      <c r="K16" s="91">
        <v>8.8999999999813898E-3</v>
      </c>
      <c r="L16" s="90">
        <v>325999.29919799999</v>
      </c>
      <c r="M16" s="102">
        <v>108.8</v>
      </c>
      <c r="N16" s="90"/>
      <c r="O16" s="90">
        <v>354.68722589400005</v>
      </c>
      <c r="P16" s="91">
        <v>1.6280377541128751E-5</v>
      </c>
      <c r="Q16" s="91">
        <f t="shared" si="0"/>
        <v>1.8578598758583333E-2</v>
      </c>
      <c r="R16" s="91">
        <f>O16/'סכום נכסי הקרן'!$C$42</f>
        <v>3.8428041483952093E-3</v>
      </c>
    </row>
    <row r="17" spans="2:18">
      <c r="B17" s="104" t="s">
        <v>236</v>
      </c>
      <c r="C17" s="87" t="s">
        <v>237</v>
      </c>
      <c r="D17" s="88" t="s">
        <v>120</v>
      </c>
      <c r="E17" s="87" t="s">
        <v>233</v>
      </c>
      <c r="F17" s="87"/>
      <c r="G17" s="101"/>
      <c r="H17" s="90">
        <v>6.3200000000035583</v>
      </c>
      <c r="I17" s="88" t="s">
        <v>132</v>
      </c>
      <c r="J17" s="89">
        <v>5.0000000000000001E-3</v>
      </c>
      <c r="K17" s="91">
        <v>8.600000000006186E-3</v>
      </c>
      <c r="L17" s="90">
        <v>733208.2927760001</v>
      </c>
      <c r="M17" s="102">
        <v>105.8</v>
      </c>
      <c r="N17" s="90"/>
      <c r="O17" s="90">
        <v>775.734402832</v>
      </c>
      <c r="P17" s="91">
        <v>3.6265849449954393E-5</v>
      </c>
      <c r="Q17" s="91">
        <f t="shared" si="0"/>
        <v>4.0633147069559505E-2</v>
      </c>
      <c r="R17" s="91">
        <f>O17/'סכום נכסי הקרן'!$C$42</f>
        <v>8.4045749709254387E-3</v>
      </c>
    </row>
    <row r="18" spans="2:18">
      <c r="B18" s="104" t="s">
        <v>238</v>
      </c>
      <c r="C18" s="87" t="s">
        <v>239</v>
      </c>
      <c r="D18" s="88" t="s">
        <v>120</v>
      </c>
      <c r="E18" s="87" t="s">
        <v>233</v>
      </c>
      <c r="F18" s="87"/>
      <c r="G18" s="101"/>
      <c r="H18" s="90">
        <v>10.940000000000298</v>
      </c>
      <c r="I18" s="88" t="s">
        <v>132</v>
      </c>
      <c r="J18" s="89">
        <v>0.04</v>
      </c>
      <c r="K18" s="91">
        <v>9.400000000002972E-3</v>
      </c>
      <c r="L18" s="90">
        <v>74575.680200000003</v>
      </c>
      <c r="M18" s="102">
        <v>180.5</v>
      </c>
      <c r="N18" s="90"/>
      <c r="O18" s="90">
        <v>134.60909508399999</v>
      </c>
      <c r="P18" s="91">
        <v>4.6807847051364765E-6</v>
      </c>
      <c r="Q18" s="91">
        <f t="shared" si="0"/>
        <v>7.0508554699655812E-3</v>
      </c>
      <c r="R18" s="91">
        <f>O18/'סכום נכסי הקרן'!$C$42</f>
        <v>1.4584015189628252E-3</v>
      </c>
    </row>
    <row r="19" spans="2:18">
      <c r="B19" s="104" t="s">
        <v>240</v>
      </c>
      <c r="C19" s="87" t="s">
        <v>241</v>
      </c>
      <c r="D19" s="88" t="s">
        <v>120</v>
      </c>
      <c r="E19" s="87" t="s">
        <v>233</v>
      </c>
      <c r="F19" s="87"/>
      <c r="G19" s="101"/>
      <c r="H19" s="90">
        <v>20.05999999987046</v>
      </c>
      <c r="I19" s="88" t="s">
        <v>132</v>
      </c>
      <c r="J19" s="89">
        <v>0.01</v>
      </c>
      <c r="K19" s="91">
        <v>1.0900000000034611E-2</v>
      </c>
      <c r="L19" s="90">
        <v>37652.765002</v>
      </c>
      <c r="M19" s="102">
        <v>107.43</v>
      </c>
      <c r="N19" s="90"/>
      <c r="O19" s="90">
        <v>40.450365554000001</v>
      </c>
      <c r="P19" s="91">
        <v>2.0796768138973406E-6</v>
      </c>
      <c r="Q19" s="91">
        <f t="shared" si="0"/>
        <v>2.1187994841696924E-3</v>
      </c>
      <c r="R19" s="91">
        <f>O19/'סכום נכסי הקרן'!$C$42</f>
        <v>4.3825325866533665E-4</v>
      </c>
    </row>
    <row r="20" spans="2:18">
      <c r="B20" s="104" t="s">
        <v>242</v>
      </c>
      <c r="C20" s="87" t="s">
        <v>243</v>
      </c>
      <c r="D20" s="88" t="s">
        <v>120</v>
      </c>
      <c r="E20" s="87" t="s">
        <v>233</v>
      </c>
      <c r="F20" s="87"/>
      <c r="G20" s="101"/>
      <c r="H20" s="90">
        <v>3.5799999999990564</v>
      </c>
      <c r="I20" s="88" t="s">
        <v>132</v>
      </c>
      <c r="J20" s="89">
        <v>1E-3</v>
      </c>
      <c r="K20" s="91">
        <v>8.7999999999933357E-3</v>
      </c>
      <c r="L20" s="90">
        <v>1028933.420388</v>
      </c>
      <c r="M20" s="102">
        <v>105.01</v>
      </c>
      <c r="N20" s="90"/>
      <c r="O20" s="90">
        <v>1080.4829419189998</v>
      </c>
      <c r="P20" s="91">
        <v>7.3847459772815007E-5</v>
      </c>
      <c r="Q20" s="91">
        <f t="shared" si="0"/>
        <v>5.6595945886717569E-2</v>
      </c>
      <c r="R20" s="91">
        <f>O20/'סכום נכסי הקרן'!$C$42</f>
        <v>1.1706326104671903E-2</v>
      </c>
    </row>
    <row r="21" spans="2:18">
      <c r="B21" s="104" t="s">
        <v>244</v>
      </c>
      <c r="C21" s="87" t="s">
        <v>245</v>
      </c>
      <c r="D21" s="88" t="s">
        <v>120</v>
      </c>
      <c r="E21" s="87" t="s">
        <v>233</v>
      </c>
      <c r="F21" s="87"/>
      <c r="G21" s="101"/>
      <c r="H21" s="90">
        <v>15.279999999993509</v>
      </c>
      <c r="I21" s="88" t="s">
        <v>132</v>
      </c>
      <c r="J21" s="89">
        <v>2.75E-2</v>
      </c>
      <c r="K21" s="91">
        <v>1.0299999999988008E-2</v>
      </c>
      <c r="L21" s="90">
        <v>94410.533934999999</v>
      </c>
      <c r="M21" s="102">
        <v>150.15</v>
      </c>
      <c r="N21" s="90"/>
      <c r="O21" s="90">
        <v>141.75741963900001</v>
      </c>
      <c r="P21" s="91">
        <v>5.2639016277078262E-6</v>
      </c>
      <c r="Q21" s="91">
        <f t="shared" si="0"/>
        <v>7.4252863600793506E-3</v>
      </c>
      <c r="R21" s="91">
        <f>O21/'סכום נכסי הקרן'!$C$42</f>
        <v>1.535848940940855E-3</v>
      </c>
    </row>
    <row r="22" spans="2:18">
      <c r="B22" s="104" t="s">
        <v>246</v>
      </c>
      <c r="C22" s="87" t="s">
        <v>247</v>
      </c>
      <c r="D22" s="88" t="s">
        <v>120</v>
      </c>
      <c r="E22" s="87" t="s">
        <v>233</v>
      </c>
      <c r="F22" s="87"/>
      <c r="G22" s="101"/>
      <c r="H22" s="90">
        <v>0.75000000000064593</v>
      </c>
      <c r="I22" s="88" t="s">
        <v>132</v>
      </c>
      <c r="J22" s="89">
        <v>1.7500000000000002E-2</v>
      </c>
      <c r="K22" s="91">
        <v>5.6999999999940579E-3</v>
      </c>
      <c r="L22" s="90">
        <v>696312.18726399983</v>
      </c>
      <c r="M22" s="102">
        <v>111.17</v>
      </c>
      <c r="N22" s="90"/>
      <c r="O22" s="90">
        <v>774.09029407800006</v>
      </c>
      <c r="P22" s="91">
        <v>4.2419551523226951E-5</v>
      </c>
      <c r="Q22" s="91">
        <f t="shared" si="0"/>
        <v>4.0547028273544089E-2</v>
      </c>
      <c r="R22" s="91">
        <f>O22/'סכום נכסי הקרן'!$C$42</f>
        <v>8.386762127724337E-3</v>
      </c>
    </row>
    <row r="23" spans="2:18">
      <c r="B23" s="104" t="s">
        <v>248</v>
      </c>
      <c r="C23" s="87" t="s">
        <v>249</v>
      </c>
      <c r="D23" s="88" t="s">
        <v>120</v>
      </c>
      <c r="E23" s="87" t="s">
        <v>233</v>
      </c>
      <c r="F23" s="87"/>
      <c r="G23" s="101"/>
      <c r="H23" s="90">
        <v>2.8199999999996819</v>
      </c>
      <c r="I23" s="88" t="s">
        <v>132</v>
      </c>
      <c r="J23" s="89">
        <v>7.4999999999999997E-3</v>
      </c>
      <c r="K23" s="91">
        <v>8.7000000000021227E-3</v>
      </c>
      <c r="L23" s="90">
        <v>1045907.143307</v>
      </c>
      <c r="M23" s="102">
        <v>108.1</v>
      </c>
      <c r="N23" s="90"/>
      <c r="O23" s="90">
        <v>1130.6256440479999</v>
      </c>
      <c r="P23" s="91">
        <v>4.7794927655027139E-5</v>
      </c>
      <c r="Q23" s="91">
        <f t="shared" si="0"/>
        <v>5.9222432197798484E-2</v>
      </c>
      <c r="R23" s="91">
        <f>O23/'סכום נכסי הקרן'!$C$42</f>
        <v>1.2249589491920737E-2</v>
      </c>
    </row>
    <row r="24" spans="2:18">
      <c r="B24" s="104" t="s">
        <v>250</v>
      </c>
      <c r="C24" s="87" t="s">
        <v>251</v>
      </c>
      <c r="D24" s="88" t="s">
        <v>120</v>
      </c>
      <c r="E24" s="87" t="s">
        <v>233</v>
      </c>
      <c r="F24" s="87"/>
      <c r="G24" s="101"/>
      <c r="H24" s="90">
        <v>8.8899999999986044</v>
      </c>
      <c r="I24" s="88" t="s">
        <v>132</v>
      </c>
      <c r="J24" s="89">
        <v>1E-3</v>
      </c>
      <c r="K24" s="91">
        <v>8.1999999999983093E-3</v>
      </c>
      <c r="L24" s="90">
        <v>934181.05449600006</v>
      </c>
      <c r="M24" s="102">
        <v>101.22</v>
      </c>
      <c r="N24" s="90"/>
      <c r="O24" s="90">
        <v>945.5781100879999</v>
      </c>
      <c r="P24" s="91">
        <v>6.5512017056191263E-5</v>
      </c>
      <c r="Q24" s="91">
        <f t="shared" si="0"/>
        <v>4.9529599657684387E-2</v>
      </c>
      <c r="R24" s="91">
        <f>O24/'סכום נכסי הקרן'!$C$42</f>
        <v>1.0244720471449423E-2</v>
      </c>
    </row>
    <row r="25" spans="2:18">
      <c r="B25" s="104" t="s">
        <v>252</v>
      </c>
      <c r="C25" s="87" t="s">
        <v>253</v>
      </c>
      <c r="D25" s="88" t="s">
        <v>120</v>
      </c>
      <c r="E25" s="87" t="s">
        <v>233</v>
      </c>
      <c r="F25" s="87"/>
      <c r="G25" s="101"/>
      <c r="H25" s="90">
        <v>26.790000000064353</v>
      </c>
      <c r="I25" s="88" t="s">
        <v>132</v>
      </c>
      <c r="J25" s="89">
        <v>5.0000000000000001E-3</v>
      </c>
      <c r="K25" s="91">
        <v>1.11E-2</v>
      </c>
      <c r="L25" s="90">
        <v>169621.45783</v>
      </c>
      <c r="M25" s="102">
        <v>91.61</v>
      </c>
      <c r="N25" s="90"/>
      <c r="O25" s="90">
        <v>155.39021439999999</v>
      </c>
      <c r="P25" s="91">
        <v>1.6549983342831784E-5</v>
      </c>
      <c r="Q25" s="91">
        <f t="shared" si="0"/>
        <v>8.1393752962803656E-3</v>
      </c>
      <c r="R25" s="91">
        <f>O25/'סכום נכסי הקרן'!$C$42</f>
        <v>1.6835513571464152E-3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6.4215095408203435</v>
      </c>
      <c r="I27" s="88"/>
      <c r="J27" s="89"/>
      <c r="K27" s="91">
        <v>3.6758112418802613E-2</v>
      </c>
      <c r="L27" s="90"/>
      <c r="M27" s="102"/>
      <c r="N27" s="90"/>
      <c r="O27" s="90">
        <v>12711.052249010998</v>
      </c>
      <c r="P27" s="91"/>
      <c r="Q27" s="91">
        <f t="shared" si="0"/>
        <v>0.66580785067331183</v>
      </c>
      <c r="R27" s="91">
        <f>O27/'סכום נכסי הקרן'!$C$42</f>
        <v>0.13771593885246267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0.83887676356483443</v>
      </c>
      <c r="I28" s="81"/>
      <c r="J28" s="82"/>
      <c r="K28" s="84">
        <v>3.6937566298071947E-2</v>
      </c>
      <c r="L28" s="83"/>
      <c r="M28" s="100"/>
      <c r="N28" s="83"/>
      <c r="O28" s="83">
        <v>1527.1038182690002</v>
      </c>
      <c r="P28" s="84"/>
      <c r="Q28" s="84">
        <f t="shared" si="0"/>
        <v>7.9990050475624561E-2</v>
      </c>
      <c r="R28" s="84">
        <f>O28/'סכום נכסי הקרן'!$C$42</f>
        <v>1.6545171236666035E-2</v>
      </c>
    </row>
    <row r="29" spans="2:18">
      <c r="B29" s="104" t="s">
        <v>254</v>
      </c>
      <c r="C29" s="87" t="s">
        <v>255</v>
      </c>
      <c r="D29" s="88" t="s">
        <v>120</v>
      </c>
      <c r="E29" s="87" t="s">
        <v>233</v>
      </c>
      <c r="F29" s="87"/>
      <c r="G29" s="101"/>
      <c r="H29" s="90">
        <v>0.86000000000170074</v>
      </c>
      <c r="I29" s="88" t="s">
        <v>132</v>
      </c>
      <c r="J29" s="89">
        <v>0</v>
      </c>
      <c r="K29" s="91">
        <v>3.6900000000037653E-2</v>
      </c>
      <c r="L29" s="90">
        <v>509486.85600000003</v>
      </c>
      <c r="M29" s="102">
        <v>96.94</v>
      </c>
      <c r="N29" s="90"/>
      <c r="O29" s="90">
        <v>493.89655820600001</v>
      </c>
      <c r="P29" s="91">
        <v>2.3158493454545455E-5</v>
      </c>
      <c r="Q29" s="91">
        <f t="shared" si="0"/>
        <v>2.587041571634394E-2</v>
      </c>
      <c r="R29" s="91">
        <f>O29/'סכום נכסי הקרן'!$C$42</f>
        <v>5.3510462294442587E-3</v>
      </c>
    </row>
    <row r="30" spans="2:18">
      <c r="B30" s="104" t="s">
        <v>256</v>
      </c>
      <c r="C30" s="87" t="s">
        <v>257</v>
      </c>
      <c r="D30" s="88" t="s">
        <v>120</v>
      </c>
      <c r="E30" s="87" t="s">
        <v>233</v>
      </c>
      <c r="F30" s="87"/>
      <c r="G30" s="101"/>
      <c r="H30" s="90">
        <v>0.59000000000066366</v>
      </c>
      <c r="I30" s="88" t="s">
        <v>132</v>
      </c>
      <c r="J30" s="89">
        <v>0</v>
      </c>
      <c r="K30" s="91">
        <v>3.7199999999970139E-2</v>
      </c>
      <c r="L30" s="90">
        <v>123184.1508</v>
      </c>
      <c r="M30" s="102">
        <v>97.87</v>
      </c>
      <c r="N30" s="90"/>
      <c r="O30" s="90">
        <v>120.56032838799999</v>
      </c>
      <c r="P30" s="91">
        <v>1.0265345900000001E-5</v>
      </c>
      <c r="Q30" s="91">
        <f t="shared" si="0"/>
        <v>6.3149778277977308E-3</v>
      </c>
      <c r="R30" s="91">
        <f>O30/'סכום נכסי הקרן'!$C$42</f>
        <v>1.3061923188622288E-3</v>
      </c>
    </row>
    <row r="31" spans="2:18">
      <c r="B31" s="104" t="s">
        <v>258</v>
      </c>
      <c r="C31" s="87" t="s">
        <v>259</v>
      </c>
      <c r="D31" s="88" t="s">
        <v>120</v>
      </c>
      <c r="E31" s="87" t="s">
        <v>233</v>
      </c>
      <c r="F31" s="87"/>
      <c r="G31" s="101"/>
      <c r="H31" s="90">
        <v>0.78000000000000014</v>
      </c>
      <c r="I31" s="88" t="s">
        <v>132</v>
      </c>
      <c r="J31" s="89">
        <v>0</v>
      </c>
      <c r="K31" s="91">
        <v>3.7000000000000005E-2</v>
      </c>
      <c r="L31" s="90">
        <v>218102.25</v>
      </c>
      <c r="M31" s="102">
        <v>97.2</v>
      </c>
      <c r="N31" s="90"/>
      <c r="O31" s="90">
        <v>211.99538699999999</v>
      </c>
      <c r="P31" s="91">
        <v>1.454015E-5</v>
      </c>
      <c r="Q31" s="91">
        <f t="shared" si="0"/>
        <v>1.1104367302251408E-2</v>
      </c>
      <c r="R31" s="91">
        <f>O31/'סכום נכסי הקרן'!$C$42</f>
        <v>2.2968313858805611E-3</v>
      </c>
    </row>
    <row r="32" spans="2:18">
      <c r="B32" s="104" t="s">
        <v>260</v>
      </c>
      <c r="C32" s="87" t="s">
        <v>261</v>
      </c>
      <c r="D32" s="88" t="s">
        <v>120</v>
      </c>
      <c r="E32" s="87" t="s">
        <v>233</v>
      </c>
      <c r="F32" s="87"/>
      <c r="G32" s="101"/>
      <c r="H32" s="90">
        <v>0.67999999999779825</v>
      </c>
      <c r="I32" s="88" t="s">
        <v>132</v>
      </c>
      <c r="J32" s="89">
        <v>0</v>
      </c>
      <c r="K32" s="91">
        <v>3.6899999999922162E-2</v>
      </c>
      <c r="L32" s="90">
        <v>130362.12616299999</v>
      </c>
      <c r="M32" s="102">
        <v>97.55</v>
      </c>
      <c r="N32" s="90"/>
      <c r="O32" s="90">
        <v>127.16825407099999</v>
      </c>
      <c r="P32" s="91">
        <v>1.0027855858692308E-5</v>
      </c>
      <c r="Q32" s="91">
        <f t="shared" si="0"/>
        <v>6.6611025002653096E-3</v>
      </c>
      <c r="R32" s="91">
        <f>O32/'סכום נכסי הקרן'!$C$42</f>
        <v>1.3777848724505796E-3</v>
      </c>
    </row>
    <row r="33" spans="2:18">
      <c r="B33" s="104" t="s">
        <v>262</v>
      </c>
      <c r="C33" s="87" t="s">
        <v>263</v>
      </c>
      <c r="D33" s="88" t="s">
        <v>120</v>
      </c>
      <c r="E33" s="87" t="s">
        <v>233</v>
      </c>
      <c r="F33" s="87"/>
      <c r="G33" s="101"/>
      <c r="H33" s="90">
        <v>0.93000000000048821</v>
      </c>
      <c r="I33" s="88" t="s">
        <v>132</v>
      </c>
      <c r="J33" s="89">
        <v>0</v>
      </c>
      <c r="K33" s="91">
        <v>3.6900000000004186E-2</v>
      </c>
      <c r="L33" s="90">
        <v>593238.12</v>
      </c>
      <c r="M33" s="102">
        <v>96.67</v>
      </c>
      <c r="N33" s="90"/>
      <c r="O33" s="90">
        <v>573.48329060399999</v>
      </c>
      <c r="P33" s="91">
        <v>1.7448179999999999E-5</v>
      </c>
      <c r="Q33" s="91">
        <f t="shared" si="0"/>
        <v>3.0039187128966159E-2</v>
      </c>
      <c r="R33" s="91">
        <f>O33/'סכום נכסי הקרן'!$C$42</f>
        <v>6.2133164300284044E-3</v>
      </c>
    </row>
    <row r="34" spans="2:18">
      <c r="B34" s="86"/>
      <c r="C34" s="87"/>
      <c r="D34" s="87"/>
      <c r="E34" s="87"/>
      <c r="F34" s="87"/>
      <c r="G34" s="87"/>
      <c r="H34" s="87"/>
      <c r="I34" s="87"/>
      <c r="J34" s="87"/>
      <c r="K34" s="91"/>
      <c r="L34" s="90"/>
      <c r="M34" s="102"/>
      <c r="N34" s="87"/>
      <c r="O34" s="87"/>
      <c r="P34" s="87"/>
      <c r="Q34" s="91"/>
      <c r="R34" s="87"/>
    </row>
    <row r="35" spans="2:18">
      <c r="B35" s="103" t="s">
        <v>23</v>
      </c>
      <c r="C35" s="80"/>
      <c r="D35" s="81"/>
      <c r="E35" s="80"/>
      <c r="F35" s="80"/>
      <c r="G35" s="99"/>
      <c r="H35" s="83">
        <v>7.6116092537625537</v>
      </c>
      <c r="I35" s="81"/>
      <c r="J35" s="82"/>
      <c r="K35" s="84">
        <v>3.6504581515610361E-2</v>
      </c>
      <c r="L35" s="83"/>
      <c r="M35" s="100"/>
      <c r="N35" s="83"/>
      <c r="O35" s="83">
        <v>9645.7596977339999</v>
      </c>
      <c r="P35" s="84"/>
      <c r="Q35" s="84">
        <f t="shared" si="0"/>
        <v>0.50524711932949684</v>
      </c>
      <c r="R35" s="84">
        <f>O35/'סכום נכסי הקרן'!$C$42</f>
        <v>0.10450549857680275</v>
      </c>
    </row>
    <row r="36" spans="2:18">
      <c r="B36" s="104" t="s">
        <v>264</v>
      </c>
      <c r="C36" s="87" t="s">
        <v>265</v>
      </c>
      <c r="D36" s="88" t="s">
        <v>120</v>
      </c>
      <c r="E36" s="87" t="s">
        <v>233</v>
      </c>
      <c r="F36" s="87"/>
      <c r="G36" s="101"/>
      <c r="H36" s="90">
        <v>12.560000000089811</v>
      </c>
      <c r="I36" s="88" t="s">
        <v>132</v>
      </c>
      <c r="J36" s="89">
        <v>5.5E-2</v>
      </c>
      <c r="K36" s="91">
        <v>3.6300000000296845E-2</v>
      </c>
      <c r="L36" s="90">
        <v>40305.296044000002</v>
      </c>
      <c r="M36" s="102">
        <v>130.38999999999999</v>
      </c>
      <c r="N36" s="90"/>
      <c r="O36" s="90">
        <v>52.554073588000001</v>
      </c>
      <c r="P36" s="91">
        <v>2.1250173699452394E-6</v>
      </c>
      <c r="Q36" s="91">
        <f t="shared" si="0"/>
        <v>2.7527945046780739E-3</v>
      </c>
      <c r="R36" s="91">
        <f>O36/'סכום נכסי הקרן'!$C$42</f>
        <v>5.6938902011483418E-4</v>
      </c>
    </row>
    <row r="37" spans="2:18">
      <c r="B37" s="104" t="s">
        <v>266</v>
      </c>
      <c r="C37" s="87" t="s">
        <v>267</v>
      </c>
      <c r="D37" s="88" t="s">
        <v>120</v>
      </c>
      <c r="E37" s="87" t="s">
        <v>233</v>
      </c>
      <c r="F37" s="87"/>
      <c r="G37" s="101"/>
      <c r="H37" s="90">
        <v>3.1300000000094248</v>
      </c>
      <c r="I37" s="88" t="s">
        <v>132</v>
      </c>
      <c r="J37" s="89">
        <v>5.0000000000000001E-3</v>
      </c>
      <c r="K37" s="91">
        <v>3.7700000000126327E-2</v>
      </c>
      <c r="L37" s="90">
        <v>54898.721491000004</v>
      </c>
      <c r="M37" s="102">
        <v>90.84</v>
      </c>
      <c r="N37" s="90"/>
      <c r="O37" s="90">
        <v>49.869997480999999</v>
      </c>
      <c r="P37" s="91">
        <v>3.4220251587040085E-6</v>
      </c>
      <c r="Q37" s="91">
        <f t="shared" si="0"/>
        <v>2.6122019786750193E-3</v>
      </c>
      <c r="R37" s="91">
        <f>O37/'סכום נכסי הקרן'!$C$42</f>
        <v>5.4030881072023203E-4</v>
      </c>
    </row>
    <row r="38" spans="2:18">
      <c r="B38" s="104" t="s">
        <v>268</v>
      </c>
      <c r="C38" s="87" t="s">
        <v>269</v>
      </c>
      <c r="D38" s="88" t="s">
        <v>120</v>
      </c>
      <c r="E38" s="87" t="s">
        <v>233</v>
      </c>
      <c r="F38" s="87"/>
      <c r="G38" s="101"/>
      <c r="H38" s="90">
        <v>0.25</v>
      </c>
      <c r="I38" s="88" t="s">
        <v>132</v>
      </c>
      <c r="J38" s="89">
        <v>4.2500000000000003E-2</v>
      </c>
      <c r="K38" s="91">
        <v>3.4200000000681643E-2</v>
      </c>
      <c r="L38" s="90">
        <v>16461.325351</v>
      </c>
      <c r="M38" s="102">
        <v>103.38</v>
      </c>
      <c r="N38" s="90"/>
      <c r="O38" s="90">
        <v>17.017718951999999</v>
      </c>
      <c r="P38" s="91">
        <v>1.213437199150683E-6</v>
      </c>
      <c r="Q38" s="91">
        <f t="shared" si="0"/>
        <v>8.9139204660850901E-4</v>
      </c>
      <c r="R38" s="91">
        <f>O38/'סכום נכסי הקרן'!$C$42</f>
        <v>1.8437585627770312E-4</v>
      </c>
    </row>
    <row r="39" spans="2:18">
      <c r="B39" s="104" t="s">
        <v>270</v>
      </c>
      <c r="C39" s="87" t="s">
        <v>271</v>
      </c>
      <c r="D39" s="88" t="s">
        <v>120</v>
      </c>
      <c r="E39" s="87" t="s">
        <v>233</v>
      </c>
      <c r="F39" s="87"/>
      <c r="G39" s="101"/>
      <c r="H39" s="90">
        <v>1.2199999999999642</v>
      </c>
      <c r="I39" s="88" t="s">
        <v>132</v>
      </c>
      <c r="J39" s="89">
        <v>3.7499999999999999E-2</v>
      </c>
      <c r="K39" s="91">
        <v>3.6200000000001425E-2</v>
      </c>
      <c r="L39" s="90">
        <v>1083127.9715859999</v>
      </c>
      <c r="M39" s="102">
        <v>102.96</v>
      </c>
      <c r="N39" s="90"/>
      <c r="O39" s="90">
        <v>1115.188586232</v>
      </c>
      <c r="P39" s="91">
        <v>5.0156946371795951E-5</v>
      </c>
      <c r="Q39" s="91">
        <f t="shared" si="0"/>
        <v>5.8413835546330055E-2</v>
      </c>
      <c r="R39" s="91">
        <f>O39/'סכום נכסי הקרן'!$C$42</f>
        <v>1.2082339065394044E-2</v>
      </c>
    </row>
    <row r="40" spans="2:18">
      <c r="B40" s="104" t="s">
        <v>272</v>
      </c>
      <c r="C40" s="87" t="s">
        <v>273</v>
      </c>
      <c r="D40" s="88" t="s">
        <v>120</v>
      </c>
      <c r="E40" s="87" t="s">
        <v>233</v>
      </c>
      <c r="F40" s="87"/>
      <c r="G40" s="101"/>
      <c r="H40" s="90">
        <v>4.0500000000110843</v>
      </c>
      <c r="I40" s="88" t="s">
        <v>132</v>
      </c>
      <c r="J40" s="89">
        <v>0.02</v>
      </c>
      <c r="K40" s="91">
        <v>3.7500000000158344E-2</v>
      </c>
      <c r="L40" s="90">
        <v>133304.09869000001</v>
      </c>
      <c r="M40" s="102">
        <v>94.75</v>
      </c>
      <c r="N40" s="90"/>
      <c r="O40" s="90">
        <v>126.30563259199999</v>
      </c>
      <c r="P40" s="91">
        <v>6.6307172017751079E-6</v>
      </c>
      <c r="Q40" s="91">
        <f t="shared" si="0"/>
        <v>6.6159181880914445E-3</v>
      </c>
      <c r="R40" s="91">
        <f>O40/'סכום נכסי הקרן'!$C$42</f>
        <v>1.3684389328283088E-3</v>
      </c>
    </row>
    <row r="41" spans="2:18">
      <c r="B41" s="104" t="s">
        <v>274</v>
      </c>
      <c r="C41" s="87" t="s">
        <v>275</v>
      </c>
      <c r="D41" s="88" t="s">
        <v>120</v>
      </c>
      <c r="E41" s="87" t="s">
        <v>233</v>
      </c>
      <c r="F41" s="87"/>
      <c r="G41" s="101"/>
      <c r="H41" s="90">
        <v>6.9499999999895099</v>
      </c>
      <c r="I41" s="88" t="s">
        <v>132</v>
      </c>
      <c r="J41" s="89">
        <v>0.01</v>
      </c>
      <c r="K41" s="91">
        <v>3.6699999999971214E-2</v>
      </c>
      <c r="L41" s="90">
        <v>244012.22500000001</v>
      </c>
      <c r="M41" s="102">
        <v>83.99</v>
      </c>
      <c r="N41" s="90"/>
      <c r="O41" s="90">
        <v>204.94587977699999</v>
      </c>
      <c r="P41" s="91">
        <v>9.7545793285797222E-6</v>
      </c>
      <c r="Q41" s="91">
        <f t="shared" si="0"/>
        <v>1.0735112486796077E-2</v>
      </c>
      <c r="R41" s="91">
        <f>O41/'סכום נכסי הקרן'!$C$42</f>
        <v>2.2204545850741451E-3</v>
      </c>
    </row>
    <row r="42" spans="2:18">
      <c r="B42" s="104" t="s">
        <v>276</v>
      </c>
      <c r="C42" s="87" t="s">
        <v>277</v>
      </c>
      <c r="D42" s="88" t="s">
        <v>120</v>
      </c>
      <c r="E42" s="87" t="s">
        <v>233</v>
      </c>
      <c r="F42" s="87"/>
      <c r="G42" s="101"/>
      <c r="H42" s="90">
        <v>15.919999999999369</v>
      </c>
      <c r="I42" s="88" t="s">
        <v>132</v>
      </c>
      <c r="J42" s="89">
        <v>3.7499999999999999E-2</v>
      </c>
      <c r="K42" s="91">
        <v>3.7300000000002005E-2</v>
      </c>
      <c r="L42" s="90">
        <v>677001.44941600005</v>
      </c>
      <c r="M42" s="102">
        <v>103.13</v>
      </c>
      <c r="N42" s="90"/>
      <c r="O42" s="90">
        <v>698.1916114820001</v>
      </c>
      <c r="P42" s="91">
        <v>2.6843093152406189E-5</v>
      </c>
      <c r="Q42" s="91">
        <f t="shared" si="0"/>
        <v>3.6571437760798735E-2</v>
      </c>
      <c r="R42" s="91">
        <f>O42/'סכום נכסי הקרן'!$C$42</f>
        <v>7.5644495349815547E-3</v>
      </c>
    </row>
    <row r="43" spans="2:18">
      <c r="B43" s="104" t="s">
        <v>278</v>
      </c>
      <c r="C43" s="87" t="s">
        <v>279</v>
      </c>
      <c r="D43" s="88" t="s">
        <v>120</v>
      </c>
      <c r="E43" s="87" t="s">
        <v>233</v>
      </c>
      <c r="F43" s="87"/>
      <c r="G43" s="101"/>
      <c r="H43" s="90">
        <v>2.3199999999979153</v>
      </c>
      <c r="I43" s="88" t="s">
        <v>132</v>
      </c>
      <c r="J43" s="89">
        <v>5.0000000000000001E-3</v>
      </c>
      <c r="K43" s="91">
        <v>3.7699999999966122E-2</v>
      </c>
      <c r="L43" s="90">
        <v>411968.16489499999</v>
      </c>
      <c r="M43" s="102">
        <v>93.15</v>
      </c>
      <c r="N43" s="90"/>
      <c r="O43" s="90">
        <v>383.74832979000007</v>
      </c>
      <c r="P43" s="91">
        <v>1.8463058587991229E-5</v>
      </c>
      <c r="Q43" s="91">
        <f t="shared" si="0"/>
        <v>2.0100826088322699E-2</v>
      </c>
      <c r="R43" s="91">
        <f>O43/'סכום נכסי הקרן'!$C$42</f>
        <v>4.1576622048899422E-3</v>
      </c>
    </row>
    <row r="44" spans="2:18">
      <c r="B44" s="104" t="s">
        <v>280</v>
      </c>
      <c r="C44" s="87" t="s">
        <v>281</v>
      </c>
      <c r="D44" s="88" t="s">
        <v>120</v>
      </c>
      <c r="E44" s="87" t="s">
        <v>233</v>
      </c>
      <c r="F44" s="87"/>
      <c r="G44" s="101"/>
      <c r="H44" s="90">
        <v>8.7000000000019799</v>
      </c>
      <c r="I44" s="88" t="s">
        <v>132</v>
      </c>
      <c r="J44" s="89">
        <v>1.3000000000000001E-2</v>
      </c>
      <c r="K44" s="91">
        <v>3.5700000000009099E-2</v>
      </c>
      <c r="L44" s="90">
        <v>1520047.4743600001</v>
      </c>
      <c r="M44" s="102">
        <v>83.1</v>
      </c>
      <c r="N44" s="90"/>
      <c r="O44" s="90">
        <v>1263.1593908049999</v>
      </c>
      <c r="P44" s="91">
        <v>1.6743854611923171E-4</v>
      </c>
      <c r="Q44" s="91">
        <f t="shared" si="0"/>
        <v>6.6164580443379403E-2</v>
      </c>
      <c r="R44" s="91">
        <f>O44/'סכום נכסי הקרן'!$C$42</f>
        <v>1.3685505968913813E-2</v>
      </c>
    </row>
    <row r="45" spans="2:18">
      <c r="B45" s="104" t="s">
        <v>282</v>
      </c>
      <c r="C45" s="87" t="s">
        <v>283</v>
      </c>
      <c r="D45" s="88" t="s">
        <v>120</v>
      </c>
      <c r="E45" s="87" t="s">
        <v>233</v>
      </c>
      <c r="F45" s="87"/>
      <c r="G45" s="101"/>
      <c r="H45" s="90">
        <v>12.690000000002442</v>
      </c>
      <c r="I45" s="88" t="s">
        <v>132</v>
      </c>
      <c r="J45" s="89">
        <v>1.4999999999999999E-2</v>
      </c>
      <c r="K45" s="91">
        <v>3.6600000000008404E-2</v>
      </c>
      <c r="L45" s="90">
        <v>2412426.6282560001</v>
      </c>
      <c r="M45" s="102">
        <v>77</v>
      </c>
      <c r="N45" s="90"/>
      <c r="O45" s="90">
        <v>1857.568543434</v>
      </c>
      <c r="P45" s="91">
        <v>1.3561144793618397E-4</v>
      </c>
      <c r="Q45" s="91">
        <f t="shared" si="0"/>
        <v>9.7299869055166216E-2</v>
      </c>
      <c r="R45" s="91">
        <f>O45/'סכום נכסי הקרן'!$C$42</f>
        <v>2.0125540429724774E-2</v>
      </c>
    </row>
    <row r="46" spans="2:18">
      <c r="B46" s="104" t="s">
        <v>284</v>
      </c>
      <c r="C46" s="87" t="s">
        <v>285</v>
      </c>
      <c r="D46" s="88" t="s">
        <v>120</v>
      </c>
      <c r="E46" s="87" t="s">
        <v>233</v>
      </c>
      <c r="F46" s="87"/>
      <c r="G46" s="101"/>
      <c r="H46" s="90">
        <v>0.57999999999959617</v>
      </c>
      <c r="I46" s="88" t="s">
        <v>132</v>
      </c>
      <c r="J46" s="89">
        <v>1.5E-3</v>
      </c>
      <c r="K46" s="91">
        <v>3.5899999999999668E-2</v>
      </c>
      <c r="L46" s="90">
        <v>605760.59503500001</v>
      </c>
      <c r="M46" s="102">
        <v>98.11</v>
      </c>
      <c r="N46" s="90"/>
      <c r="O46" s="90">
        <v>594.31170567799995</v>
      </c>
      <c r="P46" s="91">
        <v>3.8612456408207508E-5</v>
      </c>
      <c r="Q46" s="91">
        <f t="shared" si="0"/>
        <v>3.1130184318001436E-2</v>
      </c>
      <c r="R46" s="91">
        <f>O46/'סכום נכסי הקרן'!$C$42</f>
        <v>6.4389786868213356E-3</v>
      </c>
    </row>
    <row r="47" spans="2:18">
      <c r="B47" s="104" t="s">
        <v>286</v>
      </c>
      <c r="C47" s="87" t="s">
        <v>287</v>
      </c>
      <c r="D47" s="88" t="s">
        <v>120</v>
      </c>
      <c r="E47" s="87" t="s">
        <v>233</v>
      </c>
      <c r="F47" s="87"/>
      <c r="G47" s="101"/>
      <c r="H47" s="90">
        <v>2.6200000000029804</v>
      </c>
      <c r="I47" s="88" t="s">
        <v>132</v>
      </c>
      <c r="J47" s="89">
        <v>1.7500000000000002E-2</v>
      </c>
      <c r="K47" s="91">
        <v>3.7200000000057992E-2</v>
      </c>
      <c r="L47" s="90">
        <v>259541.45709499999</v>
      </c>
      <c r="M47" s="102">
        <v>95.66</v>
      </c>
      <c r="N47" s="90"/>
      <c r="O47" s="90">
        <v>248.277347523</v>
      </c>
      <c r="P47" s="91">
        <v>1.3565795268878887E-5</v>
      </c>
      <c r="Q47" s="91">
        <f t="shared" si="0"/>
        <v>1.3004824768777214E-2</v>
      </c>
      <c r="R47" s="91">
        <f>O47/'סכום נכסי הקרן'!$C$42</f>
        <v>2.6899227019218197E-3</v>
      </c>
    </row>
    <row r="48" spans="2:18">
      <c r="B48" s="104" t="s">
        <v>288</v>
      </c>
      <c r="C48" s="87" t="s">
        <v>289</v>
      </c>
      <c r="D48" s="88" t="s">
        <v>120</v>
      </c>
      <c r="E48" s="87" t="s">
        <v>233</v>
      </c>
      <c r="F48" s="87"/>
      <c r="G48" s="101"/>
      <c r="H48" s="90">
        <v>5.4099999999971136</v>
      </c>
      <c r="I48" s="88" t="s">
        <v>132</v>
      </c>
      <c r="J48" s="89">
        <v>2.2499999999999999E-2</v>
      </c>
      <c r="K48" s="91">
        <v>3.7199999999977723E-2</v>
      </c>
      <c r="L48" s="90">
        <v>424366.67410000006</v>
      </c>
      <c r="M48" s="102">
        <v>93.09</v>
      </c>
      <c r="N48" s="90"/>
      <c r="O48" s="90">
        <v>395.04295085399997</v>
      </c>
      <c r="P48" s="91">
        <v>1.998658251020398E-5</v>
      </c>
      <c r="Q48" s="91">
        <f t="shared" si="0"/>
        <v>2.0692440946595066E-2</v>
      </c>
      <c r="R48" s="91">
        <f>O48/'סכום נכסי הקרן'!$C$42</f>
        <v>4.2800320381138259E-3</v>
      </c>
    </row>
    <row r="49" spans="2:18">
      <c r="B49" s="104" t="s">
        <v>290</v>
      </c>
      <c r="C49" s="87" t="s">
        <v>291</v>
      </c>
      <c r="D49" s="88" t="s">
        <v>120</v>
      </c>
      <c r="E49" s="87" t="s">
        <v>233</v>
      </c>
      <c r="F49" s="87"/>
      <c r="G49" s="101"/>
      <c r="H49" s="90">
        <v>1.8300000000004277</v>
      </c>
      <c r="I49" s="88" t="s">
        <v>132</v>
      </c>
      <c r="J49" s="89">
        <v>4.0000000000000001E-3</v>
      </c>
      <c r="K49" s="91">
        <v>3.5600000000001797E-2</v>
      </c>
      <c r="L49" s="90">
        <v>1879350.836166</v>
      </c>
      <c r="M49" s="102">
        <v>94.54</v>
      </c>
      <c r="N49" s="90"/>
      <c r="O49" s="90">
        <v>1776.7383011280001</v>
      </c>
      <c r="P49" s="91">
        <v>1.1033690424885104E-4</v>
      </c>
      <c r="Q49" s="91">
        <f t="shared" si="0"/>
        <v>9.3065962306545291E-2</v>
      </c>
      <c r="R49" s="91">
        <f>O49/'סכום נכסי הקרן'!$C$42</f>
        <v>1.9249797612468325E-2</v>
      </c>
    </row>
    <row r="50" spans="2:18">
      <c r="B50" s="104" t="s">
        <v>292</v>
      </c>
      <c r="C50" s="87" t="s">
        <v>293</v>
      </c>
      <c r="D50" s="88" t="s">
        <v>120</v>
      </c>
      <c r="E50" s="87" t="s">
        <v>233</v>
      </c>
      <c r="F50" s="87"/>
      <c r="G50" s="101"/>
      <c r="H50" s="90">
        <v>3</v>
      </c>
      <c r="I50" s="88" t="s">
        <v>132</v>
      </c>
      <c r="J50" s="89">
        <v>6.25E-2</v>
      </c>
      <c r="K50" s="91">
        <v>3.700099966677773E-2</v>
      </c>
      <c r="L50" s="90">
        <v>2.722E-3</v>
      </c>
      <c r="M50" s="102">
        <v>109.97</v>
      </c>
      <c r="N50" s="90"/>
      <c r="O50" s="90">
        <v>3.0010000000000002E-6</v>
      </c>
      <c r="P50" s="91">
        <v>1.7888599138183865E-13</v>
      </c>
      <c r="Q50" s="91">
        <f t="shared" si="0"/>
        <v>1.5719307266839951E-10</v>
      </c>
      <c r="R50" s="91">
        <f>O50/'סכום נכסי הקרן'!$C$42</f>
        <v>3.251387252604494E-11</v>
      </c>
    </row>
    <row r="51" spans="2:18">
      <c r="B51" s="104" t="s">
        <v>294</v>
      </c>
      <c r="C51" s="87" t="s">
        <v>295</v>
      </c>
      <c r="D51" s="88" t="s">
        <v>120</v>
      </c>
      <c r="E51" s="87" t="s">
        <v>233</v>
      </c>
      <c r="F51" s="87"/>
      <c r="G51" s="101"/>
      <c r="H51" s="90">
        <v>3.51</v>
      </c>
      <c r="I51" s="88" t="s">
        <v>132</v>
      </c>
      <c r="J51" s="89">
        <v>1.4999999999999999E-2</v>
      </c>
      <c r="K51" s="91">
        <v>3.6699999999407894E-2</v>
      </c>
      <c r="L51" s="90">
        <v>25969.406989999999</v>
      </c>
      <c r="M51" s="102">
        <v>98.2</v>
      </c>
      <c r="N51" s="90"/>
      <c r="O51" s="90">
        <v>25.501956953000001</v>
      </c>
      <c r="P51" s="91">
        <v>1.8887890927175882E-6</v>
      </c>
      <c r="Q51" s="91">
        <f t="shared" si="0"/>
        <v>1.3357983913693187E-3</v>
      </c>
      <c r="R51" s="91">
        <f>O51/'סכום נכסי הקרן'!$C$42</f>
        <v>2.7629702683589717E-4</v>
      </c>
    </row>
    <row r="52" spans="2:18">
      <c r="B52" s="104" t="s">
        <v>296</v>
      </c>
      <c r="C52" s="87" t="s">
        <v>297</v>
      </c>
      <c r="D52" s="88" t="s">
        <v>120</v>
      </c>
      <c r="E52" s="87" t="s">
        <v>233</v>
      </c>
      <c r="F52" s="87"/>
      <c r="G52" s="101"/>
      <c r="H52" s="90">
        <v>19.500000000010754</v>
      </c>
      <c r="I52" s="88" t="s">
        <v>132</v>
      </c>
      <c r="J52" s="89">
        <v>2.7999999999999997E-2</v>
      </c>
      <c r="K52" s="91">
        <v>3.8300000000022455E-2</v>
      </c>
      <c r="L52" s="90">
        <v>1020272.540561</v>
      </c>
      <c r="M52" s="102">
        <v>82.07</v>
      </c>
      <c r="N52" s="90"/>
      <c r="O52" s="90">
        <v>837.33766846399988</v>
      </c>
      <c r="P52" s="91">
        <v>2.1123615723304034E-4</v>
      </c>
      <c r="Q52" s="91">
        <f t="shared" si="0"/>
        <v>4.3859940342169196E-2</v>
      </c>
      <c r="R52" s="91">
        <f>O52/'סכום נכסי הקרן'!$C$42</f>
        <v>9.0720060692083219E-3</v>
      </c>
    </row>
    <row r="53" spans="2:18">
      <c r="B53" s="86"/>
      <c r="C53" s="87"/>
      <c r="D53" s="87"/>
      <c r="E53" s="87"/>
      <c r="F53" s="87"/>
      <c r="G53" s="87"/>
      <c r="H53" s="87"/>
      <c r="I53" s="87"/>
      <c r="J53" s="87"/>
      <c r="K53" s="91"/>
      <c r="L53" s="90"/>
      <c r="M53" s="102"/>
      <c r="N53" s="87"/>
      <c r="O53" s="87"/>
      <c r="P53" s="87"/>
      <c r="Q53" s="91"/>
      <c r="R53" s="87"/>
    </row>
    <row r="54" spans="2:18">
      <c r="B54" s="103" t="s">
        <v>24</v>
      </c>
      <c r="C54" s="80"/>
      <c r="D54" s="81"/>
      <c r="E54" s="80"/>
      <c r="F54" s="80"/>
      <c r="G54" s="99"/>
      <c r="H54" s="83">
        <v>4.5009675723031002</v>
      </c>
      <c r="I54" s="81"/>
      <c r="J54" s="82"/>
      <c r="K54" s="84">
        <v>3.8169807497117222E-2</v>
      </c>
      <c r="L54" s="83"/>
      <c r="M54" s="100"/>
      <c r="N54" s="83"/>
      <c r="O54" s="83">
        <v>1538.1887330080001</v>
      </c>
      <c r="P54" s="84"/>
      <c r="Q54" s="84">
        <f t="shared" si="0"/>
        <v>8.0570680868190581E-2</v>
      </c>
      <c r="R54" s="84">
        <f>O54/'סכום נכסי הקרן'!$C$42</f>
        <v>1.6665269038993898E-2</v>
      </c>
    </row>
    <row r="55" spans="2:18">
      <c r="B55" s="104" t="s">
        <v>298</v>
      </c>
      <c r="C55" s="87" t="s">
        <v>299</v>
      </c>
      <c r="D55" s="88" t="s">
        <v>120</v>
      </c>
      <c r="E55" s="87" t="s">
        <v>233</v>
      </c>
      <c r="F55" s="87"/>
      <c r="G55" s="101"/>
      <c r="H55" s="90">
        <v>3.2199999999986622</v>
      </c>
      <c r="I55" s="88" t="s">
        <v>132</v>
      </c>
      <c r="J55" s="89">
        <v>3.27E-2</v>
      </c>
      <c r="K55" s="91">
        <v>3.809999999998432E-2</v>
      </c>
      <c r="L55" s="90">
        <v>1001503.5333349999</v>
      </c>
      <c r="M55" s="102">
        <v>99.98</v>
      </c>
      <c r="N55" s="90"/>
      <c r="O55" s="90">
        <v>1001.3032051969999</v>
      </c>
      <c r="P55" s="91">
        <v>4.7206096344639577E-5</v>
      </c>
      <c r="Q55" s="91">
        <f t="shared" si="0"/>
        <v>5.2448493001543937E-2</v>
      </c>
      <c r="R55" s="91">
        <f>O55/'סכום נכסי הקרן'!$C$42</f>
        <v>1.0848465436086462E-2</v>
      </c>
    </row>
    <row r="56" spans="2:18">
      <c r="B56" s="104" t="s">
        <v>300</v>
      </c>
      <c r="C56" s="87" t="s">
        <v>301</v>
      </c>
      <c r="D56" s="88" t="s">
        <v>120</v>
      </c>
      <c r="E56" s="87" t="s">
        <v>233</v>
      </c>
      <c r="F56" s="87"/>
      <c r="G56" s="101"/>
      <c r="H56" s="90">
        <v>6.8900000000003905</v>
      </c>
      <c r="I56" s="88" t="s">
        <v>132</v>
      </c>
      <c r="J56" s="89">
        <v>3.27E-2</v>
      </c>
      <c r="K56" s="91">
        <v>3.8299999999997579E-2</v>
      </c>
      <c r="L56" s="90">
        <v>538933.48984499997</v>
      </c>
      <c r="M56" s="102">
        <v>99.62</v>
      </c>
      <c r="N56" s="90"/>
      <c r="O56" s="90">
        <v>536.88552781099997</v>
      </c>
      <c r="P56" s="91">
        <v>2.7181743569728186E-5</v>
      </c>
      <c r="Q56" s="91">
        <f t="shared" si="0"/>
        <v>2.8122187866646633E-2</v>
      </c>
      <c r="R56" s="91">
        <f>O56/'סכום נכסי הקרן'!$C$42</f>
        <v>5.8168036029074338E-3</v>
      </c>
    </row>
    <row r="57" spans="2:18">
      <c r="B57" s="86"/>
      <c r="C57" s="87"/>
      <c r="D57" s="87"/>
      <c r="E57" s="87"/>
      <c r="F57" s="87"/>
      <c r="G57" s="87"/>
      <c r="H57" s="87"/>
      <c r="I57" s="87"/>
      <c r="J57" s="87"/>
      <c r="K57" s="91"/>
      <c r="L57" s="90"/>
      <c r="M57" s="102"/>
      <c r="N57" s="87"/>
      <c r="O57" s="87"/>
      <c r="P57" s="87"/>
      <c r="Q57" s="91"/>
      <c r="R57" s="87"/>
    </row>
    <row r="58" spans="2:18">
      <c r="B58" s="79" t="s">
        <v>196</v>
      </c>
      <c r="C58" s="80"/>
      <c r="D58" s="81"/>
      <c r="E58" s="80"/>
      <c r="F58" s="80"/>
      <c r="G58" s="99"/>
      <c r="H58" s="83">
        <v>19.710000000070359</v>
      </c>
      <c r="I58" s="81"/>
      <c r="J58" s="82"/>
      <c r="K58" s="84">
        <v>5.1200000000341139E-2</v>
      </c>
      <c r="L58" s="83"/>
      <c r="M58" s="100"/>
      <c r="N58" s="83"/>
      <c r="O58" s="83">
        <v>23.451095684999999</v>
      </c>
      <c r="P58" s="84"/>
      <c r="Q58" s="84">
        <f t="shared" si="0"/>
        <v>1.2283738047870027E-3</v>
      </c>
      <c r="R58" s="84">
        <f>O58/'סכום נכסי הקרן'!$C$42</f>
        <v>2.5407728613734506E-4</v>
      </c>
    </row>
    <row r="59" spans="2:18">
      <c r="B59" s="92" t="s">
        <v>64</v>
      </c>
      <c r="C59" s="87"/>
      <c r="D59" s="88"/>
      <c r="E59" s="87"/>
      <c r="F59" s="87"/>
      <c r="G59" s="101"/>
      <c r="H59" s="90">
        <v>19.710000000070359</v>
      </c>
      <c r="I59" s="88"/>
      <c r="J59" s="89"/>
      <c r="K59" s="91">
        <v>5.1200000000341139E-2</v>
      </c>
      <c r="L59" s="90"/>
      <c r="M59" s="102"/>
      <c r="N59" s="90"/>
      <c r="O59" s="90">
        <v>23.451095684999999</v>
      </c>
      <c r="P59" s="91"/>
      <c r="Q59" s="91">
        <f t="shared" si="0"/>
        <v>1.2283738047870027E-3</v>
      </c>
      <c r="R59" s="91">
        <f>O59/'סכום נכסי הקרן'!$C$42</f>
        <v>2.5407728613734506E-4</v>
      </c>
    </row>
    <row r="60" spans="2:18">
      <c r="B60" s="104" t="s">
        <v>302</v>
      </c>
      <c r="C60" s="87" t="s">
        <v>303</v>
      </c>
      <c r="D60" s="88" t="s">
        <v>29</v>
      </c>
      <c r="E60" s="87" t="s">
        <v>304</v>
      </c>
      <c r="F60" s="87" t="s">
        <v>305</v>
      </c>
      <c r="G60" s="101"/>
      <c r="H60" s="90">
        <v>19.710000000070359</v>
      </c>
      <c r="I60" s="88" t="s">
        <v>131</v>
      </c>
      <c r="J60" s="89">
        <v>4.4999999999999998E-2</v>
      </c>
      <c r="K60" s="91">
        <v>5.1200000000341139E-2</v>
      </c>
      <c r="L60" s="90">
        <v>7546.3413460000002</v>
      </c>
      <c r="M60" s="102">
        <v>88.3095</v>
      </c>
      <c r="N60" s="90"/>
      <c r="O60" s="90">
        <v>23.451095684999999</v>
      </c>
      <c r="P60" s="91">
        <v>7.5463413459999999E-6</v>
      </c>
      <c r="Q60" s="91">
        <f t="shared" si="0"/>
        <v>1.2283738047870027E-3</v>
      </c>
      <c r="R60" s="91">
        <f>O60/'סכום נכסי הקרן'!$C$42</f>
        <v>2.5407728613734506E-4</v>
      </c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112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5" t="s">
        <v>202</v>
      </c>
      <c r="C65" s="105"/>
      <c r="D65" s="10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142" t="s">
        <v>210</v>
      </c>
      <c r="C66" s="142"/>
      <c r="D66" s="142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6:D66"/>
  </mergeCells>
  <phoneticPr fontId="4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145</v>
      </c>
      <c r="C1" s="46" t="s" vm="1">
        <v>228</v>
      </c>
    </row>
    <row r="2" spans="2:20">
      <c r="B2" s="46" t="s">
        <v>144</v>
      </c>
      <c r="C2" s="46" t="s">
        <v>229</v>
      </c>
    </row>
    <row r="3" spans="2:20">
      <c r="B3" s="46" t="s">
        <v>146</v>
      </c>
      <c r="C3" s="46" t="s">
        <v>230</v>
      </c>
    </row>
    <row r="4" spans="2:20">
      <c r="B4" s="46" t="s">
        <v>147</v>
      </c>
      <c r="C4" s="46">
        <v>9455</v>
      </c>
    </row>
    <row r="6" spans="2:20" ht="26.25" customHeight="1">
      <c r="B6" s="139" t="s">
        <v>172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</row>
    <row r="7" spans="2:20" ht="26.25" customHeight="1">
      <c r="B7" s="139" t="s">
        <v>90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</row>
    <row r="8" spans="2:20" s="3" customFormat="1" ht="63">
      <c r="B8" s="36" t="s">
        <v>115</v>
      </c>
      <c r="C8" s="12" t="s">
        <v>47</v>
      </c>
      <c r="D8" s="12" t="s">
        <v>119</v>
      </c>
      <c r="E8" s="12" t="s">
        <v>188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63</v>
      </c>
      <c r="R8" s="12" t="s">
        <v>60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151</v>
      </c>
      <c r="T10" s="60" t="s">
        <v>189</v>
      </c>
    </row>
    <row r="11" spans="2:20" s="4" customFormat="1" ht="18" customHeight="1">
      <c r="B11" s="106" t="s">
        <v>3163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6.140625" style="2" customWidth="1"/>
    <col min="4" max="4" width="6.42578125" style="2" bestFit="1" customWidth="1"/>
    <col min="5" max="5" width="8" style="2" bestFit="1" customWidth="1"/>
    <col min="6" max="6" width="18" style="2" customWidth="1"/>
    <col min="7" max="7" width="31.5703125" style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145</v>
      </c>
      <c r="C1" s="46" t="s" vm="1">
        <v>228</v>
      </c>
    </row>
    <row r="2" spans="2:21">
      <c r="B2" s="46" t="s">
        <v>144</v>
      </c>
      <c r="C2" s="46" t="s">
        <v>229</v>
      </c>
    </row>
    <row r="3" spans="2:21">
      <c r="B3" s="46" t="s">
        <v>146</v>
      </c>
      <c r="C3" s="46" t="s">
        <v>230</v>
      </c>
    </row>
    <row r="4" spans="2:21">
      <c r="B4" s="46" t="s">
        <v>147</v>
      </c>
      <c r="C4" s="46">
        <v>9455</v>
      </c>
    </row>
    <row r="6" spans="2:21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</row>
    <row r="7" spans="2:21" ht="26.25" customHeight="1">
      <c r="B7" s="133" t="s">
        <v>91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</row>
    <row r="8" spans="2:21" s="3" customFormat="1" ht="78.75">
      <c r="B8" s="21" t="s">
        <v>115</v>
      </c>
      <c r="C8" s="29" t="s">
        <v>47</v>
      </c>
      <c r="D8" s="29" t="s">
        <v>119</v>
      </c>
      <c r="E8" s="29" t="s">
        <v>188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63</v>
      </c>
      <c r="S8" s="12" t="s">
        <v>60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151</v>
      </c>
      <c r="T10" s="18" t="s">
        <v>189</v>
      </c>
      <c r="U10" s="19" t="s">
        <v>213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4.6971664609398935</v>
      </c>
      <c r="L11" s="75"/>
      <c r="M11" s="76"/>
      <c r="N11" s="76">
        <v>4.0497306581191876E-2</v>
      </c>
      <c r="O11" s="77"/>
      <c r="P11" s="98"/>
      <c r="Q11" s="77">
        <f>Q12+Q261</f>
        <v>31.849659140442881</v>
      </c>
      <c r="R11" s="77">
        <f>R12+R261</f>
        <v>23701.275672928008</v>
      </c>
      <c r="S11" s="78"/>
      <c r="T11" s="78">
        <f t="shared" ref="T11:T42" si="0">IFERROR(R11/$R$11,0)</f>
        <v>1</v>
      </c>
      <c r="U11" s="78">
        <f>R11/'סכום נכסי הקרן'!$C$42</f>
        <v>0.25678782270384248</v>
      </c>
    </row>
    <row r="12" spans="2:21">
      <c r="B12" s="79" t="s">
        <v>197</v>
      </c>
      <c r="C12" s="80"/>
      <c r="D12" s="81"/>
      <c r="E12" s="81"/>
      <c r="F12" s="80"/>
      <c r="G12" s="81"/>
      <c r="H12" s="80"/>
      <c r="I12" s="80"/>
      <c r="J12" s="99"/>
      <c r="K12" s="83">
        <v>4.5074218532867727</v>
      </c>
      <c r="L12" s="81"/>
      <c r="M12" s="82"/>
      <c r="N12" s="82">
        <v>3.3568961093270525E-2</v>
      </c>
      <c r="O12" s="83"/>
      <c r="P12" s="100"/>
      <c r="Q12" s="83">
        <f>Q13+Q171+Q251</f>
        <v>31.849659140442881</v>
      </c>
      <c r="R12" s="83">
        <f>R13+R171+R251</f>
        <v>18917.932665850007</v>
      </c>
      <c r="S12" s="84"/>
      <c r="T12" s="84">
        <f t="shared" si="0"/>
        <v>0.7981820441613775</v>
      </c>
      <c r="U12" s="84">
        <f>R12/'סכום נכסי הקרן'!$C$42</f>
        <v>0.20496342924150238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4.5604155994251103</v>
      </c>
      <c r="L13" s="81"/>
      <c r="M13" s="82"/>
      <c r="N13" s="82">
        <v>2.7313541007324055E-2</v>
      </c>
      <c r="O13" s="83"/>
      <c r="P13" s="100"/>
      <c r="Q13" s="83">
        <f>SUM(Q14:Q169)</f>
        <v>29.04585837944288</v>
      </c>
      <c r="R13" s="83">
        <f>SUM(R14:R169)</f>
        <v>15336.145546879006</v>
      </c>
      <c r="S13" s="84"/>
      <c r="T13" s="84">
        <f t="shared" si="0"/>
        <v>0.64705992025552483</v>
      </c>
      <c r="U13" s="84">
        <f>R13/'סכום נכסי הקרן'!$C$42</f>
        <v>0.16615710808133816</v>
      </c>
    </row>
    <row r="14" spans="2:21">
      <c r="B14" s="86" t="s">
        <v>306</v>
      </c>
      <c r="C14" s="87" t="s">
        <v>307</v>
      </c>
      <c r="D14" s="88" t="s">
        <v>120</v>
      </c>
      <c r="E14" s="88" t="s">
        <v>308</v>
      </c>
      <c r="F14" s="87" t="s">
        <v>309</v>
      </c>
      <c r="G14" s="88" t="s">
        <v>310</v>
      </c>
      <c r="H14" s="87" t="s">
        <v>311</v>
      </c>
      <c r="I14" s="87" t="s">
        <v>312</v>
      </c>
      <c r="J14" s="101"/>
      <c r="K14" s="90">
        <v>3.98</v>
      </c>
      <c r="L14" s="88" t="s">
        <v>132</v>
      </c>
      <c r="M14" s="89">
        <v>5.0000000000000001E-4</v>
      </c>
      <c r="N14" s="89">
        <v>2.0398860398860397E-2</v>
      </c>
      <c r="O14" s="90">
        <v>7.0199999999999993E-4</v>
      </c>
      <c r="P14" s="102">
        <v>99.01</v>
      </c>
      <c r="Q14" s="90"/>
      <c r="R14" s="90">
        <v>7.0199999999999991E-7</v>
      </c>
      <c r="S14" s="91">
        <v>5.2853688151214558E-13</v>
      </c>
      <c r="T14" s="91">
        <f t="shared" si="0"/>
        <v>2.9618658914711331E-11</v>
      </c>
      <c r="U14" s="91">
        <f>R14/'סכום נכסי הקרן'!$C$42</f>
        <v>7.6057109341164755E-12</v>
      </c>
    </row>
    <row r="15" spans="2:21">
      <c r="B15" s="86" t="s">
        <v>313</v>
      </c>
      <c r="C15" s="87" t="s">
        <v>314</v>
      </c>
      <c r="D15" s="88" t="s">
        <v>120</v>
      </c>
      <c r="E15" s="88" t="s">
        <v>308</v>
      </c>
      <c r="F15" s="87" t="s">
        <v>315</v>
      </c>
      <c r="G15" s="88" t="s">
        <v>316</v>
      </c>
      <c r="H15" s="87" t="s">
        <v>317</v>
      </c>
      <c r="I15" s="87" t="s">
        <v>130</v>
      </c>
      <c r="J15" s="101"/>
      <c r="K15" s="90">
        <v>2.7000000000108462</v>
      </c>
      <c r="L15" s="88" t="s">
        <v>132</v>
      </c>
      <c r="M15" s="89">
        <v>1E-3</v>
      </c>
      <c r="N15" s="89">
        <v>1.4800000000025309E-2</v>
      </c>
      <c r="O15" s="90">
        <v>107100.684637</v>
      </c>
      <c r="P15" s="102">
        <v>103.3</v>
      </c>
      <c r="Q15" s="90"/>
      <c r="R15" s="90">
        <v>110.635010364</v>
      </c>
      <c r="S15" s="91">
        <v>7.1400456424666671E-5</v>
      </c>
      <c r="T15" s="91">
        <f t="shared" si="0"/>
        <v>4.6678926438701845E-3</v>
      </c>
      <c r="U15" s="91">
        <f>R15/'סכום נכסי הקרן'!$C$42</f>
        <v>1.1986579886347072E-3</v>
      </c>
    </row>
    <row r="16" spans="2:21">
      <c r="B16" s="86" t="s">
        <v>318</v>
      </c>
      <c r="C16" s="87" t="s">
        <v>319</v>
      </c>
      <c r="D16" s="88" t="s">
        <v>120</v>
      </c>
      <c r="E16" s="88" t="s">
        <v>308</v>
      </c>
      <c r="F16" s="87" t="s">
        <v>320</v>
      </c>
      <c r="G16" s="88" t="s">
        <v>316</v>
      </c>
      <c r="H16" s="87" t="s">
        <v>317</v>
      </c>
      <c r="I16" s="87" t="s">
        <v>130</v>
      </c>
      <c r="J16" s="101"/>
      <c r="K16" s="90">
        <v>4.7200000000264621</v>
      </c>
      <c r="L16" s="88" t="s">
        <v>132</v>
      </c>
      <c r="M16" s="89">
        <v>2E-3</v>
      </c>
      <c r="N16" s="89">
        <v>1.700000000020134E-2</v>
      </c>
      <c r="O16" s="90">
        <v>35462.115792999997</v>
      </c>
      <c r="P16" s="102">
        <v>98.04</v>
      </c>
      <c r="Q16" s="90"/>
      <c r="R16" s="90">
        <v>34.766851338999999</v>
      </c>
      <c r="S16" s="91">
        <v>1.233779457266844E-5</v>
      </c>
      <c r="T16" s="91">
        <f t="shared" si="0"/>
        <v>1.4668767967924729E-3</v>
      </c>
      <c r="U16" s="91">
        <f>R16/'סכום נכסי הקרן'!$C$42</f>
        <v>3.7667609882312589E-4</v>
      </c>
    </row>
    <row r="17" spans="2:21">
      <c r="B17" s="86" t="s">
        <v>321</v>
      </c>
      <c r="C17" s="87" t="s">
        <v>322</v>
      </c>
      <c r="D17" s="88" t="s">
        <v>120</v>
      </c>
      <c r="E17" s="88" t="s">
        <v>308</v>
      </c>
      <c r="F17" s="87" t="s">
        <v>323</v>
      </c>
      <c r="G17" s="88" t="s">
        <v>316</v>
      </c>
      <c r="H17" s="87" t="s">
        <v>317</v>
      </c>
      <c r="I17" s="87" t="s">
        <v>130</v>
      </c>
      <c r="J17" s="101"/>
      <c r="K17" s="90">
        <v>2.4699991646051482</v>
      </c>
      <c r="L17" s="88" t="s">
        <v>132</v>
      </c>
      <c r="M17" s="89">
        <v>8.3000000000000001E-3</v>
      </c>
      <c r="N17" s="89">
        <v>1.4797752808988762E-2</v>
      </c>
      <c r="O17" s="90">
        <v>2.5070000000000005E-3</v>
      </c>
      <c r="P17" s="102">
        <v>106.54</v>
      </c>
      <c r="Q17" s="90"/>
      <c r="R17" s="90">
        <v>2.6700000000000003E-6</v>
      </c>
      <c r="S17" s="91">
        <v>8.2415703889942339E-13</v>
      </c>
      <c r="T17" s="91">
        <f t="shared" si="0"/>
        <v>1.1265216424826106E-10</v>
      </c>
      <c r="U17" s="91">
        <f>R17/'סכום נכסי הקרן'!$C$42</f>
        <v>2.8927703980186604E-11</v>
      </c>
    </row>
    <row r="18" spans="2:21">
      <c r="B18" s="86" t="s">
        <v>324</v>
      </c>
      <c r="C18" s="87" t="s">
        <v>325</v>
      </c>
      <c r="D18" s="88" t="s">
        <v>120</v>
      </c>
      <c r="E18" s="88" t="s">
        <v>308</v>
      </c>
      <c r="F18" s="87" t="s">
        <v>326</v>
      </c>
      <c r="G18" s="88" t="s">
        <v>316</v>
      </c>
      <c r="H18" s="87" t="s">
        <v>317</v>
      </c>
      <c r="I18" s="87" t="s">
        <v>130</v>
      </c>
      <c r="J18" s="101"/>
      <c r="K18" s="90">
        <v>1.7399999999974542</v>
      </c>
      <c r="L18" s="88" t="s">
        <v>132</v>
      </c>
      <c r="M18" s="89">
        <v>8.6E-3</v>
      </c>
      <c r="N18" s="89">
        <v>1.4899999999997271E-2</v>
      </c>
      <c r="O18" s="90">
        <v>203768.97040200004</v>
      </c>
      <c r="P18" s="102">
        <v>107.95</v>
      </c>
      <c r="Q18" s="90"/>
      <c r="R18" s="90">
        <v>219.968594994</v>
      </c>
      <c r="S18" s="91">
        <v>8.1463565250138839E-5</v>
      </c>
      <c r="T18" s="91">
        <f t="shared" si="0"/>
        <v>9.2808757650649065E-3</v>
      </c>
      <c r="U18" s="91">
        <f>R18/'סכום נכסי הקרן'!$C$42</f>
        <v>2.3832158804958756E-3</v>
      </c>
    </row>
    <row r="19" spans="2:21">
      <c r="B19" s="86" t="s">
        <v>327</v>
      </c>
      <c r="C19" s="87" t="s">
        <v>328</v>
      </c>
      <c r="D19" s="88" t="s">
        <v>120</v>
      </c>
      <c r="E19" s="88" t="s">
        <v>308</v>
      </c>
      <c r="F19" s="87" t="s">
        <v>326</v>
      </c>
      <c r="G19" s="88" t="s">
        <v>316</v>
      </c>
      <c r="H19" s="87" t="s">
        <v>317</v>
      </c>
      <c r="I19" s="87" t="s">
        <v>130</v>
      </c>
      <c r="J19" s="101"/>
      <c r="K19" s="90">
        <v>3.4600000000000528</v>
      </c>
      <c r="L19" s="88" t="s">
        <v>132</v>
      </c>
      <c r="M19" s="89">
        <v>3.8E-3</v>
      </c>
      <c r="N19" s="89">
        <v>1.6499999999988121E-2</v>
      </c>
      <c r="O19" s="90">
        <v>371793.64881599997</v>
      </c>
      <c r="P19" s="102">
        <v>101.89</v>
      </c>
      <c r="Q19" s="90"/>
      <c r="R19" s="90">
        <v>378.82055541300002</v>
      </c>
      <c r="S19" s="91">
        <v>1.2393121627199999E-4</v>
      </c>
      <c r="T19" s="91">
        <f t="shared" si="0"/>
        <v>1.5983129374158335E-2</v>
      </c>
      <c r="U19" s="91">
        <f>R19/'סכום נכסי הקרן'!$C$42</f>
        <v>4.1042729919839472E-3</v>
      </c>
    </row>
    <row r="20" spans="2:21">
      <c r="B20" s="86" t="s">
        <v>329</v>
      </c>
      <c r="C20" s="87" t="s">
        <v>330</v>
      </c>
      <c r="D20" s="88" t="s">
        <v>120</v>
      </c>
      <c r="E20" s="88" t="s">
        <v>308</v>
      </c>
      <c r="F20" s="87" t="s">
        <v>326</v>
      </c>
      <c r="G20" s="88" t="s">
        <v>316</v>
      </c>
      <c r="H20" s="87" t="s">
        <v>317</v>
      </c>
      <c r="I20" s="87" t="s">
        <v>130</v>
      </c>
      <c r="J20" s="101"/>
      <c r="K20" s="90">
        <v>7.4500000000056161</v>
      </c>
      <c r="L20" s="88" t="s">
        <v>132</v>
      </c>
      <c r="M20" s="89">
        <v>2E-3</v>
      </c>
      <c r="N20" s="89">
        <v>1.840000000006739E-2</v>
      </c>
      <c r="O20" s="90">
        <v>74392.981795999993</v>
      </c>
      <c r="P20" s="102">
        <v>95.74</v>
      </c>
      <c r="Q20" s="90"/>
      <c r="R20" s="90">
        <v>71.223836927999997</v>
      </c>
      <c r="S20" s="91">
        <v>7.7621087586549403E-5</v>
      </c>
      <c r="T20" s="91">
        <f t="shared" si="0"/>
        <v>3.0050634367057741E-3</v>
      </c>
      <c r="U20" s="91">
        <f>R20/'סכום נכסי הקרן'!$C$42</f>
        <v>7.7166369699860186E-4</v>
      </c>
    </row>
    <row r="21" spans="2:21">
      <c r="B21" s="86" t="s">
        <v>331</v>
      </c>
      <c r="C21" s="87" t="s">
        <v>332</v>
      </c>
      <c r="D21" s="88" t="s">
        <v>120</v>
      </c>
      <c r="E21" s="88" t="s">
        <v>308</v>
      </c>
      <c r="F21" s="87" t="s">
        <v>333</v>
      </c>
      <c r="G21" s="88" t="s">
        <v>128</v>
      </c>
      <c r="H21" s="87" t="s">
        <v>311</v>
      </c>
      <c r="I21" s="87" t="s">
        <v>312</v>
      </c>
      <c r="J21" s="101"/>
      <c r="K21" s="90">
        <v>13.149999999998986</v>
      </c>
      <c r="L21" s="88" t="s">
        <v>132</v>
      </c>
      <c r="M21" s="89">
        <v>2.07E-2</v>
      </c>
      <c r="N21" s="89">
        <v>2.1699999999990425E-2</v>
      </c>
      <c r="O21" s="90">
        <v>328225.16539870697</v>
      </c>
      <c r="P21" s="102">
        <v>105</v>
      </c>
      <c r="Q21" s="90"/>
      <c r="R21" s="90">
        <v>344.636422149</v>
      </c>
      <c r="S21" s="91">
        <v>1.1698280892610191E-4</v>
      </c>
      <c r="T21" s="91">
        <f t="shared" si="0"/>
        <v>1.4540838514555125E-2</v>
      </c>
      <c r="U21" s="91">
        <f>R21/'סכום נכסי הקרן'!$C$42</f>
        <v>3.7339102624407853E-3</v>
      </c>
    </row>
    <row r="22" spans="2:21">
      <c r="B22" s="86" t="s">
        <v>334</v>
      </c>
      <c r="C22" s="87" t="s">
        <v>335</v>
      </c>
      <c r="D22" s="88" t="s">
        <v>120</v>
      </c>
      <c r="E22" s="88" t="s">
        <v>308</v>
      </c>
      <c r="F22" s="87" t="s">
        <v>336</v>
      </c>
      <c r="G22" s="88" t="s">
        <v>316</v>
      </c>
      <c r="H22" s="87" t="s">
        <v>311</v>
      </c>
      <c r="I22" s="87" t="s">
        <v>312</v>
      </c>
      <c r="J22" s="101"/>
      <c r="K22" s="90">
        <v>0.58999999996902486</v>
      </c>
      <c r="L22" s="88" t="s">
        <v>132</v>
      </c>
      <c r="M22" s="89">
        <v>3.5499999999999997E-2</v>
      </c>
      <c r="N22" s="89">
        <v>1.5500000000140797E-2</v>
      </c>
      <c r="O22" s="90">
        <v>11898.93872</v>
      </c>
      <c r="P22" s="102">
        <v>119.38</v>
      </c>
      <c r="Q22" s="90"/>
      <c r="R22" s="90">
        <v>14.204952316</v>
      </c>
      <c r="S22" s="91">
        <v>1.6694787808210288E-4</v>
      </c>
      <c r="T22" s="91">
        <f t="shared" si="0"/>
        <v>5.9933281701900687E-4</v>
      </c>
      <c r="U22" s="91">
        <f>R22/'סכום נכסי הקרן'!$C$42</f>
        <v>1.5390136915727117E-4</v>
      </c>
    </row>
    <row r="23" spans="2:21">
      <c r="B23" s="86" t="s">
        <v>337</v>
      </c>
      <c r="C23" s="87" t="s">
        <v>338</v>
      </c>
      <c r="D23" s="88" t="s">
        <v>120</v>
      </c>
      <c r="E23" s="88" t="s">
        <v>308</v>
      </c>
      <c r="F23" s="87" t="s">
        <v>336</v>
      </c>
      <c r="G23" s="88" t="s">
        <v>316</v>
      </c>
      <c r="H23" s="87" t="s">
        <v>311</v>
      </c>
      <c r="I23" s="87" t="s">
        <v>312</v>
      </c>
      <c r="J23" s="101"/>
      <c r="K23" s="90">
        <v>3.4399994047727764</v>
      </c>
      <c r="L23" s="88" t="s">
        <v>132</v>
      </c>
      <c r="M23" s="89">
        <v>1.4999999999999999E-2</v>
      </c>
      <c r="N23" s="89">
        <v>1.5703703703703702E-2</v>
      </c>
      <c r="O23" s="90">
        <v>2.7320000000000001E-3</v>
      </c>
      <c r="P23" s="102">
        <v>109.01</v>
      </c>
      <c r="Q23" s="90"/>
      <c r="R23" s="90">
        <v>2.9699999999999999E-6</v>
      </c>
      <c r="S23" s="91">
        <v>7.344984222250684E-12</v>
      </c>
      <c r="T23" s="91">
        <f t="shared" si="0"/>
        <v>1.2530971079300948E-10</v>
      </c>
      <c r="U23" s="91">
        <f>R23/'סכום נכסי הקרן'!$C$42</f>
        <v>3.2178007798185094E-11</v>
      </c>
    </row>
    <row r="24" spans="2:21">
      <c r="B24" s="86" t="s">
        <v>339</v>
      </c>
      <c r="C24" s="87" t="s">
        <v>340</v>
      </c>
      <c r="D24" s="88" t="s">
        <v>120</v>
      </c>
      <c r="E24" s="88" t="s">
        <v>308</v>
      </c>
      <c r="F24" s="87" t="s">
        <v>341</v>
      </c>
      <c r="G24" s="88" t="s">
        <v>342</v>
      </c>
      <c r="H24" s="87" t="s">
        <v>317</v>
      </c>
      <c r="I24" s="87" t="s">
        <v>130</v>
      </c>
      <c r="J24" s="101"/>
      <c r="K24" s="90">
        <v>2.8799999999656634</v>
      </c>
      <c r="L24" s="88" t="s">
        <v>132</v>
      </c>
      <c r="M24" s="89">
        <v>8.3000000000000001E-3</v>
      </c>
      <c r="N24" s="89">
        <v>1.639999999971635E-2</v>
      </c>
      <c r="O24" s="90">
        <v>25205.634210529803</v>
      </c>
      <c r="P24" s="102">
        <v>106.3</v>
      </c>
      <c r="Q24" s="90"/>
      <c r="R24" s="90">
        <v>26.793589084000001</v>
      </c>
      <c r="S24" s="91">
        <v>1.8287748402755377E-5</v>
      </c>
      <c r="T24" s="91">
        <f t="shared" si="0"/>
        <v>1.1304703364386451E-3</v>
      </c>
      <c r="U24" s="91">
        <f>R24/'סכום נכסי הקרן'!$C$42</f>
        <v>2.9029101632535993E-4</v>
      </c>
    </row>
    <row r="25" spans="2:21">
      <c r="B25" s="86" t="s">
        <v>343</v>
      </c>
      <c r="C25" s="87" t="s">
        <v>344</v>
      </c>
      <c r="D25" s="88" t="s">
        <v>120</v>
      </c>
      <c r="E25" s="88" t="s">
        <v>308</v>
      </c>
      <c r="F25" s="87" t="s">
        <v>341</v>
      </c>
      <c r="G25" s="88" t="s">
        <v>342</v>
      </c>
      <c r="H25" s="87" t="s">
        <v>317</v>
      </c>
      <c r="I25" s="87" t="s">
        <v>130</v>
      </c>
      <c r="J25" s="101"/>
      <c r="K25" s="90">
        <v>6.6199999999985017</v>
      </c>
      <c r="L25" s="88" t="s">
        <v>132</v>
      </c>
      <c r="M25" s="89">
        <v>1.6500000000000001E-2</v>
      </c>
      <c r="N25" s="89">
        <v>1.989999999998706E-2</v>
      </c>
      <c r="O25" s="90">
        <v>137964.05075155501</v>
      </c>
      <c r="P25" s="102">
        <v>106.41</v>
      </c>
      <c r="Q25" s="90"/>
      <c r="R25" s="90">
        <v>146.807547081</v>
      </c>
      <c r="S25" s="91">
        <v>6.5211989820497412E-5</v>
      </c>
      <c r="T25" s="91">
        <f t="shared" si="0"/>
        <v>6.1940778676603482E-3</v>
      </c>
      <c r="U25" s="91">
        <f>R25/'סכום נכסי הקרן'!$C$42</f>
        <v>1.59056376929456E-3</v>
      </c>
    </row>
    <row r="26" spans="2:21">
      <c r="B26" s="86" t="s">
        <v>345</v>
      </c>
      <c r="C26" s="87" t="s">
        <v>346</v>
      </c>
      <c r="D26" s="88" t="s">
        <v>120</v>
      </c>
      <c r="E26" s="88" t="s">
        <v>308</v>
      </c>
      <c r="F26" s="87" t="s">
        <v>347</v>
      </c>
      <c r="G26" s="88" t="s">
        <v>316</v>
      </c>
      <c r="H26" s="87" t="s">
        <v>317</v>
      </c>
      <c r="I26" s="87" t="s">
        <v>130</v>
      </c>
      <c r="J26" s="101"/>
      <c r="K26" s="90">
        <v>4.8299999999605676</v>
      </c>
      <c r="L26" s="88" t="s">
        <v>132</v>
      </c>
      <c r="M26" s="89">
        <v>1E-3</v>
      </c>
      <c r="N26" s="89">
        <v>1.6499999999936399E-2</v>
      </c>
      <c r="O26" s="90">
        <v>40286.344606999999</v>
      </c>
      <c r="P26" s="102">
        <v>97.57</v>
      </c>
      <c r="Q26" s="90"/>
      <c r="R26" s="90">
        <v>39.307385484999998</v>
      </c>
      <c r="S26" s="91">
        <v>1.3574100425178457E-5</v>
      </c>
      <c r="T26" s="91">
        <f t="shared" si="0"/>
        <v>1.6584502044291881E-3</v>
      </c>
      <c r="U26" s="91">
        <f>R26/'סכום נכסי הקרן'!$C$42</f>
        <v>4.2586981705811366E-4</v>
      </c>
    </row>
    <row r="27" spans="2:21">
      <c r="B27" s="86" t="s">
        <v>348</v>
      </c>
      <c r="C27" s="87" t="s">
        <v>349</v>
      </c>
      <c r="D27" s="88" t="s">
        <v>120</v>
      </c>
      <c r="E27" s="88" t="s">
        <v>308</v>
      </c>
      <c r="F27" s="87" t="s">
        <v>350</v>
      </c>
      <c r="G27" s="88" t="s">
        <v>316</v>
      </c>
      <c r="H27" s="87" t="s">
        <v>317</v>
      </c>
      <c r="I27" s="87" t="s">
        <v>130</v>
      </c>
      <c r="J27" s="101"/>
      <c r="K27" s="90">
        <v>0.59000067926066246</v>
      </c>
      <c r="L27" s="88" t="s">
        <v>132</v>
      </c>
      <c r="M27" s="89">
        <v>0.05</v>
      </c>
      <c r="N27" s="89">
        <v>1.7600300525920362E-2</v>
      </c>
      <c r="O27" s="90">
        <v>5.6150000000000002E-3</v>
      </c>
      <c r="P27" s="102">
        <v>115.69</v>
      </c>
      <c r="Q27" s="90"/>
      <c r="R27" s="90">
        <v>6.6549999999999998E-6</v>
      </c>
      <c r="S27" s="91">
        <v>5.3448816181398647E-12</v>
      </c>
      <c r="T27" s="91">
        <f t="shared" si="0"/>
        <v>2.8078657418433608E-10</v>
      </c>
      <c r="U27" s="91">
        <f>R27/'סכום נכסי הקרן'!$C$42</f>
        <v>7.2102573029266601E-11</v>
      </c>
    </row>
    <row r="28" spans="2:21">
      <c r="B28" s="86" t="s">
        <v>351</v>
      </c>
      <c r="C28" s="87" t="s">
        <v>352</v>
      </c>
      <c r="D28" s="88" t="s">
        <v>120</v>
      </c>
      <c r="E28" s="88" t="s">
        <v>308</v>
      </c>
      <c r="F28" s="87" t="s">
        <v>350</v>
      </c>
      <c r="G28" s="88" t="s">
        <v>316</v>
      </c>
      <c r="H28" s="87" t="s">
        <v>317</v>
      </c>
      <c r="I28" s="87" t="s">
        <v>130</v>
      </c>
      <c r="J28" s="101"/>
      <c r="K28" s="90">
        <v>0.23999973733074731</v>
      </c>
      <c r="L28" s="88" t="s">
        <v>132</v>
      </c>
      <c r="M28" s="89">
        <v>6.9999999999999993E-3</v>
      </c>
      <c r="N28" s="89">
        <v>1.4101134397231303E-2</v>
      </c>
      <c r="O28" s="90">
        <v>4.725E-3</v>
      </c>
      <c r="P28" s="102">
        <v>109.95</v>
      </c>
      <c r="Q28" s="90"/>
      <c r="R28" s="90">
        <v>5.2009999999999998E-6</v>
      </c>
      <c r="S28" s="91">
        <v>6.6574970271281658E-12</v>
      </c>
      <c r="T28" s="91">
        <f t="shared" si="0"/>
        <v>2.19439665264122E-10</v>
      </c>
      <c r="U28" s="91">
        <f>R28/'סכום נכסי הקרן'!$C$42</f>
        <v>5.63494338580339E-11</v>
      </c>
    </row>
    <row r="29" spans="2:21">
      <c r="B29" s="86" t="s">
        <v>353</v>
      </c>
      <c r="C29" s="87" t="s">
        <v>354</v>
      </c>
      <c r="D29" s="88" t="s">
        <v>120</v>
      </c>
      <c r="E29" s="88" t="s">
        <v>308</v>
      </c>
      <c r="F29" s="87" t="s">
        <v>350</v>
      </c>
      <c r="G29" s="88" t="s">
        <v>316</v>
      </c>
      <c r="H29" s="87" t="s">
        <v>317</v>
      </c>
      <c r="I29" s="87" t="s">
        <v>130</v>
      </c>
      <c r="J29" s="101"/>
      <c r="K29" s="90">
        <v>2.7699999999278604</v>
      </c>
      <c r="L29" s="88" t="s">
        <v>132</v>
      </c>
      <c r="M29" s="89">
        <v>6.0000000000000001E-3</v>
      </c>
      <c r="N29" s="89">
        <v>1.4699999999934422E-2</v>
      </c>
      <c r="O29" s="90">
        <v>14301.565424000002</v>
      </c>
      <c r="P29" s="102">
        <v>106.62</v>
      </c>
      <c r="Q29" s="90"/>
      <c r="R29" s="90">
        <v>15.24832923</v>
      </c>
      <c r="S29" s="91">
        <v>1.0716901261146119E-5</v>
      </c>
      <c r="T29" s="91">
        <f t="shared" si="0"/>
        <v>6.4335478986124342E-4</v>
      </c>
      <c r="U29" s="91">
        <f>R29/'סכום נכסי הקרן'!$C$42</f>
        <v>1.6520567571455679E-4</v>
      </c>
    </row>
    <row r="30" spans="2:21">
      <c r="B30" s="86" t="s">
        <v>355</v>
      </c>
      <c r="C30" s="87" t="s">
        <v>356</v>
      </c>
      <c r="D30" s="88" t="s">
        <v>120</v>
      </c>
      <c r="E30" s="88" t="s">
        <v>308</v>
      </c>
      <c r="F30" s="87" t="s">
        <v>350</v>
      </c>
      <c r="G30" s="88" t="s">
        <v>316</v>
      </c>
      <c r="H30" s="87" t="s">
        <v>317</v>
      </c>
      <c r="I30" s="87" t="s">
        <v>130</v>
      </c>
      <c r="J30" s="101"/>
      <c r="K30" s="90">
        <v>4.2599999999859453</v>
      </c>
      <c r="L30" s="88" t="s">
        <v>132</v>
      </c>
      <c r="M30" s="89">
        <v>1.7500000000000002E-2</v>
      </c>
      <c r="N30" s="89">
        <v>1.6499999999958662E-2</v>
      </c>
      <c r="O30" s="90">
        <v>44895.084449000002</v>
      </c>
      <c r="P30" s="102">
        <v>107.76</v>
      </c>
      <c r="Q30" s="90"/>
      <c r="R30" s="90">
        <v>48.378945467999998</v>
      </c>
      <c r="S30" s="91">
        <v>1.3596595661193266E-5</v>
      </c>
      <c r="T30" s="91">
        <f t="shared" si="0"/>
        <v>2.0411958468235206E-3</v>
      </c>
      <c r="U30" s="91">
        <f>R30/'סכום נכסי הקרן'!$C$42</f>
        <v>5.2415423721793788E-4</v>
      </c>
    </row>
    <row r="31" spans="2:21">
      <c r="B31" s="86" t="s">
        <v>357</v>
      </c>
      <c r="C31" s="87" t="s">
        <v>358</v>
      </c>
      <c r="D31" s="88" t="s">
        <v>120</v>
      </c>
      <c r="E31" s="88" t="s">
        <v>308</v>
      </c>
      <c r="F31" s="87" t="s">
        <v>359</v>
      </c>
      <c r="G31" s="88" t="s">
        <v>360</v>
      </c>
      <c r="H31" s="87" t="s">
        <v>361</v>
      </c>
      <c r="I31" s="87" t="s">
        <v>130</v>
      </c>
      <c r="J31" s="101"/>
      <c r="K31" s="90">
        <v>4.8300000000012497</v>
      </c>
      <c r="L31" s="88" t="s">
        <v>132</v>
      </c>
      <c r="M31" s="89">
        <v>3.85E-2</v>
      </c>
      <c r="N31" s="89">
        <v>2.0499999999999997E-2</v>
      </c>
      <c r="O31" s="90">
        <v>268214.972671</v>
      </c>
      <c r="P31" s="102">
        <v>119.26</v>
      </c>
      <c r="Q31" s="90"/>
      <c r="R31" s="90">
        <v>319.87319072000003</v>
      </c>
      <c r="S31" s="91">
        <v>1.0274854650910223E-4</v>
      </c>
      <c r="T31" s="91">
        <f t="shared" si="0"/>
        <v>1.3496032666518642E-2</v>
      </c>
      <c r="U31" s="91">
        <f>R31/'סכום נכסי הקרן'!$C$42</f>
        <v>3.4656168435752556E-3</v>
      </c>
    </row>
    <row r="32" spans="2:21">
      <c r="B32" s="86" t="s">
        <v>362</v>
      </c>
      <c r="C32" s="87" t="s">
        <v>363</v>
      </c>
      <c r="D32" s="88" t="s">
        <v>120</v>
      </c>
      <c r="E32" s="88" t="s">
        <v>308</v>
      </c>
      <c r="F32" s="87" t="s">
        <v>359</v>
      </c>
      <c r="G32" s="88" t="s">
        <v>360</v>
      </c>
      <c r="H32" s="87" t="s">
        <v>361</v>
      </c>
      <c r="I32" s="87" t="s">
        <v>130</v>
      </c>
      <c r="J32" s="101"/>
      <c r="K32" s="90">
        <v>2.5200000000010503</v>
      </c>
      <c r="L32" s="88" t="s">
        <v>132</v>
      </c>
      <c r="M32" s="89">
        <v>4.4999999999999998E-2</v>
      </c>
      <c r="N32" s="89">
        <v>1.8100000000002333E-2</v>
      </c>
      <c r="O32" s="90">
        <v>288992.77120700001</v>
      </c>
      <c r="P32" s="102">
        <v>118.6</v>
      </c>
      <c r="Q32" s="90"/>
      <c r="R32" s="90">
        <v>342.74541833200004</v>
      </c>
      <c r="S32" s="91">
        <v>9.7777898605223783E-5</v>
      </c>
      <c r="T32" s="91">
        <f t="shared" si="0"/>
        <v>1.446105361845521E-2</v>
      </c>
      <c r="U32" s="91">
        <f>R32/'סכום נכסי הקרן'!$C$42</f>
        <v>3.7134224726866364E-3</v>
      </c>
    </row>
    <row r="33" spans="2:21">
      <c r="B33" s="86" t="s">
        <v>364</v>
      </c>
      <c r="C33" s="87" t="s">
        <v>365</v>
      </c>
      <c r="D33" s="88" t="s">
        <v>120</v>
      </c>
      <c r="E33" s="88" t="s">
        <v>308</v>
      </c>
      <c r="F33" s="87" t="s">
        <v>359</v>
      </c>
      <c r="G33" s="88" t="s">
        <v>360</v>
      </c>
      <c r="H33" s="87" t="s">
        <v>361</v>
      </c>
      <c r="I33" s="87" t="s">
        <v>130</v>
      </c>
      <c r="J33" s="101"/>
      <c r="K33" s="90">
        <v>7.2700000000062488</v>
      </c>
      <c r="L33" s="88" t="s">
        <v>132</v>
      </c>
      <c r="M33" s="89">
        <v>2.3900000000000001E-2</v>
      </c>
      <c r="N33" s="89">
        <v>2.1800000000009621E-2</v>
      </c>
      <c r="O33" s="90">
        <v>378468.92481600004</v>
      </c>
      <c r="P33" s="102">
        <v>109.95</v>
      </c>
      <c r="Q33" s="90"/>
      <c r="R33" s="90">
        <v>416.12658471999993</v>
      </c>
      <c r="S33" s="91">
        <v>9.7314096767723944E-5</v>
      </c>
      <c r="T33" s="91">
        <f t="shared" si="0"/>
        <v>1.7557138715335336E-2</v>
      </c>
      <c r="U33" s="91">
        <f>R33/'סכום נכסי הקרן'!$C$42</f>
        <v>4.5084594236202988E-3</v>
      </c>
    </row>
    <row r="34" spans="2:21">
      <c r="B34" s="86" t="s">
        <v>366</v>
      </c>
      <c r="C34" s="87" t="s">
        <v>367</v>
      </c>
      <c r="D34" s="88" t="s">
        <v>120</v>
      </c>
      <c r="E34" s="88" t="s">
        <v>308</v>
      </c>
      <c r="F34" s="87" t="s">
        <v>359</v>
      </c>
      <c r="G34" s="88" t="s">
        <v>360</v>
      </c>
      <c r="H34" s="87" t="s">
        <v>361</v>
      </c>
      <c r="I34" s="87" t="s">
        <v>130</v>
      </c>
      <c r="J34" s="101"/>
      <c r="K34" s="90">
        <v>4.4599999999784528</v>
      </c>
      <c r="L34" s="88" t="s">
        <v>132</v>
      </c>
      <c r="M34" s="89">
        <v>0.01</v>
      </c>
      <c r="N34" s="89">
        <v>1.8299999999845419E-2</v>
      </c>
      <c r="O34" s="90">
        <v>62275.510728000001</v>
      </c>
      <c r="P34" s="102">
        <v>102.84</v>
      </c>
      <c r="Q34" s="90"/>
      <c r="R34" s="90">
        <v>64.044133352999992</v>
      </c>
      <c r="S34" s="91">
        <v>5.1821075196735405E-5</v>
      </c>
      <c r="T34" s="91">
        <f t="shared" si="0"/>
        <v>2.7021386627789096E-3</v>
      </c>
      <c r="U34" s="91">
        <f>R34/'סכום נכסי הקרן'!$C$42</f>
        <v>6.9387630385886869E-4</v>
      </c>
    </row>
    <row r="35" spans="2:21">
      <c r="B35" s="86" t="s">
        <v>368</v>
      </c>
      <c r="C35" s="87" t="s">
        <v>369</v>
      </c>
      <c r="D35" s="88" t="s">
        <v>120</v>
      </c>
      <c r="E35" s="88" t="s">
        <v>308</v>
      </c>
      <c r="F35" s="87" t="s">
        <v>359</v>
      </c>
      <c r="G35" s="88" t="s">
        <v>360</v>
      </c>
      <c r="H35" s="87" t="s">
        <v>361</v>
      </c>
      <c r="I35" s="87" t="s">
        <v>130</v>
      </c>
      <c r="J35" s="101"/>
      <c r="K35" s="90">
        <v>12.249999999969782</v>
      </c>
      <c r="L35" s="88" t="s">
        <v>132</v>
      </c>
      <c r="M35" s="89">
        <v>1.2500000000000001E-2</v>
      </c>
      <c r="N35" s="89">
        <v>2.4299999999943381E-2</v>
      </c>
      <c r="O35" s="90">
        <v>169391.583763</v>
      </c>
      <c r="P35" s="102">
        <v>92.8</v>
      </c>
      <c r="Q35" s="90"/>
      <c r="R35" s="90">
        <v>157.19539002300002</v>
      </c>
      <c r="S35" s="91">
        <v>3.9468022850417849E-5</v>
      </c>
      <c r="T35" s="91">
        <f t="shared" si="0"/>
        <v>6.6323598861200202E-3</v>
      </c>
      <c r="U35" s="91">
        <f>R35/'סכום נכסי הקרן'!$C$42</f>
        <v>1.7031092545450647E-3</v>
      </c>
    </row>
    <row r="36" spans="2:21">
      <c r="B36" s="86" t="s">
        <v>370</v>
      </c>
      <c r="C36" s="87" t="s">
        <v>371</v>
      </c>
      <c r="D36" s="88" t="s">
        <v>120</v>
      </c>
      <c r="E36" s="88" t="s">
        <v>308</v>
      </c>
      <c r="F36" s="87" t="s">
        <v>372</v>
      </c>
      <c r="G36" s="88" t="s">
        <v>128</v>
      </c>
      <c r="H36" s="87" t="s">
        <v>361</v>
      </c>
      <c r="I36" s="87" t="s">
        <v>130</v>
      </c>
      <c r="J36" s="101"/>
      <c r="K36" s="90">
        <v>6.8999999999706843</v>
      </c>
      <c r="L36" s="88" t="s">
        <v>132</v>
      </c>
      <c r="M36" s="89">
        <v>2.6499999999999999E-2</v>
      </c>
      <c r="N36" s="89">
        <v>1.979999999980607E-2</v>
      </c>
      <c r="O36" s="90">
        <v>39051.105389538665</v>
      </c>
      <c r="P36" s="102">
        <v>113.56</v>
      </c>
      <c r="Q36" s="90"/>
      <c r="R36" s="90">
        <v>44.346435357000004</v>
      </c>
      <c r="S36" s="91">
        <v>2.5892793430841186E-5</v>
      </c>
      <c r="T36" s="91">
        <f t="shared" si="0"/>
        <v>1.8710568987496839E-3</v>
      </c>
      <c r="U36" s="91">
        <f>R36/'סכום נכסי הקרן'!$C$42</f>
        <v>4.8046462718493512E-4</v>
      </c>
    </row>
    <row r="37" spans="2:21">
      <c r="B37" s="86" t="s">
        <v>373</v>
      </c>
      <c r="C37" s="87" t="s">
        <v>374</v>
      </c>
      <c r="D37" s="88" t="s">
        <v>120</v>
      </c>
      <c r="E37" s="88" t="s">
        <v>308</v>
      </c>
      <c r="F37" s="87" t="s">
        <v>375</v>
      </c>
      <c r="G37" s="88" t="s">
        <v>342</v>
      </c>
      <c r="H37" s="87" t="s">
        <v>376</v>
      </c>
      <c r="I37" s="87" t="s">
        <v>312</v>
      </c>
      <c r="J37" s="101"/>
      <c r="K37" s="90">
        <v>1.2399999999733227</v>
      </c>
      <c r="L37" s="88" t="s">
        <v>132</v>
      </c>
      <c r="M37" s="89">
        <v>6.5000000000000006E-3</v>
      </c>
      <c r="N37" s="89">
        <v>1.299999999975429E-2</v>
      </c>
      <c r="O37" s="90">
        <v>26597.649494000001</v>
      </c>
      <c r="P37" s="102">
        <v>107.11</v>
      </c>
      <c r="Q37" s="90"/>
      <c r="R37" s="90">
        <v>28.488742749</v>
      </c>
      <c r="S37" s="91">
        <v>5.8728595689536304E-5</v>
      </c>
      <c r="T37" s="91">
        <f t="shared" si="0"/>
        <v>1.201991957822773E-3</v>
      </c>
      <c r="U37" s="91">
        <f>R37/'סכום נכסי הקרן'!$C$42</f>
        <v>3.0865689775683874E-4</v>
      </c>
    </row>
    <row r="38" spans="2:21">
      <c r="B38" s="86" t="s">
        <v>377</v>
      </c>
      <c r="C38" s="87" t="s">
        <v>378</v>
      </c>
      <c r="D38" s="88" t="s">
        <v>120</v>
      </c>
      <c r="E38" s="88" t="s">
        <v>308</v>
      </c>
      <c r="F38" s="87" t="s">
        <v>375</v>
      </c>
      <c r="G38" s="88" t="s">
        <v>342</v>
      </c>
      <c r="H38" s="87" t="s">
        <v>361</v>
      </c>
      <c r="I38" s="87" t="s">
        <v>130</v>
      </c>
      <c r="J38" s="101"/>
      <c r="K38" s="90">
        <v>3.590000000002485</v>
      </c>
      <c r="L38" s="88" t="s">
        <v>132</v>
      </c>
      <c r="M38" s="89">
        <v>1.34E-2</v>
      </c>
      <c r="N38" s="89">
        <v>2.1100000000003501E-2</v>
      </c>
      <c r="O38" s="90">
        <v>560437.06138099998</v>
      </c>
      <c r="P38" s="102">
        <v>106.99</v>
      </c>
      <c r="Q38" s="90"/>
      <c r="R38" s="90">
        <v>599.61162108899998</v>
      </c>
      <c r="S38" s="91">
        <v>1.5857449232192423E-4</v>
      </c>
      <c r="T38" s="91">
        <f t="shared" si="0"/>
        <v>2.5298706675686927E-2</v>
      </c>
      <c r="U38" s="91">
        <f>R38/'סכום נכסי הקרן'!$C$42</f>
        <v>6.4963998044728103E-3</v>
      </c>
    </row>
    <row r="39" spans="2:21">
      <c r="B39" s="86" t="s">
        <v>379</v>
      </c>
      <c r="C39" s="87" t="s">
        <v>380</v>
      </c>
      <c r="D39" s="88" t="s">
        <v>120</v>
      </c>
      <c r="E39" s="88" t="s">
        <v>308</v>
      </c>
      <c r="F39" s="87" t="s">
        <v>375</v>
      </c>
      <c r="G39" s="88" t="s">
        <v>342</v>
      </c>
      <c r="H39" s="87" t="s">
        <v>361</v>
      </c>
      <c r="I39" s="87" t="s">
        <v>130</v>
      </c>
      <c r="J39" s="101"/>
      <c r="K39" s="90">
        <v>3.7600000000065577</v>
      </c>
      <c r="L39" s="88" t="s">
        <v>132</v>
      </c>
      <c r="M39" s="89">
        <v>1.77E-2</v>
      </c>
      <c r="N39" s="89">
        <v>2.2200000000039723E-2</v>
      </c>
      <c r="O39" s="90">
        <v>299107.93295175483</v>
      </c>
      <c r="P39" s="102">
        <v>106.04</v>
      </c>
      <c r="Q39" s="90"/>
      <c r="R39" s="90">
        <v>317.17405051700001</v>
      </c>
      <c r="S39" s="91">
        <v>9.9698102237958882E-5</v>
      </c>
      <c r="T39" s="91">
        <f t="shared" si="0"/>
        <v>1.3382151024017729E-2</v>
      </c>
      <c r="U39" s="91">
        <f>R39/'סכום נכסי הקרן'!$C$42</f>
        <v>3.4363734245515085E-3</v>
      </c>
    </row>
    <row r="40" spans="2:21">
      <c r="B40" s="86" t="s">
        <v>381</v>
      </c>
      <c r="C40" s="87" t="s">
        <v>382</v>
      </c>
      <c r="D40" s="88" t="s">
        <v>120</v>
      </c>
      <c r="E40" s="88" t="s">
        <v>308</v>
      </c>
      <c r="F40" s="87" t="s">
        <v>375</v>
      </c>
      <c r="G40" s="88" t="s">
        <v>342</v>
      </c>
      <c r="H40" s="87" t="s">
        <v>361</v>
      </c>
      <c r="I40" s="87" t="s">
        <v>130</v>
      </c>
      <c r="J40" s="101"/>
      <c r="K40" s="90">
        <v>7.0300000000032616</v>
      </c>
      <c r="L40" s="88" t="s">
        <v>132</v>
      </c>
      <c r="M40" s="89">
        <v>2.4799999999999999E-2</v>
      </c>
      <c r="N40" s="89">
        <v>2.5300000000003316E-2</v>
      </c>
      <c r="O40" s="90">
        <v>476246.83339527302</v>
      </c>
      <c r="P40" s="102">
        <v>107.5</v>
      </c>
      <c r="Q40" s="90"/>
      <c r="R40" s="90">
        <v>511.96534781100007</v>
      </c>
      <c r="S40" s="91">
        <v>1.4455859128271751E-4</v>
      </c>
      <c r="T40" s="91">
        <f t="shared" si="0"/>
        <v>2.1600750730720177E-2</v>
      </c>
      <c r="U40" s="91">
        <f>R40/'סכום נכסי הקרן'!$C$42</f>
        <v>5.5468097489100691E-3</v>
      </c>
    </row>
    <row r="41" spans="2:21">
      <c r="B41" s="86" t="s">
        <v>383</v>
      </c>
      <c r="C41" s="87" t="s">
        <v>384</v>
      </c>
      <c r="D41" s="88" t="s">
        <v>120</v>
      </c>
      <c r="E41" s="88" t="s">
        <v>308</v>
      </c>
      <c r="F41" s="87" t="s">
        <v>375</v>
      </c>
      <c r="G41" s="88" t="s">
        <v>342</v>
      </c>
      <c r="H41" s="87" t="s">
        <v>376</v>
      </c>
      <c r="I41" s="87" t="s">
        <v>312</v>
      </c>
      <c r="J41" s="101"/>
      <c r="K41" s="90">
        <v>8.4400000000220121</v>
      </c>
      <c r="L41" s="88" t="s">
        <v>132</v>
      </c>
      <c r="M41" s="89">
        <v>9.0000000000000011E-3</v>
      </c>
      <c r="N41" s="89">
        <v>2.6800000000051793E-2</v>
      </c>
      <c r="O41" s="90">
        <v>167975.23325300001</v>
      </c>
      <c r="P41" s="102">
        <v>91.48</v>
      </c>
      <c r="Q41" s="90">
        <v>0.80285261800000007</v>
      </c>
      <c r="R41" s="90">
        <v>154.46660334000001</v>
      </c>
      <c r="S41" s="91">
        <v>8.8241009779911294E-5</v>
      </c>
      <c r="T41" s="91">
        <f t="shared" si="0"/>
        <v>6.5172274046174797E-3</v>
      </c>
      <c r="U41" s="91">
        <f>R41/'סכום נכסי הקרן'!$C$42</f>
        <v>1.6735446352975367E-3</v>
      </c>
    </row>
    <row r="42" spans="2:21">
      <c r="B42" s="86" t="s">
        <v>385</v>
      </c>
      <c r="C42" s="87" t="s">
        <v>386</v>
      </c>
      <c r="D42" s="88" t="s">
        <v>120</v>
      </c>
      <c r="E42" s="88" t="s">
        <v>308</v>
      </c>
      <c r="F42" s="87" t="s">
        <v>375</v>
      </c>
      <c r="G42" s="88" t="s">
        <v>342</v>
      </c>
      <c r="H42" s="87" t="s">
        <v>376</v>
      </c>
      <c r="I42" s="87" t="s">
        <v>312</v>
      </c>
      <c r="J42" s="101"/>
      <c r="K42" s="90">
        <v>11.890000000016576</v>
      </c>
      <c r="L42" s="88" t="s">
        <v>132</v>
      </c>
      <c r="M42" s="89">
        <v>1.6899999999999998E-2</v>
      </c>
      <c r="N42" s="89">
        <v>2.8900000000029888E-2</v>
      </c>
      <c r="O42" s="90">
        <v>157867.70529700001</v>
      </c>
      <c r="P42" s="102">
        <v>92.36</v>
      </c>
      <c r="Q42" s="90">
        <v>1.4168636489999999</v>
      </c>
      <c r="R42" s="90">
        <v>147.22346720399997</v>
      </c>
      <c r="S42" s="91">
        <v>5.8951833817043892E-5</v>
      </c>
      <c r="T42" s="91">
        <f t="shared" si="0"/>
        <v>6.2116262953795806E-3</v>
      </c>
      <c r="U42" s="91">
        <f>R42/'סכום נכסי הקרן'!$C$42</f>
        <v>1.5950699918404576E-3</v>
      </c>
    </row>
    <row r="43" spans="2:21">
      <c r="B43" s="86" t="s">
        <v>387</v>
      </c>
      <c r="C43" s="87" t="s">
        <v>388</v>
      </c>
      <c r="D43" s="88" t="s">
        <v>120</v>
      </c>
      <c r="E43" s="88" t="s">
        <v>308</v>
      </c>
      <c r="F43" s="87" t="s">
        <v>350</v>
      </c>
      <c r="G43" s="88" t="s">
        <v>316</v>
      </c>
      <c r="H43" s="87" t="s">
        <v>361</v>
      </c>
      <c r="I43" s="87" t="s">
        <v>130</v>
      </c>
      <c r="J43" s="101"/>
      <c r="K43" s="90">
        <v>0.40999999999376091</v>
      </c>
      <c r="L43" s="88" t="s">
        <v>132</v>
      </c>
      <c r="M43" s="89">
        <v>4.2000000000000003E-2</v>
      </c>
      <c r="N43" s="89">
        <v>1.4200000000588256E-2</v>
      </c>
      <c r="O43" s="90">
        <v>9849.5297699999992</v>
      </c>
      <c r="P43" s="102">
        <v>113.91</v>
      </c>
      <c r="Q43" s="90"/>
      <c r="R43" s="90">
        <v>11.219599126999999</v>
      </c>
      <c r="S43" s="91">
        <v>2.9615639354423527E-5</v>
      </c>
      <c r="T43" s="91">
        <f t="shared" ref="T43:T74" si="1">IFERROR(R43/$R$11,0)</f>
        <v>4.7337532721140456E-4</v>
      </c>
      <c r="U43" s="91">
        <f>R43/'סכום נכסי הקרן'!$C$42</f>
        <v>1.2155701959633557E-4</v>
      </c>
    </row>
    <row r="44" spans="2:21">
      <c r="B44" s="86" t="s">
        <v>389</v>
      </c>
      <c r="C44" s="87" t="s">
        <v>390</v>
      </c>
      <c r="D44" s="88" t="s">
        <v>120</v>
      </c>
      <c r="E44" s="88" t="s">
        <v>308</v>
      </c>
      <c r="F44" s="87" t="s">
        <v>391</v>
      </c>
      <c r="G44" s="88" t="s">
        <v>342</v>
      </c>
      <c r="H44" s="87" t="s">
        <v>392</v>
      </c>
      <c r="I44" s="87" t="s">
        <v>130</v>
      </c>
      <c r="J44" s="101"/>
      <c r="K44" s="90">
        <v>2.6900000000048894</v>
      </c>
      <c r="L44" s="88" t="s">
        <v>132</v>
      </c>
      <c r="M44" s="89">
        <v>3.2000000000000001E-2</v>
      </c>
      <c r="N44" s="89">
        <v>1.8800000000039115E-2</v>
      </c>
      <c r="O44" s="90">
        <v>226058.43199899996</v>
      </c>
      <c r="P44" s="102">
        <v>113.1</v>
      </c>
      <c r="Q44" s="90"/>
      <c r="R44" s="90">
        <v>255.67209767499997</v>
      </c>
      <c r="S44" s="91">
        <v>1.2891421949728465E-4</v>
      </c>
      <c r="T44" s="91">
        <f t="shared" si="1"/>
        <v>1.0787271588382599E-2</v>
      </c>
      <c r="U44" s="91">
        <f>R44/'סכום נכסי הקרן'!$C$42</f>
        <v>2.7700399840957881E-3</v>
      </c>
    </row>
    <row r="45" spans="2:21">
      <c r="B45" s="86" t="s">
        <v>393</v>
      </c>
      <c r="C45" s="87" t="s">
        <v>394</v>
      </c>
      <c r="D45" s="88" t="s">
        <v>120</v>
      </c>
      <c r="E45" s="88" t="s">
        <v>308</v>
      </c>
      <c r="F45" s="87" t="s">
        <v>391</v>
      </c>
      <c r="G45" s="88" t="s">
        <v>342</v>
      </c>
      <c r="H45" s="87" t="s">
        <v>392</v>
      </c>
      <c r="I45" s="87" t="s">
        <v>130</v>
      </c>
      <c r="J45" s="101"/>
      <c r="K45" s="90">
        <v>5</v>
      </c>
      <c r="L45" s="88" t="s">
        <v>132</v>
      </c>
      <c r="M45" s="89">
        <v>1.1399999999999999E-2</v>
      </c>
      <c r="N45" s="89">
        <v>2.439999999998883E-2</v>
      </c>
      <c r="O45" s="90">
        <v>179215.14451400001</v>
      </c>
      <c r="P45" s="102">
        <v>99.9</v>
      </c>
      <c r="Q45" s="90"/>
      <c r="R45" s="90">
        <v>179.03592713</v>
      </c>
      <c r="S45" s="91">
        <v>7.5842756597910364E-5</v>
      </c>
      <c r="T45" s="91">
        <f t="shared" si="1"/>
        <v>7.5538519361005464E-3</v>
      </c>
      <c r="U45" s="91">
        <f>R45/'סכום נכסי הקרן'!$C$42</f>
        <v>1.9397371916984641E-3</v>
      </c>
    </row>
    <row r="46" spans="2:21">
      <c r="B46" s="86" t="s">
        <v>395</v>
      </c>
      <c r="C46" s="87" t="s">
        <v>396</v>
      </c>
      <c r="D46" s="88" t="s">
        <v>120</v>
      </c>
      <c r="E46" s="88" t="s">
        <v>308</v>
      </c>
      <c r="F46" s="87" t="s">
        <v>391</v>
      </c>
      <c r="G46" s="88" t="s">
        <v>342</v>
      </c>
      <c r="H46" s="87" t="s">
        <v>392</v>
      </c>
      <c r="I46" s="87" t="s">
        <v>130</v>
      </c>
      <c r="J46" s="101"/>
      <c r="K46" s="90">
        <v>7.1899999999995519</v>
      </c>
      <c r="L46" s="88" t="s">
        <v>132</v>
      </c>
      <c r="M46" s="89">
        <v>9.1999999999999998E-3</v>
      </c>
      <c r="N46" s="89">
        <v>2.6899999999995525E-2</v>
      </c>
      <c r="O46" s="90">
        <v>232301.29250999997</v>
      </c>
      <c r="P46" s="102">
        <v>96.16</v>
      </c>
      <c r="Q46" s="90"/>
      <c r="R46" s="90">
        <v>223.38091979000001</v>
      </c>
      <c r="S46" s="91">
        <v>1.1606290270055836E-4</v>
      </c>
      <c r="T46" s="91">
        <f t="shared" si="1"/>
        <v>9.424847964835472E-3</v>
      </c>
      <c r="U46" s="91">
        <f>R46/'סכום נכסי הקרן'!$C$42</f>
        <v>2.4201861882048414E-3</v>
      </c>
    </row>
    <row r="47" spans="2:21">
      <c r="B47" s="86" t="s">
        <v>397</v>
      </c>
      <c r="C47" s="87" t="s">
        <v>398</v>
      </c>
      <c r="D47" s="88" t="s">
        <v>120</v>
      </c>
      <c r="E47" s="88" t="s">
        <v>308</v>
      </c>
      <c r="F47" s="87" t="s">
        <v>399</v>
      </c>
      <c r="G47" s="88" t="s">
        <v>342</v>
      </c>
      <c r="H47" s="87" t="s">
        <v>400</v>
      </c>
      <c r="I47" s="87" t="s">
        <v>312</v>
      </c>
      <c r="J47" s="101"/>
      <c r="K47" s="90">
        <v>2.8299999999938432</v>
      </c>
      <c r="L47" s="88" t="s">
        <v>132</v>
      </c>
      <c r="M47" s="89">
        <v>2.3399999999999997E-2</v>
      </c>
      <c r="N47" s="89">
        <v>2.0999999999968693E-2</v>
      </c>
      <c r="O47" s="90">
        <v>173605.773602</v>
      </c>
      <c r="P47" s="102">
        <v>110.4</v>
      </c>
      <c r="Q47" s="90"/>
      <c r="R47" s="90">
        <v>191.66078304600001</v>
      </c>
      <c r="S47" s="91">
        <v>5.6577737401069796E-5</v>
      </c>
      <c r="T47" s="91">
        <f t="shared" si="1"/>
        <v>8.0865176073589215E-3</v>
      </c>
      <c r="U47" s="91">
        <f>R47/'סכום נכסי הקרן'!$C$42</f>
        <v>2.0765192496499832E-3</v>
      </c>
    </row>
    <row r="48" spans="2:21">
      <c r="B48" s="86" t="s">
        <v>401</v>
      </c>
      <c r="C48" s="87" t="s">
        <v>402</v>
      </c>
      <c r="D48" s="88" t="s">
        <v>120</v>
      </c>
      <c r="E48" s="88" t="s">
        <v>308</v>
      </c>
      <c r="F48" s="87" t="s">
        <v>399</v>
      </c>
      <c r="G48" s="88" t="s">
        <v>342</v>
      </c>
      <c r="H48" s="87" t="s">
        <v>400</v>
      </c>
      <c r="I48" s="87" t="s">
        <v>312</v>
      </c>
      <c r="J48" s="101"/>
      <c r="K48" s="90">
        <v>6.1899999999967648</v>
      </c>
      <c r="L48" s="88" t="s">
        <v>132</v>
      </c>
      <c r="M48" s="89">
        <v>6.5000000000000006E-3</v>
      </c>
      <c r="N48" s="89">
        <v>2.75E-2</v>
      </c>
      <c r="O48" s="90">
        <v>288541.39145499998</v>
      </c>
      <c r="P48" s="102">
        <v>94.27</v>
      </c>
      <c r="Q48" s="90"/>
      <c r="R48" s="90">
        <v>272.00796125200003</v>
      </c>
      <c r="S48" s="91">
        <v>1.2605531226999065E-4</v>
      </c>
      <c r="T48" s="91">
        <f t="shared" si="1"/>
        <v>1.1476511433631062E-2</v>
      </c>
      <c r="U48" s="91">
        <f>R48/'סכום נכסי הקרן'!$C$42</f>
        <v>2.9470283832778743E-3</v>
      </c>
    </row>
    <row r="49" spans="2:21">
      <c r="B49" s="86" t="s">
        <v>403</v>
      </c>
      <c r="C49" s="87" t="s">
        <v>404</v>
      </c>
      <c r="D49" s="88" t="s">
        <v>120</v>
      </c>
      <c r="E49" s="88" t="s">
        <v>308</v>
      </c>
      <c r="F49" s="87" t="s">
        <v>405</v>
      </c>
      <c r="G49" s="88" t="s">
        <v>342</v>
      </c>
      <c r="H49" s="87" t="s">
        <v>392</v>
      </c>
      <c r="I49" s="87" t="s">
        <v>130</v>
      </c>
      <c r="J49" s="101"/>
      <c r="K49" s="90">
        <v>2.7900000000315059</v>
      </c>
      <c r="L49" s="88" t="s">
        <v>132</v>
      </c>
      <c r="M49" s="89">
        <v>1.34E-2</v>
      </c>
      <c r="N49" s="89">
        <v>2.1200000000107255E-2</v>
      </c>
      <c r="O49" s="90">
        <v>41872.882576999997</v>
      </c>
      <c r="P49" s="102">
        <v>106.88</v>
      </c>
      <c r="Q49" s="90"/>
      <c r="R49" s="90">
        <v>44.753735820999999</v>
      </c>
      <c r="S49" s="91">
        <v>7.2924249854962656E-5</v>
      </c>
      <c r="T49" s="91">
        <f t="shared" si="1"/>
        <v>1.8882416473522757E-3</v>
      </c>
      <c r="U49" s="91">
        <f>R49/'סכום נכסי הקרן'!$C$42</f>
        <v>4.8487746136230761E-4</v>
      </c>
    </row>
    <row r="50" spans="2:21">
      <c r="B50" s="86" t="s">
        <v>406</v>
      </c>
      <c r="C50" s="87" t="s">
        <v>407</v>
      </c>
      <c r="D50" s="88" t="s">
        <v>120</v>
      </c>
      <c r="E50" s="88" t="s">
        <v>308</v>
      </c>
      <c r="F50" s="87" t="s">
        <v>405</v>
      </c>
      <c r="G50" s="88" t="s">
        <v>342</v>
      </c>
      <c r="H50" s="87" t="s">
        <v>400</v>
      </c>
      <c r="I50" s="87" t="s">
        <v>312</v>
      </c>
      <c r="J50" s="101"/>
      <c r="K50" s="90">
        <v>4.3100000000048846</v>
      </c>
      <c r="L50" s="88" t="s">
        <v>132</v>
      </c>
      <c r="M50" s="89">
        <v>1.8200000000000001E-2</v>
      </c>
      <c r="N50" s="89">
        <v>2.3500000000081411E-2</v>
      </c>
      <c r="O50" s="90">
        <v>104566.02455099999</v>
      </c>
      <c r="P50" s="102">
        <v>105.72</v>
      </c>
      <c r="Q50" s="90"/>
      <c r="R50" s="90">
        <v>110.547200766</v>
      </c>
      <c r="S50" s="91">
        <v>2.7633727418340377E-4</v>
      </c>
      <c r="T50" s="91">
        <f t="shared" si="1"/>
        <v>4.6641877969576485E-3</v>
      </c>
      <c r="U50" s="91">
        <f>R50/'סכום נכסי הקרן'!$C$42</f>
        <v>1.1977066290625863E-3</v>
      </c>
    </row>
    <row r="51" spans="2:21">
      <c r="B51" s="86" t="s">
        <v>408</v>
      </c>
      <c r="C51" s="87" t="s">
        <v>409</v>
      </c>
      <c r="D51" s="88" t="s">
        <v>120</v>
      </c>
      <c r="E51" s="88" t="s">
        <v>308</v>
      </c>
      <c r="F51" s="87" t="s">
        <v>405</v>
      </c>
      <c r="G51" s="88" t="s">
        <v>342</v>
      </c>
      <c r="H51" s="87" t="s">
        <v>400</v>
      </c>
      <c r="I51" s="87" t="s">
        <v>312</v>
      </c>
      <c r="J51" s="101"/>
      <c r="K51" s="90">
        <v>5.07</v>
      </c>
      <c r="L51" s="88" t="s">
        <v>132</v>
      </c>
      <c r="M51" s="89">
        <v>7.8000000000000005E-3</v>
      </c>
      <c r="N51" s="89">
        <v>2.4097397145256091E-2</v>
      </c>
      <c r="O51" s="90">
        <v>1.2160000000000001E-3</v>
      </c>
      <c r="P51" s="102">
        <v>98.69</v>
      </c>
      <c r="Q51" s="90"/>
      <c r="R51" s="90">
        <v>1.1909999999999999E-6</v>
      </c>
      <c r="S51" s="91">
        <v>2.9287090558766863E-12</v>
      </c>
      <c r="T51" s="91">
        <f t="shared" si="1"/>
        <v>5.0250459782651277E-11</v>
      </c>
      <c r="U51" s="91">
        <f>R51/'סכום נכסי הקרן'!$C$42</f>
        <v>1.2903706157454023E-11</v>
      </c>
    </row>
    <row r="52" spans="2:21">
      <c r="B52" s="86" t="s">
        <v>410</v>
      </c>
      <c r="C52" s="87" t="s">
        <v>411</v>
      </c>
      <c r="D52" s="88" t="s">
        <v>120</v>
      </c>
      <c r="E52" s="88" t="s">
        <v>308</v>
      </c>
      <c r="F52" s="87" t="s">
        <v>405</v>
      </c>
      <c r="G52" s="88" t="s">
        <v>342</v>
      </c>
      <c r="H52" s="87" t="s">
        <v>400</v>
      </c>
      <c r="I52" s="87" t="s">
        <v>312</v>
      </c>
      <c r="J52" s="101"/>
      <c r="K52" s="90">
        <v>2.7700000000213802</v>
      </c>
      <c r="L52" s="88" t="s">
        <v>132</v>
      </c>
      <c r="M52" s="89">
        <v>2E-3</v>
      </c>
      <c r="N52" s="89">
        <v>2.0800000000146476E-2</v>
      </c>
      <c r="O52" s="90">
        <v>83486.303790999998</v>
      </c>
      <c r="P52" s="102">
        <v>101.4</v>
      </c>
      <c r="Q52" s="90"/>
      <c r="R52" s="90">
        <v>84.655114547000011</v>
      </c>
      <c r="S52" s="91">
        <v>2.5298879936666666E-4</v>
      </c>
      <c r="T52" s="91">
        <f t="shared" si="1"/>
        <v>3.5717535087655427E-3</v>
      </c>
      <c r="U52" s="91">
        <f>R52/'סכום נכסי הקרן'!$C$42</f>
        <v>9.1718280675071344E-4</v>
      </c>
    </row>
    <row r="53" spans="2:21">
      <c r="B53" s="86" t="s">
        <v>412</v>
      </c>
      <c r="C53" s="87" t="s">
        <v>413</v>
      </c>
      <c r="D53" s="88" t="s">
        <v>120</v>
      </c>
      <c r="E53" s="88" t="s">
        <v>308</v>
      </c>
      <c r="F53" s="87" t="s">
        <v>414</v>
      </c>
      <c r="G53" s="88" t="s">
        <v>342</v>
      </c>
      <c r="H53" s="87" t="s">
        <v>392</v>
      </c>
      <c r="I53" s="87" t="s">
        <v>130</v>
      </c>
      <c r="J53" s="101"/>
      <c r="K53" s="90">
        <v>1.6900000000043478</v>
      </c>
      <c r="L53" s="88" t="s">
        <v>132</v>
      </c>
      <c r="M53" s="89">
        <v>4.7500000000000001E-2</v>
      </c>
      <c r="N53" s="89">
        <v>2.2400000000059008E-2</v>
      </c>
      <c r="O53" s="90">
        <v>93369.526958000002</v>
      </c>
      <c r="P53" s="102">
        <v>137.94999999999999</v>
      </c>
      <c r="Q53" s="90"/>
      <c r="R53" s="90">
        <v>128.80325827599998</v>
      </c>
      <c r="S53" s="91">
        <v>6.96758786311236E-5</v>
      </c>
      <c r="T53" s="91">
        <f t="shared" si="1"/>
        <v>5.4344441224790782E-3</v>
      </c>
      <c r="U53" s="91">
        <f>R53/'סכום נכסי הקרן'!$C$42</f>
        <v>1.3954990738170964E-3</v>
      </c>
    </row>
    <row r="54" spans="2:21">
      <c r="B54" s="86" t="s">
        <v>415</v>
      </c>
      <c r="C54" s="87" t="s">
        <v>416</v>
      </c>
      <c r="D54" s="88" t="s">
        <v>120</v>
      </c>
      <c r="E54" s="88" t="s">
        <v>308</v>
      </c>
      <c r="F54" s="87" t="s">
        <v>414</v>
      </c>
      <c r="G54" s="88" t="s">
        <v>342</v>
      </c>
      <c r="H54" s="87" t="s">
        <v>392</v>
      </c>
      <c r="I54" s="87" t="s">
        <v>130</v>
      </c>
      <c r="J54" s="101"/>
      <c r="K54" s="90">
        <v>4.4400000000198663</v>
      </c>
      <c r="L54" s="88" t="s">
        <v>132</v>
      </c>
      <c r="M54" s="89">
        <v>5.0000000000000001E-3</v>
      </c>
      <c r="N54" s="89">
        <v>2.5200000000121913E-2</v>
      </c>
      <c r="O54" s="90">
        <v>90116.714989999993</v>
      </c>
      <c r="P54" s="102">
        <v>98.31</v>
      </c>
      <c r="Q54" s="90"/>
      <c r="R54" s="90">
        <v>88.593742570999993</v>
      </c>
      <c r="S54" s="91">
        <v>4.4089265842369396E-5</v>
      </c>
      <c r="T54" s="91">
        <f t="shared" si="1"/>
        <v>3.737931400552977E-3</v>
      </c>
      <c r="U54" s="91">
        <f>R54/'סכום נכסי הקרן'!$C$42</f>
        <v>9.5985526576432344E-4</v>
      </c>
    </row>
    <row r="55" spans="2:21">
      <c r="B55" s="86" t="s">
        <v>417</v>
      </c>
      <c r="C55" s="87" t="s">
        <v>418</v>
      </c>
      <c r="D55" s="88" t="s">
        <v>120</v>
      </c>
      <c r="E55" s="88" t="s">
        <v>308</v>
      </c>
      <c r="F55" s="87" t="s">
        <v>414</v>
      </c>
      <c r="G55" s="88" t="s">
        <v>342</v>
      </c>
      <c r="H55" s="87" t="s">
        <v>392</v>
      </c>
      <c r="I55" s="87" t="s">
        <v>130</v>
      </c>
      <c r="J55" s="101"/>
      <c r="K55" s="90">
        <v>6.8700000000184671</v>
      </c>
      <c r="L55" s="88" t="s">
        <v>132</v>
      </c>
      <c r="M55" s="89">
        <v>5.8999999999999999E-3</v>
      </c>
      <c r="N55" s="89">
        <v>2.840000000010057E-2</v>
      </c>
      <c r="O55" s="90">
        <v>128400.74668899999</v>
      </c>
      <c r="P55" s="102">
        <v>89.83</v>
      </c>
      <c r="Q55" s="90"/>
      <c r="R55" s="90">
        <v>115.34239030100001</v>
      </c>
      <c r="S55" s="91">
        <v>1.1679218723843568E-4</v>
      </c>
      <c r="T55" s="91">
        <f t="shared" si="1"/>
        <v>4.8665055793914924E-3</v>
      </c>
      <c r="U55" s="91">
        <f>R55/'סכום נכסי הקרן'!$C$42</f>
        <v>1.2496593719080427E-3</v>
      </c>
    </row>
    <row r="56" spans="2:21">
      <c r="B56" s="86" t="s">
        <v>419</v>
      </c>
      <c r="C56" s="87" t="s">
        <v>420</v>
      </c>
      <c r="D56" s="88" t="s">
        <v>120</v>
      </c>
      <c r="E56" s="88" t="s">
        <v>308</v>
      </c>
      <c r="F56" s="87" t="s">
        <v>421</v>
      </c>
      <c r="G56" s="88" t="s">
        <v>342</v>
      </c>
      <c r="H56" s="87" t="s">
        <v>392</v>
      </c>
      <c r="I56" s="87" t="s">
        <v>130</v>
      </c>
      <c r="J56" s="101"/>
      <c r="K56" s="90">
        <v>3.5400000000039897</v>
      </c>
      <c r="L56" s="88" t="s">
        <v>132</v>
      </c>
      <c r="M56" s="89">
        <v>1.5800000000000002E-2</v>
      </c>
      <c r="N56" s="89">
        <v>2.1500000000024933E-2</v>
      </c>
      <c r="O56" s="90">
        <v>112444.076376</v>
      </c>
      <c r="P56" s="102">
        <v>106.98</v>
      </c>
      <c r="Q56" s="90"/>
      <c r="R56" s="90">
        <v>120.29267593800002</v>
      </c>
      <c r="S56" s="91">
        <v>2.244693683323995E-4</v>
      </c>
      <c r="T56" s="91">
        <f t="shared" si="1"/>
        <v>5.0753671489252505E-3</v>
      </c>
      <c r="U56" s="91">
        <f>R56/'סכום נכסי הקרן'!$C$42</f>
        <v>1.3032924795951235E-3</v>
      </c>
    </row>
    <row r="57" spans="2:21">
      <c r="B57" s="86" t="s">
        <v>422</v>
      </c>
      <c r="C57" s="87" t="s">
        <v>423</v>
      </c>
      <c r="D57" s="88" t="s">
        <v>120</v>
      </c>
      <c r="E57" s="88" t="s">
        <v>308</v>
      </c>
      <c r="F57" s="87" t="s">
        <v>421</v>
      </c>
      <c r="G57" s="88" t="s">
        <v>342</v>
      </c>
      <c r="H57" s="87" t="s">
        <v>392</v>
      </c>
      <c r="I57" s="87" t="s">
        <v>130</v>
      </c>
      <c r="J57" s="101"/>
      <c r="K57" s="90">
        <v>6.229999999999384</v>
      </c>
      <c r="L57" s="88" t="s">
        <v>132</v>
      </c>
      <c r="M57" s="89">
        <v>8.3999999999999995E-3</v>
      </c>
      <c r="N57" s="89">
        <v>2.5400000000012333E-2</v>
      </c>
      <c r="O57" s="90">
        <v>84031.28155</v>
      </c>
      <c r="P57" s="102">
        <v>96.52</v>
      </c>
      <c r="Q57" s="90"/>
      <c r="R57" s="90">
        <v>81.106990334999992</v>
      </c>
      <c r="S57" s="91">
        <v>1.8845319925992374E-4</v>
      </c>
      <c r="T57" s="91">
        <f t="shared" si="1"/>
        <v>3.4220516842324122E-3</v>
      </c>
      <c r="U57" s="91">
        <f>R57/'סכום נכסי הקרן'!$C$42</f>
        <v>8.7874120117405826E-4</v>
      </c>
    </row>
    <row r="58" spans="2:21">
      <c r="B58" s="86" t="s">
        <v>424</v>
      </c>
      <c r="C58" s="87" t="s">
        <v>425</v>
      </c>
      <c r="D58" s="88" t="s">
        <v>120</v>
      </c>
      <c r="E58" s="88" t="s">
        <v>308</v>
      </c>
      <c r="F58" s="87" t="s">
        <v>323</v>
      </c>
      <c r="G58" s="88" t="s">
        <v>316</v>
      </c>
      <c r="H58" s="87" t="s">
        <v>400</v>
      </c>
      <c r="I58" s="87" t="s">
        <v>312</v>
      </c>
      <c r="J58" s="101"/>
      <c r="K58" s="90">
        <v>0.57999999999975616</v>
      </c>
      <c r="L58" s="88" t="s">
        <v>132</v>
      </c>
      <c r="M58" s="89">
        <v>1.6399999999999998E-2</v>
      </c>
      <c r="N58" s="89">
        <v>2.2500000000030485E-2</v>
      </c>
      <c r="O58" s="90">
        <v>1.5223059999999997</v>
      </c>
      <c r="P58" s="102">
        <v>5386667</v>
      </c>
      <c r="Q58" s="90"/>
      <c r="R58" s="90">
        <v>82.001536219000002</v>
      </c>
      <c r="S58" s="91">
        <v>1.2400667970022806E-4</v>
      </c>
      <c r="T58" s="91">
        <f t="shared" si="1"/>
        <v>3.4597942047762233E-3</v>
      </c>
      <c r="U58" s="91">
        <f>R58/'סכום נכסי הקרן'!$C$42</f>
        <v>8.8843302084785848E-4</v>
      </c>
    </row>
    <row r="59" spans="2:21">
      <c r="B59" s="86" t="s">
        <v>426</v>
      </c>
      <c r="C59" s="87" t="s">
        <v>427</v>
      </c>
      <c r="D59" s="88" t="s">
        <v>120</v>
      </c>
      <c r="E59" s="88" t="s">
        <v>308</v>
      </c>
      <c r="F59" s="87" t="s">
        <v>323</v>
      </c>
      <c r="G59" s="88" t="s">
        <v>316</v>
      </c>
      <c r="H59" s="87" t="s">
        <v>400</v>
      </c>
      <c r="I59" s="87" t="s">
        <v>312</v>
      </c>
      <c r="J59" s="101"/>
      <c r="K59" s="90">
        <v>5.1700000000269037</v>
      </c>
      <c r="L59" s="88" t="s">
        <v>132</v>
      </c>
      <c r="M59" s="89">
        <v>2.7799999999999998E-2</v>
      </c>
      <c r="N59" s="89">
        <v>3.3500000000153241E-2</v>
      </c>
      <c r="O59" s="90">
        <v>0.55715499999999996</v>
      </c>
      <c r="P59" s="102">
        <v>5270388</v>
      </c>
      <c r="Q59" s="90"/>
      <c r="R59" s="90">
        <v>29.364237612999997</v>
      </c>
      <c r="S59" s="91">
        <v>1.3322692491630797E-4</v>
      </c>
      <c r="T59" s="91">
        <f t="shared" si="1"/>
        <v>1.2389306811253335E-3</v>
      </c>
      <c r="U59" s="91">
        <f>R59/'סכום נכסי הקרן'!$C$42</f>
        <v>3.1814231208716296E-4</v>
      </c>
    </row>
    <row r="60" spans="2:21">
      <c r="B60" s="86" t="s">
        <v>428</v>
      </c>
      <c r="C60" s="87" t="s">
        <v>429</v>
      </c>
      <c r="D60" s="88" t="s">
        <v>120</v>
      </c>
      <c r="E60" s="88" t="s">
        <v>308</v>
      </c>
      <c r="F60" s="87" t="s">
        <v>323</v>
      </c>
      <c r="G60" s="88" t="s">
        <v>316</v>
      </c>
      <c r="H60" s="87" t="s">
        <v>400</v>
      </c>
      <c r="I60" s="87" t="s">
        <v>312</v>
      </c>
      <c r="J60" s="101"/>
      <c r="K60" s="90">
        <v>2.1000000000066903</v>
      </c>
      <c r="L60" s="88" t="s">
        <v>132</v>
      </c>
      <c r="M60" s="89">
        <v>2.4199999999999999E-2</v>
      </c>
      <c r="N60" s="89">
        <v>2.2700000000063558E-2</v>
      </c>
      <c r="O60" s="90">
        <v>2.1677499999999998</v>
      </c>
      <c r="P60" s="102">
        <v>5516000</v>
      </c>
      <c r="Q60" s="90"/>
      <c r="R60" s="90">
        <v>119.57308671200001</v>
      </c>
      <c r="S60" s="91">
        <v>7.5209034451653191E-5</v>
      </c>
      <c r="T60" s="91">
        <f t="shared" si="1"/>
        <v>5.0450063685212685E-3</v>
      </c>
      <c r="U60" s="91">
        <f>R60/'סכום נכסי הקרן'!$C$42</f>
        <v>1.2954962008995955E-3</v>
      </c>
    </row>
    <row r="61" spans="2:21">
      <c r="B61" s="86" t="s">
        <v>430</v>
      </c>
      <c r="C61" s="87" t="s">
        <v>431</v>
      </c>
      <c r="D61" s="88" t="s">
        <v>120</v>
      </c>
      <c r="E61" s="88" t="s">
        <v>308</v>
      </c>
      <c r="F61" s="87" t="s">
        <v>323</v>
      </c>
      <c r="G61" s="88" t="s">
        <v>316</v>
      </c>
      <c r="H61" s="87" t="s">
        <v>400</v>
      </c>
      <c r="I61" s="87" t="s">
        <v>312</v>
      </c>
      <c r="J61" s="101"/>
      <c r="K61" s="90">
        <v>1.7299999999938542</v>
      </c>
      <c r="L61" s="88" t="s">
        <v>132</v>
      </c>
      <c r="M61" s="89">
        <v>1.95E-2</v>
      </c>
      <c r="N61" s="89">
        <v>2.7599999999967761E-2</v>
      </c>
      <c r="O61" s="90">
        <v>1.8858820000000001</v>
      </c>
      <c r="P61" s="102">
        <v>5263064</v>
      </c>
      <c r="Q61" s="90"/>
      <c r="R61" s="90">
        <v>99.255189756999997</v>
      </c>
      <c r="S61" s="91">
        <v>7.5985414400257868E-5</v>
      </c>
      <c r="T61" s="91">
        <f t="shared" si="1"/>
        <v>4.1877572805235509E-3</v>
      </c>
      <c r="U61" s="91">
        <f>R61/'סכום נכסי הקרן'!$C$42</f>
        <v>1.0753650740778073E-3</v>
      </c>
    </row>
    <row r="62" spans="2:21">
      <c r="B62" s="86" t="s">
        <v>432</v>
      </c>
      <c r="C62" s="87" t="s">
        <v>433</v>
      </c>
      <c r="D62" s="88" t="s">
        <v>120</v>
      </c>
      <c r="E62" s="88" t="s">
        <v>308</v>
      </c>
      <c r="F62" s="87" t="s">
        <v>323</v>
      </c>
      <c r="G62" s="88" t="s">
        <v>316</v>
      </c>
      <c r="H62" s="87" t="s">
        <v>392</v>
      </c>
      <c r="I62" s="87" t="s">
        <v>130</v>
      </c>
      <c r="J62" s="101"/>
      <c r="K62" s="90">
        <v>5.0100000000218019</v>
      </c>
      <c r="L62" s="88" t="s">
        <v>132</v>
      </c>
      <c r="M62" s="89">
        <v>1.4999999999999999E-2</v>
      </c>
      <c r="N62" s="89">
        <v>3.1100000000171133E-2</v>
      </c>
      <c r="O62" s="90">
        <v>1.7548189999999999</v>
      </c>
      <c r="P62" s="102">
        <v>4861800</v>
      </c>
      <c r="Q62" s="90"/>
      <c r="R62" s="90">
        <v>85.315799114000001</v>
      </c>
      <c r="S62" s="91">
        <v>6.2498005555951272E-5</v>
      </c>
      <c r="T62" s="91">
        <f t="shared" si="1"/>
        <v>3.5996289942928738E-3</v>
      </c>
      <c r="U62" s="91">
        <f>R62/'סכום נכסי הקרן'!$C$42</f>
        <v>9.2434089198608922E-4</v>
      </c>
    </row>
    <row r="63" spans="2:21">
      <c r="B63" s="86" t="s">
        <v>434</v>
      </c>
      <c r="C63" s="87" t="s">
        <v>435</v>
      </c>
      <c r="D63" s="88" t="s">
        <v>120</v>
      </c>
      <c r="E63" s="88" t="s">
        <v>308</v>
      </c>
      <c r="F63" s="87" t="s">
        <v>436</v>
      </c>
      <c r="G63" s="88" t="s">
        <v>342</v>
      </c>
      <c r="H63" s="87" t="s">
        <v>392</v>
      </c>
      <c r="I63" s="87" t="s">
        <v>130</v>
      </c>
      <c r="J63" s="101"/>
      <c r="K63" s="90">
        <v>2.8700000000193198</v>
      </c>
      <c r="L63" s="88" t="s">
        <v>132</v>
      </c>
      <c r="M63" s="89">
        <v>3.7000000000000005E-2</v>
      </c>
      <c r="N63" s="89">
        <v>1.9599999999511918E-2</v>
      </c>
      <c r="O63" s="90">
        <v>8678.4713400000001</v>
      </c>
      <c r="P63" s="102">
        <v>113.32</v>
      </c>
      <c r="Q63" s="90"/>
      <c r="R63" s="90">
        <v>9.8344437629999994</v>
      </c>
      <c r="S63" s="91">
        <v>1.9237733722444983E-5</v>
      </c>
      <c r="T63" s="91">
        <f t="shared" si="1"/>
        <v>4.1493309890627806E-4</v>
      </c>
      <c r="U63" s="91">
        <f>R63/'סכום נכסי הקרן'!$C$42</f>
        <v>1.0654976703590127E-4</v>
      </c>
    </row>
    <row r="64" spans="2:21">
      <c r="B64" s="86" t="s">
        <v>437</v>
      </c>
      <c r="C64" s="87" t="s">
        <v>438</v>
      </c>
      <c r="D64" s="88" t="s">
        <v>120</v>
      </c>
      <c r="E64" s="88" t="s">
        <v>308</v>
      </c>
      <c r="F64" s="87" t="s">
        <v>436</v>
      </c>
      <c r="G64" s="88" t="s">
        <v>342</v>
      </c>
      <c r="H64" s="87" t="s">
        <v>400</v>
      </c>
      <c r="I64" s="87" t="s">
        <v>312</v>
      </c>
      <c r="J64" s="101"/>
      <c r="K64" s="90">
        <v>1.6200000000050352</v>
      </c>
      <c r="L64" s="88" t="s">
        <v>132</v>
      </c>
      <c r="M64" s="89">
        <v>2.8500000000000001E-2</v>
      </c>
      <c r="N64" s="89">
        <v>1.7400000000010789E-2</v>
      </c>
      <c r="O64" s="90">
        <v>98852.015641000005</v>
      </c>
      <c r="P64" s="102">
        <v>112.51</v>
      </c>
      <c r="Q64" s="90"/>
      <c r="R64" s="90">
        <v>111.218400112</v>
      </c>
      <c r="S64" s="91">
        <v>1.7294217120838364E-4</v>
      </c>
      <c r="T64" s="91">
        <f t="shared" si="1"/>
        <v>4.6925069201669807E-3</v>
      </c>
      <c r="U64" s="91">
        <f>R64/'סכום נכסי הקרן'!$C$42</f>
        <v>1.2049786350523926E-3</v>
      </c>
    </row>
    <row r="65" spans="2:21">
      <c r="B65" s="86" t="s">
        <v>439</v>
      </c>
      <c r="C65" s="87" t="s">
        <v>440</v>
      </c>
      <c r="D65" s="88" t="s">
        <v>120</v>
      </c>
      <c r="E65" s="88" t="s">
        <v>308</v>
      </c>
      <c r="F65" s="87" t="s">
        <v>436</v>
      </c>
      <c r="G65" s="88" t="s">
        <v>342</v>
      </c>
      <c r="H65" s="87" t="s">
        <v>392</v>
      </c>
      <c r="I65" s="87" t="s">
        <v>130</v>
      </c>
      <c r="J65" s="101"/>
      <c r="K65" s="90">
        <v>4.7900000000119549</v>
      </c>
      <c r="L65" s="88" t="s">
        <v>132</v>
      </c>
      <c r="M65" s="89">
        <v>2.81E-2</v>
      </c>
      <c r="N65" s="89">
        <v>2.5300000000133618E-2</v>
      </c>
      <c r="O65" s="90">
        <v>12855.055521</v>
      </c>
      <c r="P65" s="102">
        <v>110.61</v>
      </c>
      <c r="Q65" s="90"/>
      <c r="R65" s="90">
        <v>14.218976977000002</v>
      </c>
      <c r="S65" s="91">
        <v>1.3539806882426322E-5</v>
      </c>
      <c r="T65" s="91">
        <f t="shared" si="1"/>
        <v>5.9992454301694635E-4</v>
      </c>
      <c r="U65" s="91">
        <f>R65/'סכום נכסי הקרן'!$C$42</f>
        <v>1.5405331718791932E-4</v>
      </c>
    </row>
    <row r="66" spans="2:21">
      <c r="B66" s="86" t="s">
        <v>441</v>
      </c>
      <c r="C66" s="87" t="s">
        <v>442</v>
      </c>
      <c r="D66" s="88" t="s">
        <v>120</v>
      </c>
      <c r="E66" s="88" t="s">
        <v>308</v>
      </c>
      <c r="F66" s="87" t="s">
        <v>436</v>
      </c>
      <c r="G66" s="88" t="s">
        <v>342</v>
      </c>
      <c r="H66" s="87" t="s">
        <v>400</v>
      </c>
      <c r="I66" s="87" t="s">
        <v>312</v>
      </c>
      <c r="J66" s="101"/>
      <c r="K66" s="90">
        <v>3.2300000000004787</v>
      </c>
      <c r="L66" s="88" t="s">
        <v>132</v>
      </c>
      <c r="M66" s="89">
        <v>2.4E-2</v>
      </c>
      <c r="N66" s="89">
        <v>2.2300000000004788E-2</v>
      </c>
      <c r="O66" s="90">
        <v>19047.476903999999</v>
      </c>
      <c r="P66" s="102">
        <v>109.73</v>
      </c>
      <c r="Q66" s="90"/>
      <c r="R66" s="90">
        <v>20.900794913000002</v>
      </c>
      <c r="S66" s="91">
        <v>3.0894906681000081E-5</v>
      </c>
      <c r="T66" s="91">
        <f t="shared" si="1"/>
        <v>8.8184261477846271E-4</v>
      </c>
      <c r="U66" s="91">
        <f>R66/'סכום נכסי הקרן'!$C$42</f>
        <v>2.2644644501642472E-4</v>
      </c>
    </row>
    <row r="67" spans="2:21">
      <c r="B67" s="86" t="s">
        <v>443</v>
      </c>
      <c r="C67" s="87" t="s">
        <v>444</v>
      </c>
      <c r="D67" s="88" t="s">
        <v>120</v>
      </c>
      <c r="E67" s="88" t="s">
        <v>308</v>
      </c>
      <c r="F67" s="87" t="s">
        <v>436</v>
      </c>
      <c r="G67" s="88" t="s">
        <v>342</v>
      </c>
      <c r="H67" s="87" t="s">
        <v>392</v>
      </c>
      <c r="I67" s="87" t="s">
        <v>130</v>
      </c>
      <c r="J67" s="101"/>
      <c r="K67" s="90">
        <v>4.3900000000143464</v>
      </c>
      <c r="L67" s="88" t="s">
        <v>132</v>
      </c>
      <c r="M67" s="89">
        <v>2.6000000000000002E-2</v>
      </c>
      <c r="N67" s="89">
        <v>2.3100000000048432E-2</v>
      </c>
      <c r="O67" s="90">
        <v>99673.947967000015</v>
      </c>
      <c r="P67" s="102">
        <v>109.79</v>
      </c>
      <c r="Q67" s="90"/>
      <c r="R67" s="90">
        <v>109.432027237</v>
      </c>
      <c r="S67" s="91">
        <v>1.9363173229137288E-4</v>
      </c>
      <c r="T67" s="91">
        <f t="shared" si="1"/>
        <v>4.6171365941283524E-3</v>
      </c>
      <c r="U67" s="91">
        <f>R67/'סכום נכסי הקרן'!$C$42</f>
        <v>1.1856244531324544E-3</v>
      </c>
    </row>
    <row r="68" spans="2:21">
      <c r="B68" s="86" t="s">
        <v>445</v>
      </c>
      <c r="C68" s="87" t="s">
        <v>446</v>
      </c>
      <c r="D68" s="88" t="s">
        <v>120</v>
      </c>
      <c r="E68" s="88" t="s">
        <v>308</v>
      </c>
      <c r="F68" s="87" t="s">
        <v>436</v>
      </c>
      <c r="G68" s="88" t="s">
        <v>342</v>
      </c>
      <c r="H68" s="87" t="s">
        <v>392</v>
      </c>
      <c r="I68" s="87" t="s">
        <v>130</v>
      </c>
      <c r="J68" s="101"/>
      <c r="K68" s="90">
        <v>7.1600000000246018</v>
      </c>
      <c r="L68" s="88" t="s">
        <v>132</v>
      </c>
      <c r="M68" s="89">
        <v>3.4999999999999996E-3</v>
      </c>
      <c r="N68" s="89">
        <v>2.8300000000085038E-2</v>
      </c>
      <c r="O68" s="90">
        <v>149161.903984</v>
      </c>
      <c r="P68" s="102">
        <v>88.29</v>
      </c>
      <c r="Q68" s="90"/>
      <c r="R68" s="90">
        <v>131.69504783600001</v>
      </c>
      <c r="S68" s="91">
        <v>1.4528766315822283E-4</v>
      </c>
      <c r="T68" s="91">
        <f t="shared" si="1"/>
        <v>5.5564539923234719E-3</v>
      </c>
      <c r="U68" s="91">
        <f>R68/'סכום נכסי הקרן'!$C$42</f>
        <v>1.4268297226428174E-3</v>
      </c>
    </row>
    <row r="69" spans="2:21">
      <c r="B69" s="86" t="s">
        <v>447</v>
      </c>
      <c r="C69" s="87" t="s">
        <v>448</v>
      </c>
      <c r="D69" s="88" t="s">
        <v>120</v>
      </c>
      <c r="E69" s="88" t="s">
        <v>308</v>
      </c>
      <c r="F69" s="87" t="s">
        <v>449</v>
      </c>
      <c r="G69" s="88" t="s">
        <v>342</v>
      </c>
      <c r="H69" s="87" t="s">
        <v>400</v>
      </c>
      <c r="I69" s="87" t="s">
        <v>312</v>
      </c>
      <c r="J69" s="101"/>
      <c r="K69" s="90">
        <v>0.77000000000043245</v>
      </c>
      <c r="L69" s="88" t="s">
        <v>132</v>
      </c>
      <c r="M69" s="89">
        <v>4.9000000000000002E-2</v>
      </c>
      <c r="N69" s="89">
        <v>1.3300000000125472E-2</v>
      </c>
      <c r="O69" s="90">
        <v>20029.723000000002</v>
      </c>
      <c r="P69" s="102">
        <v>115.39</v>
      </c>
      <c r="Q69" s="90"/>
      <c r="R69" s="90">
        <v>23.112297287000004</v>
      </c>
      <c r="S69" s="91">
        <v>1.5059641478585523E-4</v>
      </c>
      <c r="T69" s="91">
        <f t="shared" si="1"/>
        <v>9.7514992888755165E-4</v>
      </c>
      <c r="U69" s="91">
        <f>R69/'סכום נכסי הקרן'!$C$42</f>
        <v>2.5040662704884118E-4</v>
      </c>
    </row>
    <row r="70" spans="2:21">
      <c r="B70" s="86" t="s">
        <v>450</v>
      </c>
      <c r="C70" s="87" t="s">
        <v>451</v>
      </c>
      <c r="D70" s="88" t="s">
        <v>120</v>
      </c>
      <c r="E70" s="88" t="s">
        <v>308</v>
      </c>
      <c r="F70" s="87" t="s">
        <v>449</v>
      </c>
      <c r="G70" s="88" t="s">
        <v>342</v>
      </c>
      <c r="H70" s="87" t="s">
        <v>400</v>
      </c>
      <c r="I70" s="87" t="s">
        <v>312</v>
      </c>
      <c r="J70" s="101"/>
      <c r="K70" s="90">
        <v>3.8599999999942871</v>
      </c>
      <c r="L70" s="88" t="s">
        <v>132</v>
      </c>
      <c r="M70" s="89">
        <v>2.35E-2</v>
      </c>
      <c r="N70" s="89">
        <v>2.1799999999971443E-2</v>
      </c>
      <c r="O70" s="90">
        <v>177462.041574</v>
      </c>
      <c r="P70" s="102">
        <v>110.48</v>
      </c>
      <c r="Q70" s="90"/>
      <c r="R70" s="90">
        <v>196.06006839199998</v>
      </c>
      <c r="S70" s="91">
        <v>2.3895375885255019E-4</v>
      </c>
      <c r="T70" s="91">
        <f t="shared" si="1"/>
        <v>8.2721314707943361E-3</v>
      </c>
      <c r="U70" s="91">
        <f>R70/'סכום נכסי הקרן'!$C$42</f>
        <v>2.1241826295052115E-3</v>
      </c>
    </row>
    <row r="71" spans="2:21">
      <c r="B71" s="86" t="s">
        <v>452</v>
      </c>
      <c r="C71" s="87" t="s">
        <v>453</v>
      </c>
      <c r="D71" s="88" t="s">
        <v>120</v>
      </c>
      <c r="E71" s="88" t="s">
        <v>308</v>
      </c>
      <c r="F71" s="87" t="s">
        <v>449</v>
      </c>
      <c r="G71" s="88" t="s">
        <v>342</v>
      </c>
      <c r="H71" s="87" t="s">
        <v>400</v>
      </c>
      <c r="I71" s="87" t="s">
        <v>312</v>
      </c>
      <c r="J71" s="101"/>
      <c r="K71" s="90">
        <v>2.4299999999976163</v>
      </c>
      <c r="L71" s="88" t="s">
        <v>132</v>
      </c>
      <c r="M71" s="89">
        <v>1.7600000000000001E-2</v>
      </c>
      <c r="N71" s="89">
        <v>1.8299999999998862E-2</v>
      </c>
      <c r="O71" s="90">
        <v>157932.59901599999</v>
      </c>
      <c r="P71" s="102">
        <v>109.32</v>
      </c>
      <c r="Q71" s="90">
        <v>3.5758021480000002</v>
      </c>
      <c r="R71" s="90">
        <v>176.22771939400002</v>
      </c>
      <c r="S71" s="91">
        <v>1.1823283950923959E-4</v>
      </c>
      <c r="T71" s="91">
        <f t="shared" si="1"/>
        <v>7.4353685356814041E-3</v>
      </c>
      <c r="U71" s="91">
        <f>R71/'סכום נכסי הקרן'!$C$42</f>
        <v>1.9093120972782853E-3</v>
      </c>
    </row>
    <row r="72" spans="2:21">
      <c r="B72" s="86" t="s">
        <v>454</v>
      </c>
      <c r="C72" s="87" t="s">
        <v>455</v>
      </c>
      <c r="D72" s="88" t="s">
        <v>120</v>
      </c>
      <c r="E72" s="88" t="s">
        <v>308</v>
      </c>
      <c r="F72" s="87" t="s">
        <v>449</v>
      </c>
      <c r="G72" s="88" t="s">
        <v>342</v>
      </c>
      <c r="H72" s="87" t="s">
        <v>400</v>
      </c>
      <c r="I72" s="87" t="s">
        <v>312</v>
      </c>
      <c r="J72" s="101"/>
      <c r="K72" s="90">
        <v>0.40999942824379471</v>
      </c>
      <c r="L72" s="88" t="s">
        <v>132</v>
      </c>
      <c r="M72" s="89">
        <v>5.8499999999999996E-2</v>
      </c>
      <c r="N72" s="89">
        <v>1.3999999999999999E-2</v>
      </c>
      <c r="O72" s="90">
        <v>3.1459999999999999E-3</v>
      </c>
      <c r="P72" s="102">
        <v>119.5</v>
      </c>
      <c r="Q72" s="90"/>
      <c r="R72" s="90">
        <v>3.76E-6</v>
      </c>
      <c r="S72" s="91">
        <v>2.6355683231964762E-11</v>
      </c>
      <c r="T72" s="91">
        <f t="shared" si="1"/>
        <v>1.586412500275137E-10</v>
      </c>
      <c r="U72" s="91">
        <f>R72/'סכום נכסי הקרן'!$C$42</f>
        <v>4.0737141185581128E-11</v>
      </c>
    </row>
    <row r="73" spans="2:21">
      <c r="B73" s="86" t="s">
        <v>456</v>
      </c>
      <c r="C73" s="87" t="s">
        <v>457</v>
      </c>
      <c r="D73" s="88" t="s">
        <v>120</v>
      </c>
      <c r="E73" s="88" t="s">
        <v>308</v>
      </c>
      <c r="F73" s="87" t="s">
        <v>449</v>
      </c>
      <c r="G73" s="88" t="s">
        <v>342</v>
      </c>
      <c r="H73" s="87" t="s">
        <v>400</v>
      </c>
      <c r="I73" s="87" t="s">
        <v>312</v>
      </c>
      <c r="J73" s="101"/>
      <c r="K73" s="90">
        <v>3.099999999999528</v>
      </c>
      <c r="L73" s="88" t="s">
        <v>132</v>
      </c>
      <c r="M73" s="89">
        <v>2.1499999999999998E-2</v>
      </c>
      <c r="N73" s="89">
        <v>2.1999999999990562E-2</v>
      </c>
      <c r="O73" s="90">
        <v>192569.53351000001</v>
      </c>
      <c r="P73" s="102">
        <v>110.05</v>
      </c>
      <c r="Q73" s="90"/>
      <c r="R73" s="90">
        <v>211.922776981</v>
      </c>
      <c r="S73" s="91">
        <v>1.5586434058284876E-4</v>
      </c>
      <c r="T73" s="91">
        <f t="shared" si="1"/>
        <v>8.9414080450978314E-3</v>
      </c>
      <c r="U73" s="91">
        <f>R73/'סכום נכסי הקרן'!$C$42</f>
        <v>2.2960447038072925E-3</v>
      </c>
    </row>
    <row r="74" spans="2:21">
      <c r="B74" s="86" t="s">
        <v>458</v>
      </c>
      <c r="C74" s="87" t="s">
        <v>459</v>
      </c>
      <c r="D74" s="88" t="s">
        <v>120</v>
      </c>
      <c r="E74" s="88" t="s">
        <v>308</v>
      </c>
      <c r="F74" s="87" t="s">
        <v>449</v>
      </c>
      <c r="G74" s="88" t="s">
        <v>342</v>
      </c>
      <c r="H74" s="87" t="s">
        <v>400</v>
      </c>
      <c r="I74" s="87" t="s">
        <v>312</v>
      </c>
      <c r="J74" s="101"/>
      <c r="K74" s="90">
        <v>4.6699999999959561</v>
      </c>
      <c r="L74" s="88" t="s">
        <v>132</v>
      </c>
      <c r="M74" s="89">
        <v>2.2499999999999999E-2</v>
      </c>
      <c r="N74" s="89">
        <v>2.6199999999947182E-2</v>
      </c>
      <c r="O74" s="90">
        <v>210046.34936600001</v>
      </c>
      <c r="P74" s="102">
        <v>107.42</v>
      </c>
      <c r="Q74" s="90">
        <v>16.725706004999999</v>
      </c>
      <c r="R74" s="90">
        <v>242.35749449400001</v>
      </c>
      <c r="S74" s="91">
        <v>2.1067434398729296E-4</v>
      </c>
      <c r="T74" s="91">
        <f t="shared" si="1"/>
        <v>1.0225504223421391E-2</v>
      </c>
      <c r="U74" s="91">
        <f>R74/'סכום נכסי הקרן'!$C$42</f>
        <v>2.6257849655813245E-3</v>
      </c>
    </row>
    <row r="75" spans="2:21">
      <c r="B75" s="86" t="s">
        <v>460</v>
      </c>
      <c r="C75" s="87" t="s">
        <v>461</v>
      </c>
      <c r="D75" s="88" t="s">
        <v>120</v>
      </c>
      <c r="E75" s="88" t="s">
        <v>308</v>
      </c>
      <c r="F75" s="87" t="s">
        <v>449</v>
      </c>
      <c r="G75" s="88" t="s">
        <v>342</v>
      </c>
      <c r="H75" s="87" t="s">
        <v>400</v>
      </c>
      <c r="I75" s="87" t="s">
        <v>312</v>
      </c>
      <c r="J75" s="101"/>
      <c r="K75" s="90">
        <v>5.1100000000161616</v>
      </c>
      <c r="L75" s="88" t="s">
        <v>132</v>
      </c>
      <c r="M75" s="89">
        <v>6.5000000000000006E-3</v>
      </c>
      <c r="N75" s="89">
        <v>2.3400000000040402E-2</v>
      </c>
      <c r="O75" s="90">
        <v>88819.895685000025</v>
      </c>
      <c r="P75" s="102">
        <v>98.81</v>
      </c>
      <c r="Q75" s="90">
        <v>1.3305227660000001</v>
      </c>
      <c r="R75" s="90">
        <v>89.09346169600002</v>
      </c>
      <c r="S75" s="91">
        <v>2.3873613884308517E-4</v>
      </c>
      <c r="T75" s="91">
        <f t="shared" ref="T75:T106" si="2">IFERROR(R75/$R$11,0)</f>
        <v>3.7590154608329396E-3</v>
      </c>
      <c r="U75" s="91">
        <f>R75/'סכום נכסי הקרן'!$C$42</f>
        <v>9.6526939569737161E-4</v>
      </c>
    </row>
    <row r="76" spans="2:21">
      <c r="B76" s="86" t="s">
        <v>462</v>
      </c>
      <c r="C76" s="87" t="s">
        <v>463</v>
      </c>
      <c r="D76" s="88" t="s">
        <v>120</v>
      </c>
      <c r="E76" s="88" t="s">
        <v>308</v>
      </c>
      <c r="F76" s="87" t="s">
        <v>449</v>
      </c>
      <c r="G76" s="88" t="s">
        <v>342</v>
      </c>
      <c r="H76" s="87" t="s">
        <v>400</v>
      </c>
      <c r="I76" s="87" t="s">
        <v>312</v>
      </c>
      <c r="J76" s="101"/>
      <c r="K76" s="90">
        <v>5.8199999991397675</v>
      </c>
      <c r="L76" s="88" t="s">
        <v>132</v>
      </c>
      <c r="M76" s="89">
        <v>1.43E-2</v>
      </c>
      <c r="N76" s="89">
        <v>2.6299999992558311E-2</v>
      </c>
      <c r="O76" s="90">
        <v>1427.5778240000004</v>
      </c>
      <c r="P76" s="102">
        <v>100.69</v>
      </c>
      <c r="Q76" s="90">
        <v>2.5317286000000001E-2</v>
      </c>
      <c r="R76" s="90">
        <v>1.4647220430000003</v>
      </c>
      <c r="S76" s="91">
        <v>3.5479111165764885E-6</v>
      </c>
      <c r="T76" s="91">
        <f t="shared" si="2"/>
        <v>6.1799291447971736E-5</v>
      </c>
      <c r="U76" s="91">
        <f>R76/'סכום נכסי הקרן'!$C$42</f>
        <v>1.5869305495564853E-5</v>
      </c>
    </row>
    <row r="77" spans="2:21">
      <c r="B77" s="86" t="s">
        <v>464</v>
      </c>
      <c r="C77" s="87" t="s">
        <v>465</v>
      </c>
      <c r="D77" s="88" t="s">
        <v>120</v>
      </c>
      <c r="E77" s="88" t="s">
        <v>308</v>
      </c>
      <c r="F77" s="87" t="s">
        <v>449</v>
      </c>
      <c r="G77" s="88" t="s">
        <v>342</v>
      </c>
      <c r="H77" s="87" t="s">
        <v>400</v>
      </c>
      <c r="I77" s="87" t="s">
        <v>312</v>
      </c>
      <c r="J77" s="101"/>
      <c r="K77" s="90">
        <v>6.5999999999922379</v>
      </c>
      <c r="L77" s="88" t="s">
        <v>132</v>
      </c>
      <c r="M77" s="89">
        <v>2.5000000000000001E-3</v>
      </c>
      <c r="N77" s="89">
        <v>2.5099999999958968E-2</v>
      </c>
      <c r="O77" s="90">
        <v>192597.76960392171</v>
      </c>
      <c r="P77" s="102">
        <v>91.26</v>
      </c>
      <c r="Q77" s="90">
        <v>4.5883501394428805</v>
      </c>
      <c r="R77" s="90">
        <v>180.353074674</v>
      </c>
      <c r="S77" s="91">
        <v>1.48351981200325E-4</v>
      </c>
      <c r="T77" s="91">
        <f t="shared" si="2"/>
        <v>7.6094247905821493E-3</v>
      </c>
      <c r="U77" s="91">
        <f>R77/'סכום נכסי הקרן'!$C$42</f>
        <v>1.9540076240022325E-3</v>
      </c>
    </row>
    <row r="78" spans="2:21">
      <c r="B78" s="86" t="s">
        <v>466</v>
      </c>
      <c r="C78" s="87" t="s">
        <v>467</v>
      </c>
      <c r="D78" s="88" t="s">
        <v>120</v>
      </c>
      <c r="E78" s="88" t="s">
        <v>308</v>
      </c>
      <c r="F78" s="87" t="s">
        <v>350</v>
      </c>
      <c r="G78" s="88" t="s">
        <v>316</v>
      </c>
      <c r="H78" s="87" t="s">
        <v>392</v>
      </c>
      <c r="I78" s="87" t="s">
        <v>130</v>
      </c>
      <c r="J78" s="101"/>
      <c r="K78" s="90">
        <v>0.33000000000283786</v>
      </c>
      <c r="L78" s="88" t="s">
        <v>132</v>
      </c>
      <c r="M78" s="89">
        <v>1.4199999999999999E-2</v>
      </c>
      <c r="N78" s="89">
        <v>3.0200000000080128E-2</v>
      </c>
      <c r="O78" s="90">
        <v>2.193524</v>
      </c>
      <c r="P78" s="102">
        <v>5462000</v>
      </c>
      <c r="Q78" s="90"/>
      <c r="R78" s="90">
        <v>119.810277902</v>
      </c>
      <c r="S78" s="91">
        <v>1.0350228849148303E-4</v>
      </c>
      <c r="T78" s="91">
        <f t="shared" si="2"/>
        <v>5.0550138969460319E-3</v>
      </c>
      <c r="U78" s="91">
        <f>R78/'סכום נכסי הקרן'!$C$42</f>
        <v>1.2980660123344374E-3</v>
      </c>
    </row>
    <row r="79" spans="2:21">
      <c r="B79" s="86" t="s">
        <v>468</v>
      </c>
      <c r="C79" s="87" t="s">
        <v>469</v>
      </c>
      <c r="D79" s="88" t="s">
        <v>120</v>
      </c>
      <c r="E79" s="88" t="s">
        <v>308</v>
      </c>
      <c r="F79" s="87" t="s">
        <v>350</v>
      </c>
      <c r="G79" s="88" t="s">
        <v>316</v>
      </c>
      <c r="H79" s="87" t="s">
        <v>392</v>
      </c>
      <c r="I79" s="87" t="s">
        <v>130</v>
      </c>
      <c r="J79" s="101"/>
      <c r="K79" s="90">
        <v>1</v>
      </c>
      <c r="L79" s="88" t="s">
        <v>132</v>
      </c>
      <c r="M79" s="89">
        <v>1.5900000000000001E-2</v>
      </c>
      <c r="N79" s="89">
        <v>2.2599999999971632E-2</v>
      </c>
      <c r="O79" s="90">
        <v>1.711497</v>
      </c>
      <c r="P79" s="102">
        <v>5355000</v>
      </c>
      <c r="Q79" s="90"/>
      <c r="R79" s="90">
        <v>91.650669500999996</v>
      </c>
      <c r="S79" s="91">
        <v>1.1432845691382766E-4</v>
      </c>
      <c r="T79" s="91">
        <f t="shared" si="2"/>
        <v>3.8669087168875437E-3</v>
      </c>
      <c r="U79" s="91">
        <f>R79/'סכום נכסי הקרן'!$C$42</f>
        <v>9.9297507000406147E-4</v>
      </c>
    </row>
    <row r="80" spans="2:21">
      <c r="B80" s="86" t="s">
        <v>470</v>
      </c>
      <c r="C80" s="87" t="s">
        <v>471</v>
      </c>
      <c r="D80" s="88" t="s">
        <v>120</v>
      </c>
      <c r="E80" s="88" t="s">
        <v>308</v>
      </c>
      <c r="F80" s="87" t="s">
        <v>350</v>
      </c>
      <c r="G80" s="88" t="s">
        <v>316</v>
      </c>
      <c r="H80" s="87" t="s">
        <v>392</v>
      </c>
      <c r="I80" s="87" t="s">
        <v>130</v>
      </c>
      <c r="J80" s="101"/>
      <c r="K80" s="90">
        <v>3.2299999999934745</v>
      </c>
      <c r="L80" s="88" t="s">
        <v>132</v>
      </c>
      <c r="M80" s="89">
        <v>2.5899999999999999E-2</v>
      </c>
      <c r="N80" s="89">
        <v>2.809999999992387E-2</v>
      </c>
      <c r="O80" s="90">
        <v>2.710099</v>
      </c>
      <c r="P80" s="102">
        <v>5428111</v>
      </c>
      <c r="Q80" s="90"/>
      <c r="R80" s="90">
        <v>147.10717345199998</v>
      </c>
      <c r="S80" s="91">
        <v>1.2830085688585901E-4</v>
      </c>
      <c r="T80" s="91">
        <f t="shared" si="2"/>
        <v>6.2067196501169025E-3</v>
      </c>
      <c r="U80" s="91">
        <f>R80/'סכום נכסי הקרן'!$C$42</f>
        <v>1.5938100250866745E-3</v>
      </c>
    </row>
    <row r="81" spans="2:21">
      <c r="B81" s="86" t="s">
        <v>472</v>
      </c>
      <c r="C81" s="87" t="s">
        <v>473</v>
      </c>
      <c r="D81" s="88" t="s">
        <v>120</v>
      </c>
      <c r="E81" s="88" t="s">
        <v>308</v>
      </c>
      <c r="F81" s="87" t="s">
        <v>350</v>
      </c>
      <c r="G81" s="88" t="s">
        <v>316</v>
      </c>
      <c r="H81" s="87" t="s">
        <v>392</v>
      </c>
      <c r="I81" s="87" t="s">
        <v>130</v>
      </c>
      <c r="J81" s="101"/>
      <c r="K81" s="90">
        <v>2.1999999999947963</v>
      </c>
      <c r="L81" s="88" t="s">
        <v>132</v>
      </c>
      <c r="M81" s="89">
        <v>2.0199999999999999E-2</v>
      </c>
      <c r="N81" s="89">
        <v>2.489999999993104E-2</v>
      </c>
      <c r="O81" s="90">
        <v>1.4192100000000003</v>
      </c>
      <c r="P81" s="102">
        <v>5415800</v>
      </c>
      <c r="Q81" s="90"/>
      <c r="R81" s="90">
        <v>76.861573696999997</v>
      </c>
      <c r="S81" s="91">
        <v>6.7436920883820394E-5</v>
      </c>
      <c r="T81" s="91">
        <f t="shared" si="2"/>
        <v>3.2429298219079647E-3</v>
      </c>
      <c r="U81" s="91">
        <f>R81/'סכום נכסי הקרן'!$C$42</f>
        <v>8.3274488814910586E-4</v>
      </c>
    </row>
    <row r="82" spans="2:21">
      <c r="B82" s="86" t="s">
        <v>474</v>
      </c>
      <c r="C82" s="87" t="s">
        <v>475</v>
      </c>
      <c r="D82" s="88" t="s">
        <v>120</v>
      </c>
      <c r="E82" s="88" t="s">
        <v>308</v>
      </c>
      <c r="F82" s="87" t="s">
        <v>347</v>
      </c>
      <c r="G82" s="88" t="s">
        <v>316</v>
      </c>
      <c r="H82" s="87" t="s">
        <v>392</v>
      </c>
      <c r="I82" s="87" t="s">
        <v>130</v>
      </c>
      <c r="J82" s="101"/>
      <c r="K82" s="90">
        <v>3.4600000000668718</v>
      </c>
      <c r="L82" s="88" t="s">
        <v>132</v>
      </c>
      <c r="M82" s="89">
        <v>2.9700000000000001E-2</v>
      </c>
      <c r="N82" s="89">
        <v>2.9100000000708517E-2</v>
      </c>
      <c r="O82" s="90">
        <v>0.460092</v>
      </c>
      <c r="P82" s="102">
        <v>5460401</v>
      </c>
      <c r="Q82" s="90"/>
      <c r="R82" s="90">
        <v>25.122850042</v>
      </c>
      <c r="S82" s="91">
        <v>3.2863714285714283E-5</v>
      </c>
      <c r="T82" s="91">
        <f t="shared" si="2"/>
        <v>1.0599788124778338E-3</v>
      </c>
      <c r="U82" s="91">
        <f>R82/'סכום נכסי הקרן'!$C$42</f>
        <v>2.7218965136838744E-4</v>
      </c>
    </row>
    <row r="83" spans="2:21">
      <c r="B83" s="86" t="s">
        <v>476</v>
      </c>
      <c r="C83" s="87" t="s">
        <v>477</v>
      </c>
      <c r="D83" s="88" t="s">
        <v>120</v>
      </c>
      <c r="E83" s="88" t="s">
        <v>308</v>
      </c>
      <c r="F83" s="87" t="s">
        <v>347</v>
      </c>
      <c r="G83" s="88" t="s">
        <v>316</v>
      </c>
      <c r="H83" s="87" t="s">
        <v>392</v>
      </c>
      <c r="I83" s="87" t="s">
        <v>130</v>
      </c>
      <c r="J83" s="101"/>
      <c r="K83" s="90">
        <v>5.0699999999767567</v>
      </c>
      <c r="L83" s="88" t="s">
        <v>132</v>
      </c>
      <c r="M83" s="89">
        <v>8.3999999999999995E-3</v>
      </c>
      <c r="N83" s="89">
        <v>3.2699999999707192E-2</v>
      </c>
      <c r="O83" s="90">
        <v>0.70905700000000005</v>
      </c>
      <c r="P83" s="102">
        <v>4672001</v>
      </c>
      <c r="Q83" s="90"/>
      <c r="R83" s="90">
        <v>33.127133510999997</v>
      </c>
      <c r="S83" s="91">
        <v>8.9155916006538425E-5</v>
      </c>
      <c r="T83" s="91">
        <f t="shared" si="2"/>
        <v>1.3976941143652602E-3</v>
      </c>
      <c r="U83" s="91">
        <f>R83/'סכום נכסי הקרן'!$C$42</f>
        <v>3.5891082843383053E-4</v>
      </c>
    </row>
    <row r="84" spans="2:21">
      <c r="B84" s="86" t="s">
        <v>478</v>
      </c>
      <c r="C84" s="87" t="s">
        <v>479</v>
      </c>
      <c r="D84" s="88" t="s">
        <v>120</v>
      </c>
      <c r="E84" s="88" t="s">
        <v>308</v>
      </c>
      <c r="F84" s="87" t="s">
        <v>347</v>
      </c>
      <c r="G84" s="88" t="s">
        <v>316</v>
      </c>
      <c r="H84" s="87" t="s">
        <v>392</v>
      </c>
      <c r="I84" s="87" t="s">
        <v>130</v>
      </c>
      <c r="J84" s="101"/>
      <c r="K84" s="90">
        <v>5.4799999999980713</v>
      </c>
      <c r="L84" s="88" t="s">
        <v>132</v>
      </c>
      <c r="M84" s="89">
        <v>3.0899999999999997E-2</v>
      </c>
      <c r="N84" s="89">
        <v>3.4499999999981927E-2</v>
      </c>
      <c r="O84" s="90">
        <v>1.68682</v>
      </c>
      <c r="P84" s="102">
        <v>4921002</v>
      </c>
      <c r="Q84" s="90"/>
      <c r="R84" s="90">
        <v>83.00844196700001</v>
      </c>
      <c r="S84" s="91">
        <v>8.878E-5</v>
      </c>
      <c r="T84" s="91">
        <f t="shared" si="2"/>
        <v>3.5022773926811726E-3</v>
      </c>
      <c r="U84" s="91">
        <f>R84/'סכום נכסי הקרן'!$C$42</f>
        <v>8.9934218617148862E-4</v>
      </c>
    </row>
    <row r="85" spans="2:21">
      <c r="B85" s="86" t="s">
        <v>480</v>
      </c>
      <c r="C85" s="87" t="s">
        <v>481</v>
      </c>
      <c r="D85" s="88" t="s">
        <v>120</v>
      </c>
      <c r="E85" s="88" t="s">
        <v>308</v>
      </c>
      <c r="F85" s="87" t="s">
        <v>482</v>
      </c>
      <c r="G85" s="88" t="s">
        <v>342</v>
      </c>
      <c r="H85" s="87" t="s">
        <v>400</v>
      </c>
      <c r="I85" s="87" t="s">
        <v>312</v>
      </c>
      <c r="J85" s="101"/>
      <c r="K85" s="90">
        <v>3.7100000000111466</v>
      </c>
      <c r="L85" s="88" t="s">
        <v>132</v>
      </c>
      <c r="M85" s="89">
        <v>1.4199999999999999E-2</v>
      </c>
      <c r="N85" s="89">
        <v>2.1700000000093325E-2</v>
      </c>
      <c r="O85" s="90">
        <v>146756.15465700001</v>
      </c>
      <c r="P85" s="102">
        <v>105.14</v>
      </c>
      <c r="Q85" s="90"/>
      <c r="R85" s="90">
        <v>154.299412168</v>
      </c>
      <c r="S85" s="91">
        <v>1.5242658409035423E-4</v>
      </c>
      <c r="T85" s="91">
        <f t="shared" si="2"/>
        <v>6.5101733044792762E-3</v>
      </c>
      <c r="U85" s="91">
        <f>R85/'סכום נכסי הקרן'!$C$42</f>
        <v>1.6717332282819126E-3</v>
      </c>
    </row>
    <row r="86" spans="2:21">
      <c r="B86" s="86" t="s">
        <v>483</v>
      </c>
      <c r="C86" s="87" t="s">
        <v>484</v>
      </c>
      <c r="D86" s="88" t="s">
        <v>120</v>
      </c>
      <c r="E86" s="88" t="s">
        <v>308</v>
      </c>
      <c r="F86" s="87" t="s">
        <v>485</v>
      </c>
      <c r="G86" s="88" t="s">
        <v>342</v>
      </c>
      <c r="H86" s="87" t="s">
        <v>400</v>
      </c>
      <c r="I86" s="87" t="s">
        <v>312</v>
      </c>
      <c r="J86" s="101"/>
      <c r="K86" s="90">
        <v>1.1999999999286042</v>
      </c>
      <c r="L86" s="88" t="s">
        <v>132</v>
      </c>
      <c r="M86" s="89">
        <v>0.04</v>
      </c>
      <c r="N86" s="89">
        <v>1.5000000000892452E-2</v>
      </c>
      <c r="O86" s="90">
        <v>5001.3720229999999</v>
      </c>
      <c r="P86" s="102">
        <v>112.02</v>
      </c>
      <c r="Q86" s="90"/>
      <c r="R86" s="90">
        <v>5.602537087</v>
      </c>
      <c r="S86" s="91">
        <v>3.0716839900605955E-5</v>
      </c>
      <c r="T86" s="91">
        <f t="shared" si="2"/>
        <v>2.3638124649127268E-4</v>
      </c>
      <c r="U86" s="91">
        <f>R86/'סכום נכסי הקרן'!$C$42</f>
        <v>6.069982561451421E-5</v>
      </c>
    </row>
    <row r="87" spans="2:21">
      <c r="B87" s="86" t="s">
        <v>486</v>
      </c>
      <c r="C87" s="87" t="s">
        <v>487</v>
      </c>
      <c r="D87" s="88" t="s">
        <v>120</v>
      </c>
      <c r="E87" s="88" t="s">
        <v>308</v>
      </c>
      <c r="F87" s="87" t="s">
        <v>485</v>
      </c>
      <c r="G87" s="88" t="s">
        <v>342</v>
      </c>
      <c r="H87" s="87" t="s">
        <v>400</v>
      </c>
      <c r="I87" s="87" t="s">
        <v>312</v>
      </c>
      <c r="J87" s="101"/>
      <c r="K87" s="90">
        <v>3.4099999999933632</v>
      </c>
      <c r="L87" s="88" t="s">
        <v>132</v>
      </c>
      <c r="M87" s="89">
        <v>0.04</v>
      </c>
      <c r="N87" s="89">
        <v>2.1199999999944211E-2</v>
      </c>
      <c r="O87" s="90">
        <v>178025.31739000001</v>
      </c>
      <c r="P87" s="102">
        <v>116.79</v>
      </c>
      <c r="Q87" s="90"/>
      <c r="R87" s="90">
        <v>207.91576721799998</v>
      </c>
      <c r="S87" s="91">
        <v>1.8624001428906375E-4</v>
      </c>
      <c r="T87" s="91">
        <f t="shared" si="2"/>
        <v>8.7723450031630505E-3</v>
      </c>
      <c r="U87" s="91">
        <f>R87/'סכום נכסי הקרן'!$C$42</f>
        <v>2.2526313733691717E-3</v>
      </c>
    </row>
    <row r="88" spans="2:21">
      <c r="B88" s="86" t="s">
        <v>488</v>
      </c>
      <c r="C88" s="87" t="s">
        <v>489</v>
      </c>
      <c r="D88" s="88" t="s">
        <v>120</v>
      </c>
      <c r="E88" s="88" t="s">
        <v>308</v>
      </c>
      <c r="F88" s="87" t="s">
        <v>485</v>
      </c>
      <c r="G88" s="88" t="s">
        <v>342</v>
      </c>
      <c r="H88" s="87" t="s">
        <v>400</v>
      </c>
      <c r="I88" s="87" t="s">
        <v>312</v>
      </c>
      <c r="J88" s="101"/>
      <c r="K88" s="90">
        <v>4.8</v>
      </c>
      <c r="L88" s="88" t="s">
        <v>132</v>
      </c>
      <c r="M88" s="89">
        <v>3.5000000000000003E-2</v>
      </c>
      <c r="N88" s="89">
        <v>2.4199999999970814E-2</v>
      </c>
      <c r="O88" s="90">
        <v>58857.617508000003</v>
      </c>
      <c r="P88" s="102">
        <v>116.43</v>
      </c>
      <c r="Q88" s="90"/>
      <c r="R88" s="90">
        <v>68.527926810000011</v>
      </c>
      <c r="S88" s="91">
        <v>6.5244051521063078E-5</v>
      </c>
      <c r="T88" s="91">
        <f t="shared" si="2"/>
        <v>2.8913180773756306E-3</v>
      </c>
      <c r="U88" s="91">
        <f>R88/'סכום נכסי הקרן'!$C$42</f>
        <v>7.4245527383354811E-4</v>
      </c>
    </row>
    <row r="89" spans="2:21">
      <c r="B89" s="86" t="s">
        <v>490</v>
      </c>
      <c r="C89" s="87" t="s">
        <v>491</v>
      </c>
      <c r="D89" s="88" t="s">
        <v>120</v>
      </c>
      <c r="E89" s="88" t="s">
        <v>308</v>
      </c>
      <c r="F89" s="87" t="s">
        <v>485</v>
      </c>
      <c r="G89" s="88" t="s">
        <v>342</v>
      </c>
      <c r="H89" s="87" t="s">
        <v>400</v>
      </c>
      <c r="I89" s="87" t="s">
        <v>312</v>
      </c>
      <c r="J89" s="101"/>
      <c r="K89" s="90">
        <v>6.8499999998253687</v>
      </c>
      <c r="L89" s="88" t="s">
        <v>132</v>
      </c>
      <c r="M89" s="89">
        <v>2.5000000000000001E-2</v>
      </c>
      <c r="N89" s="89">
        <v>2.5099999999255919E-2</v>
      </c>
      <c r="O89" s="90">
        <v>6063.80537</v>
      </c>
      <c r="P89" s="102">
        <v>108.6</v>
      </c>
      <c r="Q89" s="90"/>
      <c r="R89" s="90">
        <v>6.5852925990000006</v>
      </c>
      <c r="S89" s="91">
        <v>1.7148361532320891E-5</v>
      </c>
      <c r="T89" s="91">
        <f t="shared" si="2"/>
        <v>2.7784549194209961E-4</v>
      </c>
      <c r="U89" s="91">
        <f>R89/'סכום נכסי הקרן'!$C$42</f>
        <v>7.1347338923889774E-5</v>
      </c>
    </row>
    <row r="90" spans="2:21">
      <c r="B90" s="86" t="s">
        <v>492</v>
      </c>
      <c r="C90" s="87" t="s">
        <v>493</v>
      </c>
      <c r="D90" s="88" t="s">
        <v>120</v>
      </c>
      <c r="E90" s="88" t="s">
        <v>308</v>
      </c>
      <c r="F90" s="87" t="s">
        <v>494</v>
      </c>
      <c r="G90" s="88" t="s">
        <v>495</v>
      </c>
      <c r="H90" s="87" t="s">
        <v>400</v>
      </c>
      <c r="I90" s="87" t="s">
        <v>312</v>
      </c>
      <c r="J90" s="101"/>
      <c r="K90" s="90">
        <v>3.12</v>
      </c>
      <c r="L90" s="88" t="s">
        <v>132</v>
      </c>
      <c r="M90" s="89">
        <v>4.2999999999999997E-2</v>
      </c>
      <c r="N90" s="89">
        <v>1.7207977207977211E-2</v>
      </c>
      <c r="O90" s="90">
        <v>3.01E-4</v>
      </c>
      <c r="P90" s="102">
        <v>117.55</v>
      </c>
      <c r="Q90" s="90"/>
      <c r="R90" s="90">
        <v>3.5099999999999995E-7</v>
      </c>
      <c r="S90" s="91">
        <v>4.9191877149611491E-13</v>
      </c>
      <c r="T90" s="91">
        <f t="shared" si="2"/>
        <v>1.4809329457355666E-11</v>
      </c>
      <c r="U90" s="91">
        <f>R90/'סכום נכסי הקרן'!$C$42</f>
        <v>3.8028554670582378E-12</v>
      </c>
    </row>
    <row r="91" spans="2:21">
      <c r="B91" s="86" t="s">
        <v>496</v>
      </c>
      <c r="C91" s="87" t="s">
        <v>497</v>
      </c>
      <c r="D91" s="88" t="s">
        <v>120</v>
      </c>
      <c r="E91" s="88" t="s">
        <v>308</v>
      </c>
      <c r="F91" s="87" t="s">
        <v>498</v>
      </c>
      <c r="G91" s="88" t="s">
        <v>128</v>
      </c>
      <c r="H91" s="87" t="s">
        <v>400</v>
      </c>
      <c r="I91" s="87" t="s">
        <v>312</v>
      </c>
      <c r="J91" s="101"/>
      <c r="K91" s="90">
        <v>0.15999999999999998</v>
      </c>
      <c r="L91" s="88" t="s">
        <v>132</v>
      </c>
      <c r="M91" s="89">
        <v>2.1499999999999998E-2</v>
      </c>
      <c r="N91" s="89">
        <v>1.2399999999999998E-2</v>
      </c>
      <c r="O91" s="90">
        <v>17861.943667</v>
      </c>
      <c r="P91" s="102">
        <v>109.11</v>
      </c>
      <c r="Q91" s="90"/>
      <c r="R91" s="90">
        <v>19.489165325000002</v>
      </c>
      <c r="S91" s="91">
        <v>1.5317177247997938E-4</v>
      </c>
      <c r="T91" s="91">
        <f t="shared" si="2"/>
        <v>8.2228339073161583E-4</v>
      </c>
      <c r="U91" s="91">
        <f>R91/'סכום נכסי הקרן'!$C$42</f>
        <v>2.111523615515046E-4</v>
      </c>
    </row>
    <row r="92" spans="2:21">
      <c r="B92" s="86" t="s">
        <v>499</v>
      </c>
      <c r="C92" s="87" t="s">
        <v>500</v>
      </c>
      <c r="D92" s="88" t="s">
        <v>120</v>
      </c>
      <c r="E92" s="88" t="s">
        <v>308</v>
      </c>
      <c r="F92" s="87" t="s">
        <v>498</v>
      </c>
      <c r="G92" s="88" t="s">
        <v>128</v>
      </c>
      <c r="H92" s="87" t="s">
        <v>400</v>
      </c>
      <c r="I92" s="87" t="s">
        <v>312</v>
      </c>
      <c r="J92" s="101"/>
      <c r="K92" s="90">
        <v>1.8099999999955518</v>
      </c>
      <c r="L92" s="88" t="s">
        <v>132</v>
      </c>
      <c r="M92" s="89">
        <v>1.8000000000000002E-2</v>
      </c>
      <c r="N92" s="89">
        <v>1.7899999999961728E-2</v>
      </c>
      <c r="O92" s="90">
        <v>89149.294271000006</v>
      </c>
      <c r="P92" s="102">
        <v>108.44</v>
      </c>
      <c r="Q92" s="90"/>
      <c r="R92" s="90">
        <v>96.673497003000008</v>
      </c>
      <c r="S92" s="91">
        <v>7.8394157488774268E-5</v>
      </c>
      <c r="T92" s="91">
        <f t="shared" si="2"/>
        <v>4.0788309598635691E-3</v>
      </c>
      <c r="U92" s="91">
        <f>R92/'סכום נכסי הקרן'!$C$42</f>
        <v>1.0473941213603897E-3</v>
      </c>
    </row>
    <row r="93" spans="2:21">
      <c r="B93" s="86" t="s">
        <v>501</v>
      </c>
      <c r="C93" s="87" t="s">
        <v>502</v>
      </c>
      <c r="D93" s="88" t="s">
        <v>120</v>
      </c>
      <c r="E93" s="88" t="s">
        <v>308</v>
      </c>
      <c r="F93" s="87" t="s">
        <v>503</v>
      </c>
      <c r="G93" s="88" t="s">
        <v>504</v>
      </c>
      <c r="H93" s="87" t="s">
        <v>505</v>
      </c>
      <c r="I93" s="87" t="s">
        <v>312</v>
      </c>
      <c r="J93" s="101"/>
      <c r="K93" s="90">
        <v>6.3199999999955221</v>
      </c>
      <c r="L93" s="88" t="s">
        <v>132</v>
      </c>
      <c r="M93" s="89">
        <v>5.1500000000000004E-2</v>
      </c>
      <c r="N93" s="89">
        <v>2.7599999999990046E-2</v>
      </c>
      <c r="O93" s="90">
        <v>266522.333377</v>
      </c>
      <c r="P93" s="102">
        <v>150.84</v>
      </c>
      <c r="Q93" s="90"/>
      <c r="R93" s="90">
        <v>402.02228651500002</v>
      </c>
      <c r="S93" s="91">
        <v>8.5222507276947802E-5</v>
      </c>
      <c r="T93" s="91">
        <f t="shared" si="2"/>
        <v>1.6962052678632676E-2</v>
      </c>
      <c r="U93" s="91">
        <f>R93/'סכום נכסי הקרן'!$C$42</f>
        <v>4.3556485759339639E-3</v>
      </c>
    </row>
    <row r="94" spans="2:21">
      <c r="B94" s="86" t="s">
        <v>506</v>
      </c>
      <c r="C94" s="87" t="s">
        <v>507</v>
      </c>
      <c r="D94" s="88" t="s">
        <v>120</v>
      </c>
      <c r="E94" s="88" t="s">
        <v>308</v>
      </c>
      <c r="F94" s="87" t="s">
        <v>508</v>
      </c>
      <c r="G94" s="88" t="s">
        <v>155</v>
      </c>
      <c r="H94" s="87" t="s">
        <v>509</v>
      </c>
      <c r="I94" s="87" t="s">
        <v>130</v>
      </c>
      <c r="J94" s="101"/>
      <c r="K94" s="90">
        <v>1.8900000000066932</v>
      </c>
      <c r="L94" s="88" t="s">
        <v>132</v>
      </c>
      <c r="M94" s="89">
        <v>2.2000000000000002E-2</v>
      </c>
      <c r="N94" s="89">
        <v>1.3700000000057371E-2</v>
      </c>
      <c r="O94" s="90">
        <v>76137.898291000005</v>
      </c>
      <c r="P94" s="102">
        <v>109.89</v>
      </c>
      <c r="Q94" s="90"/>
      <c r="R94" s="90">
        <v>83.667937195999997</v>
      </c>
      <c r="S94" s="91">
        <v>9.5950117288645987E-5</v>
      </c>
      <c r="T94" s="91">
        <f t="shared" si="2"/>
        <v>3.530102697871529E-3</v>
      </c>
      <c r="U94" s="91">
        <f>R94/'סכום נכסי הקרן'!$C$42</f>
        <v>9.0648738570739016E-4</v>
      </c>
    </row>
    <row r="95" spans="2:21">
      <c r="B95" s="86" t="s">
        <v>510</v>
      </c>
      <c r="C95" s="87" t="s">
        <v>511</v>
      </c>
      <c r="D95" s="88" t="s">
        <v>120</v>
      </c>
      <c r="E95" s="88" t="s">
        <v>308</v>
      </c>
      <c r="F95" s="87" t="s">
        <v>508</v>
      </c>
      <c r="G95" s="88" t="s">
        <v>155</v>
      </c>
      <c r="H95" s="87" t="s">
        <v>509</v>
      </c>
      <c r="I95" s="87" t="s">
        <v>130</v>
      </c>
      <c r="J95" s="101"/>
      <c r="K95" s="90">
        <v>5.1700000000352606</v>
      </c>
      <c r="L95" s="88" t="s">
        <v>132</v>
      </c>
      <c r="M95" s="89">
        <v>1.7000000000000001E-2</v>
      </c>
      <c r="N95" s="89">
        <v>2.0600000000136235E-2</v>
      </c>
      <c r="O95" s="90">
        <v>47769.336160999999</v>
      </c>
      <c r="P95" s="102">
        <v>104.49</v>
      </c>
      <c r="Q95" s="90"/>
      <c r="R95" s="90">
        <v>49.914183571999999</v>
      </c>
      <c r="S95" s="91">
        <v>3.7636172954681538E-5</v>
      </c>
      <c r="T95" s="91">
        <f t="shared" si="2"/>
        <v>2.1059703393523587E-3</v>
      </c>
      <c r="U95" s="91">
        <f>R95/'סכום נכסי הקרן'!$C$42</f>
        <v>5.4078753812116442E-4</v>
      </c>
    </row>
    <row r="96" spans="2:21">
      <c r="B96" s="86" t="s">
        <v>512</v>
      </c>
      <c r="C96" s="87" t="s">
        <v>513</v>
      </c>
      <c r="D96" s="88" t="s">
        <v>120</v>
      </c>
      <c r="E96" s="88" t="s">
        <v>308</v>
      </c>
      <c r="F96" s="87" t="s">
        <v>405</v>
      </c>
      <c r="G96" s="88" t="s">
        <v>342</v>
      </c>
      <c r="H96" s="87" t="s">
        <v>509</v>
      </c>
      <c r="I96" s="87" t="s">
        <v>130</v>
      </c>
      <c r="J96" s="101"/>
      <c r="K96" s="90">
        <v>1.339999998959448</v>
      </c>
      <c r="L96" s="88" t="s">
        <v>132</v>
      </c>
      <c r="M96" s="89">
        <v>2.5000000000000001E-2</v>
      </c>
      <c r="N96" s="89">
        <v>2.059999999306299E-2</v>
      </c>
      <c r="O96" s="90">
        <v>317.31661300000002</v>
      </c>
      <c r="P96" s="102">
        <v>109.03</v>
      </c>
      <c r="Q96" s="90"/>
      <c r="R96" s="90">
        <v>0.34597030400000006</v>
      </c>
      <c r="S96" s="91">
        <v>4.492488294495203E-7</v>
      </c>
      <c r="T96" s="91">
        <f t="shared" si="2"/>
        <v>1.4597117419935885E-5</v>
      </c>
      <c r="U96" s="91">
        <f>R96/'סכום נכסי הקרן'!$C$42</f>
        <v>3.7483620000176668E-6</v>
      </c>
    </row>
    <row r="97" spans="2:21">
      <c r="B97" s="86" t="s">
        <v>514</v>
      </c>
      <c r="C97" s="87" t="s">
        <v>515</v>
      </c>
      <c r="D97" s="88" t="s">
        <v>120</v>
      </c>
      <c r="E97" s="88" t="s">
        <v>308</v>
      </c>
      <c r="F97" s="87" t="s">
        <v>405</v>
      </c>
      <c r="G97" s="88" t="s">
        <v>342</v>
      </c>
      <c r="H97" s="87" t="s">
        <v>509</v>
      </c>
      <c r="I97" s="87" t="s">
        <v>130</v>
      </c>
      <c r="J97" s="101"/>
      <c r="K97" s="90">
        <v>2.679999999997623</v>
      </c>
      <c r="L97" s="88" t="s">
        <v>132</v>
      </c>
      <c r="M97" s="89">
        <v>1.95E-2</v>
      </c>
      <c r="N97" s="89">
        <v>2.3899999999936118E-2</v>
      </c>
      <c r="O97" s="90">
        <v>62556.563174000003</v>
      </c>
      <c r="P97" s="102">
        <v>107.6</v>
      </c>
      <c r="Q97" s="90"/>
      <c r="R97" s="90">
        <v>67.310863537000003</v>
      </c>
      <c r="S97" s="91">
        <v>1.0992624410800917E-4</v>
      </c>
      <c r="T97" s="91">
        <f t="shared" si="2"/>
        <v>2.8399679606226254E-3</v>
      </c>
      <c r="U97" s="91">
        <f>R97/'סכום נכסי הקרן'!$C$42</f>
        <v>7.2926918915695589E-4</v>
      </c>
    </row>
    <row r="98" spans="2:21">
      <c r="B98" s="86" t="s">
        <v>516</v>
      </c>
      <c r="C98" s="87" t="s">
        <v>517</v>
      </c>
      <c r="D98" s="88" t="s">
        <v>120</v>
      </c>
      <c r="E98" s="88" t="s">
        <v>308</v>
      </c>
      <c r="F98" s="87" t="s">
        <v>405</v>
      </c>
      <c r="G98" s="88" t="s">
        <v>342</v>
      </c>
      <c r="H98" s="87" t="s">
        <v>509</v>
      </c>
      <c r="I98" s="87" t="s">
        <v>130</v>
      </c>
      <c r="J98" s="101"/>
      <c r="K98" s="90">
        <v>5.54</v>
      </c>
      <c r="L98" s="88" t="s">
        <v>132</v>
      </c>
      <c r="M98" s="89">
        <v>1.1699999999999999E-2</v>
      </c>
      <c r="N98" s="89">
        <v>3.6556473829201103E-2</v>
      </c>
      <c r="O98" s="90">
        <v>3.8900000000000002E-4</v>
      </c>
      <c r="P98" s="102">
        <v>94.04</v>
      </c>
      <c r="Q98" s="90"/>
      <c r="R98" s="90">
        <v>3.6300000000000001E-7</v>
      </c>
      <c r="S98" s="91">
        <v>5.1581266829548548E-13</v>
      </c>
      <c r="T98" s="91">
        <f t="shared" si="2"/>
        <v>1.5315631319145603E-11</v>
      </c>
      <c r="U98" s="91">
        <f>R98/'סכום נכסי הקרן'!$C$42</f>
        <v>3.9328676197781783E-12</v>
      </c>
    </row>
    <row r="99" spans="2:21">
      <c r="B99" s="86" t="s">
        <v>518</v>
      </c>
      <c r="C99" s="87" t="s">
        <v>519</v>
      </c>
      <c r="D99" s="88" t="s">
        <v>120</v>
      </c>
      <c r="E99" s="88" t="s">
        <v>308</v>
      </c>
      <c r="F99" s="87" t="s">
        <v>405</v>
      </c>
      <c r="G99" s="88" t="s">
        <v>342</v>
      </c>
      <c r="H99" s="87" t="s">
        <v>509</v>
      </c>
      <c r="I99" s="87" t="s">
        <v>130</v>
      </c>
      <c r="J99" s="101"/>
      <c r="K99" s="90">
        <v>3.9600000000329474</v>
      </c>
      <c r="L99" s="88" t="s">
        <v>132</v>
      </c>
      <c r="M99" s="89">
        <v>3.3500000000000002E-2</v>
      </c>
      <c r="N99" s="89">
        <v>2.7200000000209664E-2</v>
      </c>
      <c r="O99" s="90">
        <v>59891.666091999999</v>
      </c>
      <c r="P99" s="102">
        <v>111.49</v>
      </c>
      <c r="Q99" s="90"/>
      <c r="R99" s="90">
        <v>66.773224080000006</v>
      </c>
      <c r="S99" s="91">
        <v>1.374448654468493E-4</v>
      </c>
      <c r="T99" s="91">
        <f t="shared" si="2"/>
        <v>2.8172839724517232E-3</v>
      </c>
      <c r="U99" s="91">
        <f>R99/'סכום נכסי הקרן'!$C$42</f>
        <v>7.2344421722431011E-4</v>
      </c>
    </row>
    <row r="100" spans="2:21">
      <c r="B100" s="86" t="s">
        <v>520</v>
      </c>
      <c r="C100" s="87" t="s">
        <v>521</v>
      </c>
      <c r="D100" s="88" t="s">
        <v>120</v>
      </c>
      <c r="E100" s="88" t="s">
        <v>308</v>
      </c>
      <c r="F100" s="87" t="s">
        <v>405</v>
      </c>
      <c r="G100" s="88" t="s">
        <v>342</v>
      </c>
      <c r="H100" s="87" t="s">
        <v>509</v>
      </c>
      <c r="I100" s="87" t="s">
        <v>130</v>
      </c>
      <c r="J100" s="101"/>
      <c r="K100" s="90">
        <v>5.5199999999716702</v>
      </c>
      <c r="L100" s="88" t="s">
        <v>132</v>
      </c>
      <c r="M100" s="89">
        <v>1.3300000000000001E-2</v>
      </c>
      <c r="N100" s="89">
        <v>3.6999999999822938E-2</v>
      </c>
      <c r="O100" s="90">
        <v>113018.657939</v>
      </c>
      <c r="P100" s="102">
        <v>94.95</v>
      </c>
      <c r="Q100" s="90"/>
      <c r="R100" s="90">
        <v>107.31121857700002</v>
      </c>
      <c r="S100" s="91">
        <v>9.0414926351200004E-5</v>
      </c>
      <c r="T100" s="91">
        <f t="shared" si="2"/>
        <v>4.5276558130401684E-3</v>
      </c>
      <c r="U100" s="91">
        <f>R100/'סכום נכסי הקרן'!$C$42</f>
        <v>1.1626468781829804E-3</v>
      </c>
    </row>
    <row r="101" spans="2:21">
      <c r="B101" s="86" t="s">
        <v>522</v>
      </c>
      <c r="C101" s="87" t="s">
        <v>523</v>
      </c>
      <c r="D101" s="88" t="s">
        <v>120</v>
      </c>
      <c r="E101" s="88" t="s">
        <v>308</v>
      </c>
      <c r="F101" s="87" t="s">
        <v>405</v>
      </c>
      <c r="G101" s="88" t="s">
        <v>342</v>
      </c>
      <c r="H101" s="87" t="s">
        <v>505</v>
      </c>
      <c r="I101" s="87" t="s">
        <v>312</v>
      </c>
      <c r="J101" s="101"/>
      <c r="K101" s="90">
        <v>6.0399999999756906</v>
      </c>
      <c r="L101" s="88" t="s">
        <v>132</v>
      </c>
      <c r="M101" s="89">
        <v>1.8700000000000001E-2</v>
      </c>
      <c r="N101" s="89">
        <v>3.8199999999817685E-2</v>
      </c>
      <c r="O101" s="90">
        <v>89051.464905999994</v>
      </c>
      <c r="P101" s="102">
        <v>92.39</v>
      </c>
      <c r="Q101" s="90"/>
      <c r="R101" s="90">
        <v>82.274647175000013</v>
      </c>
      <c r="S101" s="91">
        <v>1.4970784319349062E-4</v>
      </c>
      <c r="T101" s="91">
        <f t="shared" si="2"/>
        <v>3.4713172535677261E-3</v>
      </c>
      <c r="U101" s="91">
        <f>R101/'סכום נכסי הקרן'!$C$42</f>
        <v>8.9139199945793867E-4</v>
      </c>
    </row>
    <row r="102" spans="2:21">
      <c r="B102" s="86" t="s">
        <v>524</v>
      </c>
      <c r="C102" s="87" t="s">
        <v>525</v>
      </c>
      <c r="D102" s="88" t="s">
        <v>120</v>
      </c>
      <c r="E102" s="88" t="s">
        <v>308</v>
      </c>
      <c r="F102" s="87" t="s">
        <v>315</v>
      </c>
      <c r="G102" s="88" t="s">
        <v>316</v>
      </c>
      <c r="H102" s="87" t="s">
        <v>509</v>
      </c>
      <c r="I102" s="87" t="s">
        <v>130</v>
      </c>
      <c r="J102" s="101"/>
      <c r="K102" s="90">
        <v>5.0800000000080292</v>
      </c>
      <c r="L102" s="88" t="s">
        <v>132</v>
      </c>
      <c r="M102" s="89">
        <v>1.09E-2</v>
      </c>
      <c r="N102" s="89">
        <v>3.2400000000049702E-2</v>
      </c>
      <c r="O102" s="90">
        <v>2.219846</v>
      </c>
      <c r="P102" s="102">
        <v>4713094</v>
      </c>
      <c r="Q102" s="90"/>
      <c r="R102" s="90">
        <v>104.62343657700001</v>
      </c>
      <c r="S102" s="91">
        <v>1.2224494740899829E-4</v>
      </c>
      <c r="T102" s="91">
        <f t="shared" si="2"/>
        <v>4.4142533938163779E-3</v>
      </c>
      <c r="U102" s="91">
        <f>R102/'סכום נכסי הקרן'!$C$42</f>
        <v>1.1335265178611549E-3</v>
      </c>
    </row>
    <row r="103" spans="2:21">
      <c r="B103" s="86" t="s">
        <v>526</v>
      </c>
      <c r="C103" s="87" t="s">
        <v>527</v>
      </c>
      <c r="D103" s="88" t="s">
        <v>120</v>
      </c>
      <c r="E103" s="88" t="s">
        <v>308</v>
      </c>
      <c r="F103" s="87" t="s">
        <v>315</v>
      </c>
      <c r="G103" s="88" t="s">
        <v>316</v>
      </c>
      <c r="H103" s="87" t="s">
        <v>509</v>
      </c>
      <c r="I103" s="87" t="s">
        <v>130</v>
      </c>
      <c r="J103" s="101"/>
      <c r="K103" s="90">
        <v>1.5100000000112352</v>
      </c>
      <c r="L103" s="88" t="s">
        <v>132</v>
      </c>
      <c r="M103" s="89">
        <v>2.2000000000000002E-2</v>
      </c>
      <c r="N103" s="89">
        <v>2.6399999999999996E-2</v>
      </c>
      <c r="O103" s="90">
        <v>0.41128599999999998</v>
      </c>
      <c r="P103" s="102">
        <v>5410109</v>
      </c>
      <c r="Q103" s="90"/>
      <c r="R103" s="90">
        <v>22.251006225000001</v>
      </c>
      <c r="S103" s="91">
        <v>8.1701628923321417E-5</v>
      </c>
      <c r="T103" s="91">
        <f t="shared" si="2"/>
        <v>9.3881048986808207E-4</v>
      </c>
      <c r="U103" s="91">
        <f>R103/'סכום נכסי הקרן'!$C$42</f>
        <v>2.4107510162475258E-4</v>
      </c>
    </row>
    <row r="104" spans="2:21">
      <c r="B104" s="86" t="s">
        <v>528</v>
      </c>
      <c r="C104" s="87" t="s">
        <v>529</v>
      </c>
      <c r="D104" s="88" t="s">
        <v>120</v>
      </c>
      <c r="E104" s="88" t="s">
        <v>308</v>
      </c>
      <c r="F104" s="87" t="s">
        <v>315</v>
      </c>
      <c r="G104" s="88" t="s">
        <v>316</v>
      </c>
      <c r="H104" s="87" t="s">
        <v>509</v>
      </c>
      <c r="I104" s="87" t="s">
        <v>130</v>
      </c>
      <c r="J104" s="101"/>
      <c r="K104" s="90">
        <v>3.3499999999187282</v>
      </c>
      <c r="L104" s="88" t="s">
        <v>132</v>
      </c>
      <c r="M104" s="89">
        <v>2.3199999999999998E-2</v>
      </c>
      <c r="N104" s="89">
        <v>2.6699999999130742E-2</v>
      </c>
      <c r="O104" s="90">
        <v>0.26212600000000003</v>
      </c>
      <c r="P104" s="102">
        <v>5398214</v>
      </c>
      <c r="Q104" s="90"/>
      <c r="R104" s="90">
        <v>14.150127769000003</v>
      </c>
      <c r="S104" s="91">
        <v>4.3687666666666672E-5</v>
      </c>
      <c r="T104" s="91">
        <f t="shared" si="2"/>
        <v>5.9701966950084946E-4</v>
      </c>
      <c r="U104" s="91">
        <f>R104/'סכום נכסי הקרן'!$C$42</f>
        <v>1.5330738104249076E-4</v>
      </c>
    </row>
    <row r="105" spans="2:21">
      <c r="B105" s="86" t="s">
        <v>530</v>
      </c>
      <c r="C105" s="87" t="s">
        <v>531</v>
      </c>
      <c r="D105" s="88" t="s">
        <v>120</v>
      </c>
      <c r="E105" s="88" t="s">
        <v>308</v>
      </c>
      <c r="F105" s="87" t="s">
        <v>315</v>
      </c>
      <c r="G105" s="88" t="s">
        <v>316</v>
      </c>
      <c r="H105" s="87" t="s">
        <v>509</v>
      </c>
      <c r="I105" s="87" t="s">
        <v>130</v>
      </c>
      <c r="J105" s="101"/>
      <c r="K105" s="90">
        <v>5.7000000000196245</v>
      </c>
      <c r="L105" s="88" t="s">
        <v>132</v>
      </c>
      <c r="M105" s="89">
        <v>2.9900000000000003E-2</v>
      </c>
      <c r="N105" s="89">
        <v>3.1200000000117741E-2</v>
      </c>
      <c r="O105" s="90">
        <v>1.8217220000000001</v>
      </c>
      <c r="P105" s="102">
        <v>5034999</v>
      </c>
      <c r="Q105" s="90"/>
      <c r="R105" s="90">
        <v>91.723663766000001</v>
      </c>
      <c r="S105" s="91">
        <v>1.13857625E-4</v>
      </c>
      <c r="T105" s="91">
        <f t="shared" si="2"/>
        <v>3.8699884779100011E-3</v>
      </c>
      <c r="U105" s="91">
        <f>R105/'סכום נכסי הקרן'!$C$42</f>
        <v>9.9376591513146667E-4</v>
      </c>
    </row>
    <row r="106" spans="2:21">
      <c r="B106" s="86" t="s">
        <v>532</v>
      </c>
      <c r="C106" s="87" t="s">
        <v>533</v>
      </c>
      <c r="D106" s="88" t="s">
        <v>120</v>
      </c>
      <c r="E106" s="88" t="s">
        <v>308</v>
      </c>
      <c r="F106" s="87" t="s">
        <v>320</v>
      </c>
      <c r="G106" s="88" t="s">
        <v>316</v>
      </c>
      <c r="H106" s="87" t="s">
        <v>509</v>
      </c>
      <c r="I106" s="87" t="s">
        <v>130</v>
      </c>
      <c r="J106" s="101"/>
      <c r="K106" s="90">
        <v>2.7900000000065406</v>
      </c>
      <c r="L106" s="88" t="s">
        <v>132</v>
      </c>
      <c r="M106" s="89">
        <v>1.46E-2</v>
      </c>
      <c r="N106" s="89">
        <v>2.6500000000084505E-2</v>
      </c>
      <c r="O106" s="90">
        <v>2.6174230000000001</v>
      </c>
      <c r="P106" s="102">
        <v>5199058</v>
      </c>
      <c r="Q106" s="90"/>
      <c r="R106" s="90">
        <v>136.08131810900002</v>
      </c>
      <c r="S106" s="91">
        <v>9.8277437765178539E-5</v>
      </c>
      <c r="T106" s="91">
        <f t="shared" si="2"/>
        <v>5.7415187261179524E-3</v>
      </c>
      <c r="U106" s="91">
        <f>R106/'סכום נכסי הקרן'!$C$42</f>
        <v>1.4743520926931682E-3</v>
      </c>
    </row>
    <row r="107" spans="2:21">
      <c r="B107" s="86" t="s">
        <v>534</v>
      </c>
      <c r="C107" s="87" t="s">
        <v>535</v>
      </c>
      <c r="D107" s="88" t="s">
        <v>120</v>
      </c>
      <c r="E107" s="88" t="s">
        <v>308</v>
      </c>
      <c r="F107" s="87" t="s">
        <v>320</v>
      </c>
      <c r="G107" s="88" t="s">
        <v>316</v>
      </c>
      <c r="H107" s="87" t="s">
        <v>509</v>
      </c>
      <c r="I107" s="87" t="s">
        <v>130</v>
      </c>
      <c r="J107" s="101"/>
      <c r="K107" s="90">
        <v>3.3599999999991028</v>
      </c>
      <c r="L107" s="88" t="s">
        <v>132</v>
      </c>
      <c r="M107" s="89">
        <v>2.4199999999999999E-2</v>
      </c>
      <c r="N107" s="89">
        <v>3.0400000000023918E-2</v>
      </c>
      <c r="O107" s="90">
        <v>2.5000689999999999</v>
      </c>
      <c r="P107" s="102">
        <v>5350089</v>
      </c>
      <c r="Q107" s="90"/>
      <c r="R107" s="90">
        <v>133.75591979200001</v>
      </c>
      <c r="S107" s="91">
        <v>8.2554120987980454E-5</v>
      </c>
      <c r="T107" s="91">
        <f t="shared" ref="T107:T138" si="3">IFERROR(R107/$R$11,0)</f>
        <v>5.6434059346762606E-3</v>
      </c>
      <c r="U107" s="91">
        <f>R107/'סכום נכסי הקרן'!$C$42</f>
        <v>1.4491579225994601E-3</v>
      </c>
    </row>
    <row r="108" spans="2:21">
      <c r="B108" s="86" t="s">
        <v>536</v>
      </c>
      <c r="C108" s="87" t="s">
        <v>537</v>
      </c>
      <c r="D108" s="88" t="s">
        <v>120</v>
      </c>
      <c r="E108" s="88" t="s">
        <v>308</v>
      </c>
      <c r="F108" s="87" t="s">
        <v>320</v>
      </c>
      <c r="G108" s="88" t="s">
        <v>316</v>
      </c>
      <c r="H108" s="87" t="s">
        <v>509</v>
      </c>
      <c r="I108" s="87" t="s">
        <v>130</v>
      </c>
      <c r="J108" s="101"/>
      <c r="K108" s="90">
        <v>4.8199999999789949</v>
      </c>
      <c r="L108" s="88" t="s">
        <v>132</v>
      </c>
      <c r="M108" s="89">
        <v>2E-3</v>
      </c>
      <c r="N108" s="89">
        <v>3.1499999999843882E-2</v>
      </c>
      <c r="O108" s="90">
        <v>1.540402</v>
      </c>
      <c r="P108" s="102">
        <v>4574001</v>
      </c>
      <c r="Q108" s="90"/>
      <c r="R108" s="90">
        <v>70.458012113999999</v>
      </c>
      <c r="S108" s="91">
        <v>1.3439207817134881E-4</v>
      </c>
      <c r="T108" s="91">
        <f t="shared" si="3"/>
        <v>2.9727518926113464E-3</v>
      </c>
      <c r="U108" s="91">
        <f>R108/'סכום נכסי הקרן'!$C$42</f>
        <v>7.6336648594239453E-4</v>
      </c>
    </row>
    <row r="109" spans="2:21">
      <c r="B109" s="86" t="s">
        <v>538</v>
      </c>
      <c r="C109" s="87" t="s">
        <v>539</v>
      </c>
      <c r="D109" s="88" t="s">
        <v>120</v>
      </c>
      <c r="E109" s="88" t="s">
        <v>308</v>
      </c>
      <c r="F109" s="87" t="s">
        <v>320</v>
      </c>
      <c r="G109" s="88" t="s">
        <v>316</v>
      </c>
      <c r="H109" s="87" t="s">
        <v>509</v>
      </c>
      <c r="I109" s="87" t="s">
        <v>130</v>
      </c>
      <c r="J109" s="101"/>
      <c r="K109" s="90">
        <v>5.4799999999634448</v>
      </c>
      <c r="L109" s="88" t="s">
        <v>132</v>
      </c>
      <c r="M109" s="89">
        <v>3.1699999999999999E-2</v>
      </c>
      <c r="N109" s="89">
        <v>3.4599999999840071E-2</v>
      </c>
      <c r="O109" s="90">
        <v>1.2404379999999999</v>
      </c>
      <c r="P109" s="102">
        <v>4940000</v>
      </c>
      <c r="Q109" s="90"/>
      <c r="R109" s="90">
        <v>61.277630512999998</v>
      </c>
      <c r="S109" s="91">
        <v>1.3386984675156486E-4</v>
      </c>
      <c r="T109" s="91">
        <f t="shared" si="3"/>
        <v>2.5854148679006475E-3</v>
      </c>
      <c r="U109" s="91">
        <f>R109/'סכום נכסי הקרן'!$C$42</f>
        <v>6.6390305471434978E-4</v>
      </c>
    </row>
    <row r="110" spans="2:21">
      <c r="B110" s="86" t="s">
        <v>540</v>
      </c>
      <c r="C110" s="87" t="s">
        <v>541</v>
      </c>
      <c r="D110" s="88" t="s">
        <v>120</v>
      </c>
      <c r="E110" s="88" t="s">
        <v>308</v>
      </c>
      <c r="F110" s="87" t="s">
        <v>542</v>
      </c>
      <c r="G110" s="88" t="s">
        <v>543</v>
      </c>
      <c r="H110" s="87" t="s">
        <v>509</v>
      </c>
      <c r="I110" s="87" t="s">
        <v>130</v>
      </c>
      <c r="J110" s="101"/>
      <c r="K110" s="90">
        <v>5.759999999980729</v>
      </c>
      <c r="L110" s="88" t="s">
        <v>132</v>
      </c>
      <c r="M110" s="89">
        <v>4.4000000000000003E-3</v>
      </c>
      <c r="N110" s="89">
        <v>2.3399999999900202E-2</v>
      </c>
      <c r="O110" s="90">
        <v>60150.215493000003</v>
      </c>
      <c r="P110" s="102">
        <v>96.62</v>
      </c>
      <c r="Q110" s="90"/>
      <c r="R110" s="90">
        <v>58.117138836999999</v>
      </c>
      <c r="S110" s="91">
        <v>7.61673423223898E-5</v>
      </c>
      <c r="T110" s="91">
        <f t="shared" si="3"/>
        <v>2.4520679662564477E-3</v>
      </c>
      <c r="U110" s="91">
        <f>R110/'סכום נכסי הקרן'!$C$42</f>
        <v>6.2966119417683227E-4</v>
      </c>
    </row>
    <row r="111" spans="2:21">
      <c r="B111" s="86" t="s">
        <v>544</v>
      </c>
      <c r="C111" s="87" t="s">
        <v>545</v>
      </c>
      <c r="D111" s="88" t="s">
        <v>120</v>
      </c>
      <c r="E111" s="88" t="s">
        <v>308</v>
      </c>
      <c r="F111" s="87" t="s">
        <v>546</v>
      </c>
      <c r="G111" s="88" t="s">
        <v>543</v>
      </c>
      <c r="H111" s="87" t="s">
        <v>505</v>
      </c>
      <c r="I111" s="87" t="s">
        <v>312</v>
      </c>
      <c r="J111" s="101"/>
      <c r="K111" s="90">
        <v>0.42000000000244614</v>
      </c>
      <c r="L111" s="88" t="s">
        <v>132</v>
      </c>
      <c r="M111" s="89">
        <v>3.85E-2</v>
      </c>
      <c r="N111" s="89">
        <v>1.8000000000978431E-3</v>
      </c>
      <c r="O111" s="90">
        <v>43264.967320000011</v>
      </c>
      <c r="P111" s="102">
        <v>113.39</v>
      </c>
      <c r="Q111" s="90"/>
      <c r="R111" s="90">
        <v>49.058149864000001</v>
      </c>
      <c r="S111" s="91">
        <v>1.8061169204124057E-4</v>
      </c>
      <c r="T111" s="91">
        <f t="shared" si="3"/>
        <v>2.0698527176760801E-3</v>
      </c>
      <c r="U111" s="91">
        <f>R111/'סכום נכסי הקרן'!$C$42</f>
        <v>5.315129726896718E-4</v>
      </c>
    </row>
    <row r="112" spans="2:21">
      <c r="B112" s="86" t="s">
        <v>547</v>
      </c>
      <c r="C112" s="87" t="s">
        <v>548</v>
      </c>
      <c r="D112" s="88" t="s">
        <v>120</v>
      </c>
      <c r="E112" s="88" t="s">
        <v>308</v>
      </c>
      <c r="F112" s="87" t="s">
        <v>546</v>
      </c>
      <c r="G112" s="88" t="s">
        <v>543</v>
      </c>
      <c r="H112" s="87" t="s">
        <v>505</v>
      </c>
      <c r="I112" s="87" t="s">
        <v>312</v>
      </c>
      <c r="J112" s="101"/>
      <c r="K112" s="90">
        <v>1.3900000000143518</v>
      </c>
      <c r="L112" s="88" t="s">
        <v>132</v>
      </c>
      <c r="M112" s="89">
        <v>3.85E-2</v>
      </c>
      <c r="N112" s="89">
        <v>1.1500000000125294E-2</v>
      </c>
      <c r="O112" s="90">
        <v>37874.730992999997</v>
      </c>
      <c r="P112" s="102">
        <v>115.9</v>
      </c>
      <c r="Q112" s="90"/>
      <c r="R112" s="90">
        <v>43.896816183000006</v>
      </c>
      <c r="S112" s="91">
        <v>1.5149892397199998E-4</v>
      </c>
      <c r="T112" s="91">
        <f t="shared" si="3"/>
        <v>1.852086646675296E-3</v>
      </c>
      <c r="U112" s="91">
        <f>R112/'סכום נכסי הקרן'!$C$42</f>
        <v>4.7559329745861006E-4</v>
      </c>
    </row>
    <row r="113" spans="2:21">
      <c r="B113" s="86" t="s">
        <v>549</v>
      </c>
      <c r="C113" s="87" t="s">
        <v>550</v>
      </c>
      <c r="D113" s="88" t="s">
        <v>120</v>
      </c>
      <c r="E113" s="88" t="s">
        <v>308</v>
      </c>
      <c r="F113" s="87" t="s">
        <v>421</v>
      </c>
      <c r="G113" s="88" t="s">
        <v>342</v>
      </c>
      <c r="H113" s="87" t="s">
        <v>509</v>
      </c>
      <c r="I113" s="87" t="s">
        <v>130</v>
      </c>
      <c r="J113" s="101"/>
      <c r="K113" s="90">
        <v>4.5599999999826109</v>
      </c>
      <c r="L113" s="88" t="s">
        <v>132</v>
      </c>
      <c r="M113" s="89">
        <v>2.4E-2</v>
      </c>
      <c r="N113" s="89">
        <v>2.5899999999877483E-2</v>
      </c>
      <c r="O113" s="90">
        <v>116067.317566</v>
      </c>
      <c r="P113" s="102">
        <v>109</v>
      </c>
      <c r="Q113" s="90"/>
      <c r="R113" s="90">
        <v>126.513377545</v>
      </c>
      <c r="S113" s="91">
        <v>1.0230932888103966E-4</v>
      </c>
      <c r="T113" s="91">
        <f t="shared" si="3"/>
        <v>5.3378298826972292E-3</v>
      </c>
      <c r="U113" s="91">
        <f>R113/'סכום נכסי הקרן'!$C$42</f>
        <v>1.3706897135413283E-3</v>
      </c>
    </row>
    <row r="114" spans="2:21">
      <c r="B114" s="86" t="s">
        <v>551</v>
      </c>
      <c r="C114" s="87" t="s">
        <v>552</v>
      </c>
      <c r="D114" s="88" t="s">
        <v>120</v>
      </c>
      <c r="E114" s="88" t="s">
        <v>308</v>
      </c>
      <c r="F114" s="87" t="s">
        <v>421</v>
      </c>
      <c r="G114" s="88" t="s">
        <v>342</v>
      </c>
      <c r="H114" s="87" t="s">
        <v>509</v>
      </c>
      <c r="I114" s="87" t="s">
        <v>130</v>
      </c>
      <c r="J114" s="101"/>
      <c r="K114" s="90">
        <v>0.98999999924145721</v>
      </c>
      <c r="L114" s="88" t="s">
        <v>132</v>
      </c>
      <c r="M114" s="89">
        <v>3.4799999999999998E-2</v>
      </c>
      <c r="N114" s="89">
        <v>1.8399999985095301E-2</v>
      </c>
      <c r="O114" s="90">
        <v>689.33202493338001</v>
      </c>
      <c r="P114" s="102">
        <v>109.01</v>
      </c>
      <c r="Q114" s="90"/>
      <c r="R114" s="90">
        <v>0.75144084300000002</v>
      </c>
      <c r="S114" s="91">
        <v>5.2938482236139864E-6</v>
      </c>
      <c r="T114" s="91">
        <f t="shared" si="3"/>
        <v>3.1704658152991667E-5</v>
      </c>
      <c r="U114" s="91">
        <f>R114/'סכום נכסי הקרן'!$C$42</f>
        <v>8.1413701366763581E-6</v>
      </c>
    </row>
    <row r="115" spans="2:21">
      <c r="B115" s="86" t="s">
        <v>553</v>
      </c>
      <c r="C115" s="87" t="s">
        <v>554</v>
      </c>
      <c r="D115" s="88" t="s">
        <v>120</v>
      </c>
      <c r="E115" s="88" t="s">
        <v>308</v>
      </c>
      <c r="F115" s="87" t="s">
        <v>421</v>
      </c>
      <c r="G115" s="88" t="s">
        <v>342</v>
      </c>
      <c r="H115" s="87" t="s">
        <v>509</v>
      </c>
      <c r="I115" s="87" t="s">
        <v>130</v>
      </c>
      <c r="J115" s="101"/>
      <c r="K115" s="90">
        <v>6.5199999999898646</v>
      </c>
      <c r="L115" s="88" t="s">
        <v>132</v>
      </c>
      <c r="M115" s="89">
        <v>1.4999999999999999E-2</v>
      </c>
      <c r="N115" s="89">
        <v>2.9899999999892315E-2</v>
      </c>
      <c r="O115" s="90">
        <v>66579.478208999994</v>
      </c>
      <c r="P115" s="102">
        <v>94.85</v>
      </c>
      <c r="Q115" s="90"/>
      <c r="R115" s="90">
        <v>63.150633332000005</v>
      </c>
      <c r="S115" s="91">
        <v>2.3907743041456451E-4</v>
      </c>
      <c r="T115" s="91">
        <f t="shared" si="3"/>
        <v>2.6644402691004395E-3</v>
      </c>
      <c r="U115" s="91">
        <f>R115/'סכום נכסי הקרן'!$C$42</f>
        <v>6.8419581542674204E-4</v>
      </c>
    </row>
    <row r="116" spans="2:21">
      <c r="B116" s="86" t="s">
        <v>555</v>
      </c>
      <c r="C116" s="87" t="s">
        <v>556</v>
      </c>
      <c r="D116" s="88" t="s">
        <v>120</v>
      </c>
      <c r="E116" s="88" t="s">
        <v>308</v>
      </c>
      <c r="F116" s="87" t="s">
        <v>557</v>
      </c>
      <c r="G116" s="88" t="s">
        <v>543</v>
      </c>
      <c r="H116" s="87" t="s">
        <v>509</v>
      </c>
      <c r="I116" s="87" t="s">
        <v>130</v>
      </c>
      <c r="J116" s="101"/>
      <c r="K116" s="90">
        <v>2.5</v>
      </c>
      <c r="L116" s="88" t="s">
        <v>132</v>
      </c>
      <c r="M116" s="89">
        <v>2.4799999999999999E-2</v>
      </c>
      <c r="N116" s="89">
        <v>1.74000000000295E-2</v>
      </c>
      <c r="O116" s="90">
        <v>48800.257308</v>
      </c>
      <c r="P116" s="102">
        <v>111.15</v>
      </c>
      <c r="Q116" s="90"/>
      <c r="R116" s="90">
        <v>54.241489015999996</v>
      </c>
      <c r="S116" s="91">
        <v>1.1523458389061929E-4</v>
      </c>
      <c r="T116" s="91">
        <f t="shared" si="3"/>
        <v>2.2885472395882695E-3</v>
      </c>
      <c r="U116" s="91">
        <f>R116/'סכום נכסי הקרן'!$C$42</f>
        <v>5.8767106280876058E-4</v>
      </c>
    </row>
    <row r="117" spans="2:21">
      <c r="B117" s="86" t="s">
        <v>558</v>
      </c>
      <c r="C117" s="87" t="s">
        <v>559</v>
      </c>
      <c r="D117" s="88" t="s">
        <v>120</v>
      </c>
      <c r="E117" s="88" t="s">
        <v>308</v>
      </c>
      <c r="F117" s="87" t="s">
        <v>560</v>
      </c>
      <c r="G117" s="88" t="s">
        <v>342</v>
      </c>
      <c r="H117" s="87" t="s">
        <v>505</v>
      </c>
      <c r="I117" s="87" t="s">
        <v>312</v>
      </c>
      <c r="J117" s="101"/>
      <c r="K117" s="90">
        <v>2.9699999999962232</v>
      </c>
      <c r="L117" s="88" t="s">
        <v>132</v>
      </c>
      <c r="M117" s="89">
        <v>1.3999999999999999E-2</v>
      </c>
      <c r="N117" s="89">
        <v>2.1199999999928901E-2</v>
      </c>
      <c r="O117" s="90">
        <v>126811.35127499999</v>
      </c>
      <c r="P117" s="102">
        <v>106.48</v>
      </c>
      <c r="Q117" s="90"/>
      <c r="R117" s="90">
        <v>135.028724383</v>
      </c>
      <c r="S117" s="91">
        <v>1.4270915065833895E-4</v>
      </c>
      <c r="T117" s="91">
        <f t="shared" si="3"/>
        <v>5.6971078791861005E-3</v>
      </c>
      <c r="U117" s="91">
        <f>R117/'סכום נכסי הקרן'!$C$42</f>
        <v>1.4629479280051042E-3</v>
      </c>
    </row>
    <row r="118" spans="2:21">
      <c r="B118" s="86" t="s">
        <v>561</v>
      </c>
      <c r="C118" s="87" t="s">
        <v>562</v>
      </c>
      <c r="D118" s="88" t="s">
        <v>120</v>
      </c>
      <c r="E118" s="88" t="s">
        <v>308</v>
      </c>
      <c r="F118" s="87" t="s">
        <v>326</v>
      </c>
      <c r="G118" s="88" t="s">
        <v>316</v>
      </c>
      <c r="H118" s="87" t="s">
        <v>509</v>
      </c>
      <c r="I118" s="87" t="s">
        <v>130</v>
      </c>
      <c r="J118" s="101"/>
      <c r="K118" s="90">
        <v>3.3699999999940737</v>
      </c>
      <c r="L118" s="88" t="s">
        <v>132</v>
      </c>
      <c r="M118" s="89">
        <v>1.89E-2</v>
      </c>
      <c r="N118" s="89">
        <v>2.65999999998312E-2</v>
      </c>
      <c r="O118" s="90">
        <v>1.049601</v>
      </c>
      <c r="P118" s="102">
        <v>5305382</v>
      </c>
      <c r="Q118" s="90"/>
      <c r="R118" s="90">
        <v>55.685354808999996</v>
      </c>
      <c r="S118" s="91">
        <v>1.3120012500000001E-4</v>
      </c>
      <c r="T118" s="91">
        <f t="shared" si="3"/>
        <v>2.3494665678524948E-3</v>
      </c>
      <c r="U118" s="91">
        <f>R118/'סכום נכסי הקרן'!$C$42</f>
        <v>6.0331440447431166E-4</v>
      </c>
    </row>
    <row r="119" spans="2:21">
      <c r="B119" s="86" t="s">
        <v>563</v>
      </c>
      <c r="C119" s="87" t="s">
        <v>564</v>
      </c>
      <c r="D119" s="88" t="s">
        <v>120</v>
      </c>
      <c r="E119" s="88" t="s">
        <v>308</v>
      </c>
      <c r="F119" s="87" t="s">
        <v>326</v>
      </c>
      <c r="G119" s="88" t="s">
        <v>316</v>
      </c>
      <c r="H119" s="87" t="s">
        <v>509</v>
      </c>
      <c r="I119" s="87" t="s">
        <v>130</v>
      </c>
      <c r="J119" s="101"/>
      <c r="K119" s="90">
        <v>0.81000000000705308</v>
      </c>
      <c r="L119" s="88" t="s">
        <v>132</v>
      </c>
      <c r="M119" s="89">
        <v>1.8200000000000001E-2</v>
      </c>
      <c r="N119" s="89">
        <v>2.3699999999964735E-2</v>
      </c>
      <c r="O119" s="90">
        <v>1.056182</v>
      </c>
      <c r="P119" s="102">
        <v>5369548</v>
      </c>
      <c r="Q119" s="90"/>
      <c r="R119" s="90">
        <v>56.712191359999998</v>
      </c>
      <c r="S119" s="91">
        <v>7.4321441137147274E-5</v>
      </c>
      <c r="T119" s="91">
        <f t="shared" si="3"/>
        <v>2.3927906726462665E-3</v>
      </c>
      <c r="U119" s="91">
        <f>R119/'סכום נכסי הקרן'!$C$42</f>
        <v>6.1443950701489745E-4</v>
      </c>
    </row>
    <row r="120" spans="2:21">
      <c r="B120" s="86" t="s">
        <v>565</v>
      </c>
      <c r="C120" s="87" t="s">
        <v>566</v>
      </c>
      <c r="D120" s="88" t="s">
        <v>120</v>
      </c>
      <c r="E120" s="88" t="s">
        <v>308</v>
      </c>
      <c r="F120" s="87" t="s">
        <v>326</v>
      </c>
      <c r="G120" s="88" t="s">
        <v>316</v>
      </c>
      <c r="H120" s="87" t="s">
        <v>509</v>
      </c>
      <c r="I120" s="87" t="s">
        <v>130</v>
      </c>
      <c r="J120" s="101"/>
      <c r="K120" s="90">
        <v>1.9599999999999997</v>
      </c>
      <c r="L120" s="88" t="s">
        <v>132</v>
      </c>
      <c r="M120" s="89">
        <v>1.89E-2</v>
      </c>
      <c r="N120" s="89">
        <v>2.3700000000000002E-2</v>
      </c>
      <c r="O120" s="90">
        <v>2.7923559999999998</v>
      </c>
      <c r="P120" s="102">
        <v>5264000</v>
      </c>
      <c r="Q120" s="90"/>
      <c r="R120" s="90">
        <v>146.98962890000001</v>
      </c>
      <c r="S120" s="91">
        <v>1.2810147719974308E-4</v>
      </c>
      <c r="T120" s="91">
        <f t="shared" si="3"/>
        <v>6.2017602313234983E-3</v>
      </c>
      <c r="U120" s="91">
        <f>R120/'סכום נכסי הקרן'!$C$42</f>
        <v>1.5925365067328396E-3</v>
      </c>
    </row>
    <row r="121" spans="2:21">
      <c r="B121" s="86" t="s">
        <v>567</v>
      </c>
      <c r="C121" s="87" t="s">
        <v>568</v>
      </c>
      <c r="D121" s="88" t="s">
        <v>120</v>
      </c>
      <c r="E121" s="88" t="s">
        <v>308</v>
      </c>
      <c r="F121" s="87" t="s">
        <v>326</v>
      </c>
      <c r="G121" s="88" t="s">
        <v>316</v>
      </c>
      <c r="H121" s="87" t="s">
        <v>509</v>
      </c>
      <c r="I121" s="87" t="s">
        <v>130</v>
      </c>
      <c r="J121" s="101"/>
      <c r="K121" s="90">
        <v>5.0599999999896612</v>
      </c>
      <c r="L121" s="88" t="s">
        <v>132</v>
      </c>
      <c r="M121" s="89">
        <v>3.3099999999999997E-2</v>
      </c>
      <c r="N121" s="89">
        <v>3.4099999999965963E-2</v>
      </c>
      <c r="O121" s="90">
        <v>1.5897570000000001</v>
      </c>
      <c r="P121" s="102">
        <v>4989000</v>
      </c>
      <c r="Q121" s="90"/>
      <c r="R121" s="90">
        <v>79.312946146999991</v>
      </c>
      <c r="S121" s="91">
        <v>1.1331933851308005E-4</v>
      </c>
      <c r="T121" s="91">
        <f t="shared" si="3"/>
        <v>3.3463576915225943E-3</v>
      </c>
      <c r="U121" s="91">
        <f>R121/'סכום נכסי הקרן'!$C$42</f>
        <v>8.593039055943435E-4</v>
      </c>
    </row>
    <row r="122" spans="2:21">
      <c r="B122" s="86" t="s">
        <v>569</v>
      </c>
      <c r="C122" s="87" t="s">
        <v>570</v>
      </c>
      <c r="D122" s="88" t="s">
        <v>120</v>
      </c>
      <c r="E122" s="88" t="s">
        <v>308</v>
      </c>
      <c r="F122" s="87" t="s">
        <v>571</v>
      </c>
      <c r="G122" s="88" t="s">
        <v>342</v>
      </c>
      <c r="H122" s="87" t="s">
        <v>509</v>
      </c>
      <c r="I122" s="87" t="s">
        <v>130</v>
      </c>
      <c r="J122" s="101"/>
      <c r="K122" s="90">
        <v>1.0099999999526512</v>
      </c>
      <c r="L122" s="88" t="s">
        <v>132</v>
      </c>
      <c r="M122" s="89">
        <v>2.75E-2</v>
      </c>
      <c r="N122" s="89">
        <v>2.0299999999655642E-2</v>
      </c>
      <c r="O122" s="90">
        <v>16712.054248</v>
      </c>
      <c r="P122" s="102">
        <v>111.21</v>
      </c>
      <c r="Q122" s="90"/>
      <c r="R122" s="90">
        <v>18.585476488000001</v>
      </c>
      <c r="S122" s="91">
        <v>4.0296837831655801E-5</v>
      </c>
      <c r="T122" s="91">
        <f t="shared" si="3"/>
        <v>7.8415511234395882E-4</v>
      </c>
      <c r="U122" s="91">
        <f>R122/'סכום נכסי הקרן'!$C$42</f>
        <v>2.0136148396089217E-4</v>
      </c>
    </row>
    <row r="123" spans="2:21">
      <c r="B123" s="86" t="s">
        <v>572</v>
      </c>
      <c r="C123" s="87" t="s">
        <v>573</v>
      </c>
      <c r="D123" s="88" t="s">
        <v>120</v>
      </c>
      <c r="E123" s="88" t="s">
        <v>308</v>
      </c>
      <c r="F123" s="87" t="s">
        <v>571</v>
      </c>
      <c r="G123" s="88" t="s">
        <v>342</v>
      </c>
      <c r="H123" s="87" t="s">
        <v>509</v>
      </c>
      <c r="I123" s="87" t="s">
        <v>130</v>
      </c>
      <c r="J123" s="101"/>
      <c r="K123" s="90">
        <v>4.5599999999785119</v>
      </c>
      <c r="L123" s="88" t="s">
        <v>132</v>
      </c>
      <c r="M123" s="89">
        <v>1.9599999999999999E-2</v>
      </c>
      <c r="N123" s="89">
        <v>2.5199999999850516E-2</v>
      </c>
      <c r="O123" s="90">
        <v>80590.228101999994</v>
      </c>
      <c r="P123" s="102">
        <v>106.25</v>
      </c>
      <c r="Q123" s="90"/>
      <c r="R123" s="90">
        <v>85.627115313999994</v>
      </c>
      <c r="S123" s="91">
        <v>7.6676538498378466E-5</v>
      </c>
      <c r="T123" s="91">
        <f t="shared" si="3"/>
        <v>3.6127639919316542E-3</v>
      </c>
      <c r="U123" s="91">
        <f>R123/'סכום נכסי הקרן'!$C$42</f>
        <v>9.2771379943097176E-4</v>
      </c>
    </row>
    <row r="124" spans="2:21">
      <c r="B124" s="86" t="s">
        <v>574</v>
      </c>
      <c r="C124" s="87" t="s">
        <v>575</v>
      </c>
      <c r="D124" s="88" t="s">
        <v>120</v>
      </c>
      <c r="E124" s="88" t="s">
        <v>308</v>
      </c>
      <c r="F124" s="87" t="s">
        <v>571</v>
      </c>
      <c r="G124" s="88" t="s">
        <v>342</v>
      </c>
      <c r="H124" s="87" t="s">
        <v>509</v>
      </c>
      <c r="I124" s="87" t="s">
        <v>130</v>
      </c>
      <c r="J124" s="101"/>
      <c r="K124" s="90">
        <v>6.1200000000134107</v>
      </c>
      <c r="L124" s="88" t="s">
        <v>132</v>
      </c>
      <c r="M124" s="89">
        <v>1.5800000000000002E-2</v>
      </c>
      <c r="N124" s="89">
        <v>2.7400000000040912E-2</v>
      </c>
      <c r="O124" s="90">
        <v>174249.48343899997</v>
      </c>
      <c r="P124" s="102">
        <v>101</v>
      </c>
      <c r="Q124" s="90"/>
      <c r="R124" s="90">
        <v>175.991977972</v>
      </c>
      <c r="S124" s="91">
        <v>1.7466522159945098E-4</v>
      </c>
      <c r="T124" s="91">
        <f t="shared" si="3"/>
        <v>7.4254221756097699E-3</v>
      </c>
      <c r="U124" s="91">
        <f>R124/'סכום נכסי הקרן'!$C$42</f>
        <v>1.9067579931316618E-3</v>
      </c>
    </row>
    <row r="125" spans="2:21">
      <c r="B125" s="86" t="s">
        <v>576</v>
      </c>
      <c r="C125" s="87" t="s">
        <v>577</v>
      </c>
      <c r="D125" s="88" t="s">
        <v>120</v>
      </c>
      <c r="E125" s="88" t="s">
        <v>308</v>
      </c>
      <c r="F125" s="87" t="s">
        <v>578</v>
      </c>
      <c r="G125" s="88" t="s">
        <v>543</v>
      </c>
      <c r="H125" s="87" t="s">
        <v>509</v>
      </c>
      <c r="I125" s="87" t="s">
        <v>130</v>
      </c>
      <c r="J125" s="101"/>
      <c r="K125" s="90">
        <v>3.6900000000301367</v>
      </c>
      <c r="L125" s="88" t="s">
        <v>132</v>
      </c>
      <c r="M125" s="89">
        <v>2.2499999999999999E-2</v>
      </c>
      <c r="N125" s="89">
        <v>1.839999999998598E-2</v>
      </c>
      <c r="O125" s="90">
        <v>25643.653591999999</v>
      </c>
      <c r="P125" s="102">
        <v>111.28</v>
      </c>
      <c r="Q125" s="90"/>
      <c r="R125" s="90">
        <v>28.536258106000002</v>
      </c>
      <c r="S125" s="91">
        <v>6.2680621462167456E-5</v>
      </c>
      <c r="T125" s="91">
        <f t="shared" si="3"/>
        <v>1.2039967172988327E-3</v>
      </c>
      <c r="U125" s="91">
        <f>R125/'סכום נכסי הקרן'!$C$42</f>
        <v>3.0917169557774098E-4</v>
      </c>
    </row>
    <row r="126" spans="2:21">
      <c r="B126" s="86" t="s">
        <v>579</v>
      </c>
      <c r="C126" s="87" t="s">
        <v>580</v>
      </c>
      <c r="D126" s="88" t="s">
        <v>120</v>
      </c>
      <c r="E126" s="88" t="s">
        <v>308</v>
      </c>
      <c r="F126" s="87" t="s">
        <v>482</v>
      </c>
      <c r="G126" s="88" t="s">
        <v>342</v>
      </c>
      <c r="H126" s="87" t="s">
        <v>505</v>
      </c>
      <c r="I126" s="87" t="s">
        <v>312</v>
      </c>
      <c r="J126" s="101"/>
      <c r="K126" s="90">
        <v>2.9000000000044439</v>
      </c>
      <c r="L126" s="88" t="s">
        <v>132</v>
      </c>
      <c r="M126" s="89">
        <v>2.1499999999999998E-2</v>
      </c>
      <c r="N126" s="89">
        <v>2.8200000000042958E-2</v>
      </c>
      <c r="O126" s="90">
        <v>251263.67366599999</v>
      </c>
      <c r="P126" s="102">
        <v>107.47</v>
      </c>
      <c r="Q126" s="90"/>
      <c r="R126" s="90">
        <v>270.03306581200002</v>
      </c>
      <c r="S126" s="91">
        <v>1.2811083268988229E-4</v>
      </c>
      <c r="T126" s="91">
        <f t="shared" si="3"/>
        <v>1.139318699712169E-2</v>
      </c>
      <c r="U126" s="91">
        <f>R126/'סכום נכסי הקרן'!$C$42</f>
        <v>2.9256316826486079E-3</v>
      </c>
    </row>
    <row r="127" spans="2:21">
      <c r="B127" s="86" t="s">
        <v>581</v>
      </c>
      <c r="C127" s="87" t="s">
        <v>582</v>
      </c>
      <c r="D127" s="88" t="s">
        <v>120</v>
      </c>
      <c r="E127" s="88" t="s">
        <v>308</v>
      </c>
      <c r="F127" s="87" t="s">
        <v>482</v>
      </c>
      <c r="G127" s="88" t="s">
        <v>342</v>
      </c>
      <c r="H127" s="87" t="s">
        <v>505</v>
      </c>
      <c r="I127" s="87" t="s">
        <v>312</v>
      </c>
      <c r="J127" s="101"/>
      <c r="K127" s="90">
        <v>7.8899999999721917</v>
      </c>
      <c r="L127" s="88" t="s">
        <v>132</v>
      </c>
      <c r="M127" s="89">
        <v>1.15E-2</v>
      </c>
      <c r="N127" s="89">
        <v>3.6799999999867689E-2</v>
      </c>
      <c r="O127" s="90">
        <v>109397.00131100001</v>
      </c>
      <c r="P127" s="102">
        <v>88.43</v>
      </c>
      <c r="Q127" s="90"/>
      <c r="R127" s="90">
        <v>96.739768221000006</v>
      </c>
      <c r="S127" s="91">
        <v>2.3794263872460559E-4</v>
      </c>
      <c r="T127" s="91">
        <f t="shared" si="3"/>
        <v>4.0816270632849433E-3</v>
      </c>
      <c r="U127" s="91">
        <f>R127/'סכום נכסי הקרן'!$C$42</f>
        <v>1.0481121266700192E-3</v>
      </c>
    </row>
    <row r="128" spans="2:21">
      <c r="B128" s="86" t="s">
        <v>583</v>
      </c>
      <c r="C128" s="87" t="s">
        <v>584</v>
      </c>
      <c r="D128" s="88" t="s">
        <v>120</v>
      </c>
      <c r="E128" s="88" t="s">
        <v>308</v>
      </c>
      <c r="F128" s="87" t="s">
        <v>585</v>
      </c>
      <c r="G128" s="88" t="s">
        <v>128</v>
      </c>
      <c r="H128" s="87" t="s">
        <v>586</v>
      </c>
      <c r="I128" s="87" t="s">
        <v>312</v>
      </c>
      <c r="J128" s="101"/>
      <c r="K128" s="90">
        <v>0.73999999999637478</v>
      </c>
      <c r="L128" s="88" t="s">
        <v>132</v>
      </c>
      <c r="M128" s="89">
        <v>3.15E-2</v>
      </c>
      <c r="N128" s="89">
        <v>2.8700000000038521E-2</v>
      </c>
      <c r="O128" s="90">
        <v>81218.095910000004</v>
      </c>
      <c r="P128" s="102">
        <v>108.68</v>
      </c>
      <c r="Q128" s="90"/>
      <c r="R128" s="90">
        <v>88.267827318000002</v>
      </c>
      <c r="S128" s="91">
        <v>2.9949228160574995E-4</v>
      </c>
      <c r="T128" s="91">
        <f t="shared" si="3"/>
        <v>3.7241804422713408E-3</v>
      </c>
      <c r="U128" s="91">
        <f>R128/'סכום נכסי הקרן'!$C$42</f>
        <v>9.5632418712709067E-4</v>
      </c>
    </row>
    <row r="129" spans="2:21">
      <c r="B129" s="86" t="s">
        <v>587</v>
      </c>
      <c r="C129" s="87" t="s">
        <v>588</v>
      </c>
      <c r="D129" s="88" t="s">
        <v>120</v>
      </c>
      <c r="E129" s="88" t="s">
        <v>308</v>
      </c>
      <c r="F129" s="87" t="s">
        <v>585</v>
      </c>
      <c r="G129" s="88" t="s">
        <v>128</v>
      </c>
      <c r="H129" s="87" t="s">
        <v>586</v>
      </c>
      <c r="I129" s="87" t="s">
        <v>312</v>
      </c>
      <c r="J129" s="101"/>
      <c r="K129" s="90">
        <v>2.920000000014138</v>
      </c>
      <c r="L129" s="88" t="s">
        <v>132</v>
      </c>
      <c r="M129" s="89">
        <v>0.01</v>
      </c>
      <c r="N129" s="89">
        <v>3.1500000000053999E-2</v>
      </c>
      <c r="O129" s="90">
        <v>103460.850986</v>
      </c>
      <c r="P129" s="102">
        <v>98.45</v>
      </c>
      <c r="Q129" s="90"/>
      <c r="R129" s="90">
        <v>101.85720794299999</v>
      </c>
      <c r="S129" s="91">
        <v>2.2414014815312291E-4</v>
      </c>
      <c r="T129" s="91">
        <f t="shared" si="3"/>
        <v>4.2975411681888077E-3</v>
      </c>
      <c r="U129" s="91">
        <f>R129/'סכום נכסי הקרן'!$C$42</f>
        <v>1.1035562395593315E-3</v>
      </c>
    </row>
    <row r="130" spans="2:21">
      <c r="B130" s="86" t="s">
        <v>589</v>
      </c>
      <c r="C130" s="87" t="s">
        <v>590</v>
      </c>
      <c r="D130" s="88" t="s">
        <v>120</v>
      </c>
      <c r="E130" s="88" t="s">
        <v>308</v>
      </c>
      <c r="F130" s="87" t="s">
        <v>591</v>
      </c>
      <c r="G130" s="88" t="s">
        <v>342</v>
      </c>
      <c r="H130" s="87" t="s">
        <v>592</v>
      </c>
      <c r="I130" s="87" t="s">
        <v>130</v>
      </c>
      <c r="J130" s="101"/>
      <c r="K130" s="90">
        <v>2.7100000000187383</v>
      </c>
      <c r="L130" s="88" t="s">
        <v>132</v>
      </c>
      <c r="M130" s="89">
        <v>2.5000000000000001E-2</v>
      </c>
      <c r="N130" s="89">
        <v>2.3700000000131866E-2</v>
      </c>
      <c r="O130" s="90">
        <v>24438.018079000001</v>
      </c>
      <c r="P130" s="102">
        <v>109.5</v>
      </c>
      <c r="Q130" s="90"/>
      <c r="R130" s="90">
        <v>28.818062926</v>
      </c>
      <c r="S130" s="91">
        <v>7.3994346269447804E-5</v>
      </c>
      <c r="T130" s="91">
        <f t="shared" si="3"/>
        <v>1.2158865760511139E-3</v>
      </c>
      <c r="U130" s="91">
        <f>R130/'סכום נכסי הקרן'!$C$42</f>
        <v>3.1222486651899555E-4</v>
      </c>
    </row>
    <row r="131" spans="2:21">
      <c r="B131" s="86" t="s">
        <v>593</v>
      </c>
      <c r="C131" s="87" t="s">
        <v>594</v>
      </c>
      <c r="D131" s="88" t="s">
        <v>120</v>
      </c>
      <c r="E131" s="88" t="s">
        <v>308</v>
      </c>
      <c r="F131" s="87" t="s">
        <v>591</v>
      </c>
      <c r="G131" s="88" t="s">
        <v>342</v>
      </c>
      <c r="H131" s="87" t="s">
        <v>592</v>
      </c>
      <c r="I131" s="87" t="s">
        <v>130</v>
      </c>
      <c r="J131" s="101"/>
      <c r="K131" s="90">
        <v>5.7199999999929023</v>
      </c>
      <c r="L131" s="88" t="s">
        <v>132</v>
      </c>
      <c r="M131" s="89">
        <v>1.9E-2</v>
      </c>
      <c r="N131" s="89">
        <v>3.3599999999964512E-2</v>
      </c>
      <c r="O131" s="90">
        <v>51585.099269999999</v>
      </c>
      <c r="P131" s="102">
        <v>99.89</v>
      </c>
      <c r="Q131" s="90"/>
      <c r="R131" s="90">
        <v>56.359139169999999</v>
      </c>
      <c r="S131" s="91">
        <v>1.8773325885741211E-4</v>
      </c>
      <c r="T131" s="91">
        <f t="shared" si="3"/>
        <v>2.3778947575540986E-3</v>
      </c>
      <c r="U131" s="91">
        <f>R131/'סכום נכסי הקרן'!$C$42</f>
        <v>6.1061441741119837E-4</v>
      </c>
    </row>
    <row r="132" spans="2:21">
      <c r="B132" s="86" t="s">
        <v>595</v>
      </c>
      <c r="C132" s="87" t="s">
        <v>596</v>
      </c>
      <c r="D132" s="88" t="s">
        <v>120</v>
      </c>
      <c r="E132" s="88" t="s">
        <v>308</v>
      </c>
      <c r="F132" s="87" t="s">
        <v>591</v>
      </c>
      <c r="G132" s="88" t="s">
        <v>342</v>
      </c>
      <c r="H132" s="87" t="s">
        <v>592</v>
      </c>
      <c r="I132" s="87" t="s">
        <v>130</v>
      </c>
      <c r="J132" s="101"/>
      <c r="K132" s="90">
        <v>7.5000000000635092</v>
      </c>
      <c r="L132" s="88" t="s">
        <v>132</v>
      </c>
      <c r="M132" s="89">
        <v>3.9000000000000003E-3</v>
      </c>
      <c r="N132" s="89">
        <v>3.8300000000224411E-2</v>
      </c>
      <c r="O132" s="90">
        <v>54708.700280999998</v>
      </c>
      <c r="P132" s="102">
        <v>80.83</v>
      </c>
      <c r="Q132" s="90"/>
      <c r="R132" s="90">
        <v>47.236113618000005</v>
      </c>
      <c r="S132" s="91">
        <v>2.4867591037021277E-4</v>
      </c>
      <c r="T132" s="91">
        <f t="shared" si="3"/>
        <v>1.9929776890428678E-3</v>
      </c>
      <c r="U132" s="91">
        <f>R132/'סכום נכסי הקרן'!$C$42</f>
        <v>5.1177240146665361E-4</v>
      </c>
    </row>
    <row r="133" spans="2:21">
      <c r="B133" s="86" t="s">
        <v>597</v>
      </c>
      <c r="C133" s="87" t="s">
        <v>598</v>
      </c>
      <c r="D133" s="88" t="s">
        <v>120</v>
      </c>
      <c r="E133" s="88" t="s">
        <v>308</v>
      </c>
      <c r="F133" s="87" t="s">
        <v>599</v>
      </c>
      <c r="G133" s="88" t="s">
        <v>600</v>
      </c>
      <c r="H133" s="87" t="s">
        <v>586</v>
      </c>
      <c r="I133" s="87" t="s">
        <v>312</v>
      </c>
      <c r="J133" s="101"/>
      <c r="K133" s="90">
        <v>4.8200000000724996</v>
      </c>
      <c r="L133" s="88" t="s">
        <v>132</v>
      </c>
      <c r="M133" s="89">
        <v>7.4999999999999997E-3</v>
      </c>
      <c r="N133" s="89">
        <v>3.3500000000550222E-2</v>
      </c>
      <c r="O133" s="90">
        <v>32925.005369999999</v>
      </c>
      <c r="P133" s="102">
        <v>93.84</v>
      </c>
      <c r="Q133" s="90"/>
      <c r="R133" s="90">
        <v>30.896826617999999</v>
      </c>
      <c r="S133" s="91">
        <v>6.264818718913755E-5</v>
      </c>
      <c r="T133" s="91">
        <f t="shared" si="3"/>
        <v>1.303593403341191E-3</v>
      </c>
      <c r="U133" s="91">
        <f>R133/'סכום נכסי הקרן'!$C$42</f>
        <v>3.3474691173507635E-4</v>
      </c>
    </row>
    <row r="134" spans="2:21">
      <c r="B134" s="86" t="s">
        <v>601</v>
      </c>
      <c r="C134" s="87" t="s">
        <v>602</v>
      </c>
      <c r="D134" s="88" t="s">
        <v>120</v>
      </c>
      <c r="E134" s="88" t="s">
        <v>308</v>
      </c>
      <c r="F134" s="87" t="s">
        <v>599</v>
      </c>
      <c r="G134" s="88" t="s">
        <v>600</v>
      </c>
      <c r="H134" s="87" t="s">
        <v>586</v>
      </c>
      <c r="I134" s="87" t="s">
        <v>312</v>
      </c>
      <c r="J134" s="101"/>
      <c r="K134" s="90">
        <v>5.8199999999944634</v>
      </c>
      <c r="L134" s="88" t="s">
        <v>132</v>
      </c>
      <c r="M134" s="89">
        <v>7.4999999999999997E-3</v>
      </c>
      <c r="N134" s="89">
        <v>3.9199999999975393E-2</v>
      </c>
      <c r="O134" s="90">
        <v>186187.46121400001</v>
      </c>
      <c r="P134" s="102">
        <v>87.3</v>
      </c>
      <c r="Q134" s="90"/>
      <c r="R134" s="90">
        <v>162.54164904499999</v>
      </c>
      <c r="S134" s="91">
        <v>2.1456125630964359E-4</v>
      </c>
      <c r="T134" s="91">
        <f t="shared" si="3"/>
        <v>6.8579282941575066E-3</v>
      </c>
      <c r="U134" s="91">
        <f>R134/'סכום נכסי הקרן'!$C$42</f>
        <v>1.7610324749157827E-3</v>
      </c>
    </row>
    <row r="135" spans="2:21">
      <c r="B135" s="86" t="s">
        <v>603</v>
      </c>
      <c r="C135" s="87" t="s">
        <v>604</v>
      </c>
      <c r="D135" s="88" t="s">
        <v>120</v>
      </c>
      <c r="E135" s="88" t="s">
        <v>308</v>
      </c>
      <c r="F135" s="87" t="s">
        <v>560</v>
      </c>
      <c r="G135" s="88" t="s">
        <v>342</v>
      </c>
      <c r="H135" s="87" t="s">
        <v>586</v>
      </c>
      <c r="I135" s="87" t="s">
        <v>312</v>
      </c>
      <c r="J135" s="101"/>
      <c r="K135" s="90">
        <v>1.3299999990598885</v>
      </c>
      <c r="L135" s="88" t="s">
        <v>132</v>
      </c>
      <c r="M135" s="89">
        <v>3.4500000000000003E-2</v>
      </c>
      <c r="N135" s="89">
        <v>2.109999998037311E-2</v>
      </c>
      <c r="O135" s="90">
        <v>552.19586800000002</v>
      </c>
      <c r="P135" s="102">
        <v>109.8</v>
      </c>
      <c r="Q135" s="90"/>
      <c r="R135" s="90">
        <v>0.606311029</v>
      </c>
      <c r="S135" s="91">
        <v>4.2726332427203851E-6</v>
      </c>
      <c r="T135" s="91">
        <f t="shared" si="3"/>
        <v>2.5581366900539391E-5</v>
      </c>
      <c r="U135" s="91">
        <f>R135/'סכום נכסי הקרן'!$C$42</f>
        <v>6.5689835081776533E-6</v>
      </c>
    </row>
    <row r="136" spans="2:21">
      <c r="B136" s="86" t="s">
        <v>605</v>
      </c>
      <c r="C136" s="87" t="s">
        <v>606</v>
      </c>
      <c r="D136" s="88" t="s">
        <v>120</v>
      </c>
      <c r="E136" s="88" t="s">
        <v>308</v>
      </c>
      <c r="F136" s="87" t="s">
        <v>560</v>
      </c>
      <c r="G136" s="88" t="s">
        <v>342</v>
      </c>
      <c r="H136" s="87" t="s">
        <v>586</v>
      </c>
      <c r="I136" s="87" t="s">
        <v>312</v>
      </c>
      <c r="J136" s="101"/>
      <c r="K136" s="90">
        <v>2.9200000000300377</v>
      </c>
      <c r="L136" s="88" t="s">
        <v>132</v>
      </c>
      <c r="M136" s="89">
        <v>2.0499999999999997E-2</v>
      </c>
      <c r="N136" s="89">
        <v>2.8300000000283685E-2</v>
      </c>
      <c r="O136" s="90">
        <v>55703.600120000003</v>
      </c>
      <c r="P136" s="102">
        <v>107.58</v>
      </c>
      <c r="Q136" s="90"/>
      <c r="R136" s="90">
        <v>59.92593651</v>
      </c>
      <c r="S136" s="91">
        <v>7.2711742934710661E-5</v>
      </c>
      <c r="T136" s="91">
        <f t="shared" si="3"/>
        <v>2.528384435376548E-3</v>
      </c>
      <c r="U136" s="91">
        <f>R136/'סכום נכסי הקרן'!$C$42</f>
        <v>6.4925833411862794E-4</v>
      </c>
    </row>
    <row r="137" spans="2:21">
      <c r="B137" s="86" t="s">
        <v>607</v>
      </c>
      <c r="C137" s="87" t="s">
        <v>608</v>
      </c>
      <c r="D137" s="88" t="s">
        <v>120</v>
      </c>
      <c r="E137" s="88" t="s">
        <v>308</v>
      </c>
      <c r="F137" s="87" t="s">
        <v>560</v>
      </c>
      <c r="G137" s="88" t="s">
        <v>342</v>
      </c>
      <c r="H137" s="87" t="s">
        <v>586</v>
      </c>
      <c r="I137" s="87" t="s">
        <v>312</v>
      </c>
      <c r="J137" s="101"/>
      <c r="K137" s="90">
        <v>5.5100000000229477</v>
      </c>
      <c r="L137" s="88" t="s">
        <v>132</v>
      </c>
      <c r="M137" s="89">
        <v>8.3999999999999995E-3</v>
      </c>
      <c r="N137" s="89">
        <v>3.6800000000305977E-2</v>
      </c>
      <c r="O137" s="90">
        <v>32513.132215000001</v>
      </c>
      <c r="P137" s="102">
        <v>92.48</v>
      </c>
      <c r="Q137" s="90"/>
      <c r="R137" s="90">
        <v>30.068145780999998</v>
      </c>
      <c r="S137" s="91">
        <v>4.4734396110191328E-5</v>
      </c>
      <c r="T137" s="91">
        <f t="shared" si="3"/>
        <v>1.2686298491242957E-3</v>
      </c>
      <c r="U137" s="91">
        <f>R137/'סכום נכסי הקרן'!$C$42</f>
        <v>3.2576869677373207E-4</v>
      </c>
    </row>
    <row r="138" spans="2:21">
      <c r="B138" s="86" t="s">
        <v>609</v>
      </c>
      <c r="C138" s="87" t="s">
        <v>610</v>
      </c>
      <c r="D138" s="88" t="s">
        <v>120</v>
      </c>
      <c r="E138" s="88" t="s">
        <v>308</v>
      </c>
      <c r="F138" s="87" t="s">
        <v>560</v>
      </c>
      <c r="G138" s="88" t="s">
        <v>342</v>
      </c>
      <c r="H138" s="87" t="s">
        <v>586</v>
      </c>
      <c r="I138" s="87" t="s">
        <v>312</v>
      </c>
      <c r="J138" s="101"/>
      <c r="K138" s="90">
        <v>6.4699999999172846</v>
      </c>
      <c r="L138" s="88" t="s">
        <v>132</v>
      </c>
      <c r="M138" s="89">
        <v>9.7000000000000003E-3</v>
      </c>
      <c r="N138" s="89">
        <v>3.7499999999540477E-2</v>
      </c>
      <c r="O138" s="90">
        <v>24423.886796999999</v>
      </c>
      <c r="P138" s="102">
        <v>89.1</v>
      </c>
      <c r="Q138" s="90"/>
      <c r="R138" s="90">
        <v>21.761684640000002</v>
      </c>
      <c r="S138" s="91">
        <v>5.7021657070015512E-5</v>
      </c>
      <c r="T138" s="91">
        <f t="shared" si="3"/>
        <v>9.1816512074312359E-4</v>
      </c>
      <c r="U138" s="91">
        <f>R138/'סכום נכסי הקרן'!$C$42</f>
        <v>2.3577362223823733E-4</v>
      </c>
    </row>
    <row r="139" spans="2:21">
      <c r="B139" s="86" t="s">
        <v>611</v>
      </c>
      <c r="C139" s="87" t="s">
        <v>612</v>
      </c>
      <c r="D139" s="88" t="s">
        <v>120</v>
      </c>
      <c r="E139" s="88" t="s">
        <v>308</v>
      </c>
      <c r="F139" s="87" t="s">
        <v>613</v>
      </c>
      <c r="G139" s="88" t="s">
        <v>614</v>
      </c>
      <c r="H139" s="87" t="s">
        <v>592</v>
      </c>
      <c r="I139" s="87" t="s">
        <v>130</v>
      </c>
      <c r="J139" s="101"/>
      <c r="K139" s="90">
        <v>1.7799999999976839</v>
      </c>
      <c r="L139" s="88" t="s">
        <v>132</v>
      </c>
      <c r="M139" s="89">
        <v>1.8500000000000003E-2</v>
      </c>
      <c r="N139" s="89">
        <v>2.62999999999084E-2</v>
      </c>
      <c r="O139" s="90">
        <v>89306.155739563663</v>
      </c>
      <c r="P139" s="102">
        <v>106.35</v>
      </c>
      <c r="Q139" s="90"/>
      <c r="R139" s="90">
        <v>94.977096248999999</v>
      </c>
      <c r="S139" s="91">
        <v>1.2744913194999433E-4</v>
      </c>
      <c r="T139" s="91">
        <f t="shared" ref="T139:T169" si="4">IFERROR(R139/$R$11,0)</f>
        <v>4.0072567215225646E-3</v>
      </c>
      <c r="U139" s="91">
        <f>R139/'סכום נכסי הקרן'!$C$42</f>
        <v>1.0290147285351172E-3</v>
      </c>
    </row>
    <row r="140" spans="2:21">
      <c r="B140" s="86" t="s">
        <v>615</v>
      </c>
      <c r="C140" s="87" t="s">
        <v>616</v>
      </c>
      <c r="D140" s="88" t="s">
        <v>120</v>
      </c>
      <c r="E140" s="88" t="s">
        <v>308</v>
      </c>
      <c r="F140" s="87" t="s">
        <v>613</v>
      </c>
      <c r="G140" s="88" t="s">
        <v>614</v>
      </c>
      <c r="H140" s="87" t="s">
        <v>592</v>
      </c>
      <c r="I140" s="87" t="s">
        <v>130</v>
      </c>
      <c r="J140" s="101"/>
      <c r="K140" s="90">
        <v>1.370000000006292</v>
      </c>
      <c r="L140" s="88" t="s">
        <v>132</v>
      </c>
      <c r="M140" s="89">
        <v>0.01</v>
      </c>
      <c r="N140" s="89">
        <v>3.5500000000173351E-2</v>
      </c>
      <c r="O140" s="90">
        <v>75199.86</v>
      </c>
      <c r="P140" s="102">
        <v>103.56</v>
      </c>
      <c r="Q140" s="90"/>
      <c r="R140" s="90">
        <v>77.876973122999999</v>
      </c>
      <c r="S140" s="91">
        <v>6.6402744698984843E-5</v>
      </c>
      <c r="T140" s="91">
        <f t="shared" si="4"/>
        <v>3.2857713735616506E-3</v>
      </c>
      <c r="U140" s="91">
        <f>R140/'סכום נכסי הקרן'!$C$42</f>
        <v>8.4374607691951008E-4</v>
      </c>
    </row>
    <row r="141" spans="2:21">
      <c r="B141" s="86" t="s">
        <v>617</v>
      </c>
      <c r="C141" s="87" t="s">
        <v>618</v>
      </c>
      <c r="D141" s="88" t="s">
        <v>120</v>
      </c>
      <c r="E141" s="88" t="s">
        <v>308</v>
      </c>
      <c r="F141" s="87" t="s">
        <v>613</v>
      </c>
      <c r="G141" s="88" t="s">
        <v>614</v>
      </c>
      <c r="H141" s="87" t="s">
        <v>592</v>
      </c>
      <c r="I141" s="87" t="s">
        <v>130</v>
      </c>
      <c r="J141" s="101"/>
      <c r="K141" s="90">
        <v>4.639999999986725</v>
      </c>
      <c r="L141" s="88" t="s">
        <v>132</v>
      </c>
      <c r="M141" s="89">
        <v>0.01</v>
      </c>
      <c r="N141" s="89">
        <v>4.0099999999878115E-2</v>
      </c>
      <c r="O141" s="90">
        <v>189958.76301900001</v>
      </c>
      <c r="P141" s="102">
        <v>92</v>
      </c>
      <c r="Q141" s="90"/>
      <c r="R141" s="90">
        <v>174.76204681299998</v>
      </c>
      <c r="S141" s="91">
        <v>1.9461831470978159E-4</v>
      </c>
      <c r="T141" s="91">
        <f t="shared" si="4"/>
        <v>7.3735291393035064E-3</v>
      </c>
      <c r="U141" s="91">
        <f>R141/'סכום נכסי הקרן'!$C$42</f>
        <v>1.8934324933250848E-3</v>
      </c>
    </row>
    <row r="142" spans="2:21">
      <c r="B142" s="86" t="s">
        <v>619</v>
      </c>
      <c r="C142" s="87" t="s">
        <v>620</v>
      </c>
      <c r="D142" s="88" t="s">
        <v>120</v>
      </c>
      <c r="E142" s="88" t="s">
        <v>308</v>
      </c>
      <c r="F142" s="87" t="s">
        <v>613</v>
      </c>
      <c r="G142" s="88" t="s">
        <v>614</v>
      </c>
      <c r="H142" s="87" t="s">
        <v>592</v>
      </c>
      <c r="I142" s="87" t="s">
        <v>130</v>
      </c>
      <c r="J142" s="101"/>
      <c r="K142" s="90">
        <v>3.2600000000222171</v>
      </c>
      <c r="L142" s="88" t="s">
        <v>132</v>
      </c>
      <c r="M142" s="89">
        <v>3.5400000000000001E-2</v>
      </c>
      <c r="N142" s="89">
        <v>3.9000000000263102E-2</v>
      </c>
      <c r="O142" s="90">
        <v>68933.205000000002</v>
      </c>
      <c r="P142" s="102">
        <v>99.25</v>
      </c>
      <c r="Q142" s="90"/>
      <c r="R142" s="90">
        <v>68.416210047999996</v>
      </c>
      <c r="S142" s="91">
        <v>1.7816663349728485E-4</v>
      </c>
      <c r="T142" s="91">
        <f t="shared" si="4"/>
        <v>2.8866045436594847E-3</v>
      </c>
      <c r="U142" s="91">
        <f>R142/'סכום נכסי הקרן'!$C$42</f>
        <v>7.4124489577333784E-4</v>
      </c>
    </row>
    <row r="143" spans="2:21">
      <c r="B143" s="86" t="s">
        <v>621</v>
      </c>
      <c r="C143" s="87" t="s">
        <v>622</v>
      </c>
      <c r="D143" s="88" t="s">
        <v>120</v>
      </c>
      <c r="E143" s="88" t="s">
        <v>308</v>
      </c>
      <c r="F143" s="87" t="s">
        <v>623</v>
      </c>
      <c r="G143" s="88" t="s">
        <v>360</v>
      </c>
      <c r="H143" s="87" t="s">
        <v>586</v>
      </c>
      <c r="I143" s="87" t="s">
        <v>312</v>
      </c>
      <c r="J143" s="101"/>
      <c r="K143" s="90">
        <v>3.3000000000767762</v>
      </c>
      <c r="L143" s="88" t="s">
        <v>132</v>
      </c>
      <c r="M143" s="89">
        <v>1.9400000000000001E-2</v>
      </c>
      <c r="N143" s="89">
        <v>1.920000000058629E-2</v>
      </c>
      <c r="O143" s="90">
        <v>13152.881133000001</v>
      </c>
      <c r="P143" s="102">
        <v>108.93</v>
      </c>
      <c r="Q143" s="90"/>
      <c r="R143" s="90">
        <v>14.327433322999999</v>
      </c>
      <c r="S143" s="91">
        <v>3.6389563514432057E-5</v>
      </c>
      <c r="T143" s="91">
        <f t="shared" si="4"/>
        <v>6.04500513842174E-4</v>
      </c>
      <c r="U143" s="91">
        <f>R143/'סכום נכסי הקרן'!$C$42</f>
        <v>1.5522837077288585E-4</v>
      </c>
    </row>
    <row r="144" spans="2:21">
      <c r="B144" s="86" t="s">
        <v>624</v>
      </c>
      <c r="C144" s="87" t="s">
        <v>625</v>
      </c>
      <c r="D144" s="88" t="s">
        <v>120</v>
      </c>
      <c r="E144" s="88" t="s">
        <v>308</v>
      </c>
      <c r="F144" s="87" t="s">
        <v>623</v>
      </c>
      <c r="G144" s="88" t="s">
        <v>360</v>
      </c>
      <c r="H144" s="87" t="s">
        <v>586</v>
      </c>
      <c r="I144" s="87" t="s">
        <v>312</v>
      </c>
      <c r="J144" s="101"/>
      <c r="K144" s="90">
        <v>4.2699999999933373</v>
      </c>
      <c r="L144" s="88" t="s">
        <v>132</v>
      </c>
      <c r="M144" s="89">
        <v>1.23E-2</v>
      </c>
      <c r="N144" s="89">
        <v>2.3199999999973103E-2</v>
      </c>
      <c r="O144" s="90">
        <v>157797.979723</v>
      </c>
      <c r="P144" s="102">
        <v>103.68</v>
      </c>
      <c r="Q144" s="90"/>
      <c r="R144" s="90">
        <v>163.604952067</v>
      </c>
      <c r="S144" s="91">
        <v>1.2408697268104842E-4</v>
      </c>
      <c r="T144" s="91">
        <f t="shared" si="4"/>
        <v>6.902790985797963E-3</v>
      </c>
      <c r="U144" s="91">
        <f>R144/'סכום נכסי הקרן'!$C$42</f>
        <v>1.7725526678227692E-3</v>
      </c>
    </row>
    <row r="145" spans="2:21">
      <c r="B145" s="86" t="s">
        <v>626</v>
      </c>
      <c r="C145" s="87" t="s">
        <v>627</v>
      </c>
      <c r="D145" s="88" t="s">
        <v>120</v>
      </c>
      <c r="E145" s="88" t="s">
        <v>308</v>
      </c>
      <c r="F145" s="87" t="s">
        <v>628</v>
      </c>
      <c r="G145" s="88" t="s">
        <v>629</v>
      </c>
      <c r="H145" s="87" t="s">
        <v>630</v>
      </c>
      <c r="I145" s="87" t="s">
        <v>130</v>
      </c>
      <c r="J145" s="101"/>
      <c r="K145" s="90">
        <v>1.46</v>
      </c>
      <c r="L145" s="88" t="s">
        <v>132</v>
      </c>
      <c r="M145" s="89">
        <v>4.6500000000000007E-2</v>
      </c>
      <c r="N145" s="89">
        <v>3.3783231083844581E-2</v>
      </c>
      <c r="O145" s="90">
        <v>8.6499999999999988E-4</v>
      </c>
      <c r="P145" s="102">
        <v>110.35</v>
      </c>
      <c r="Q145" s="90">
        <v>2.5000000000000002E-8</v>
      </c>
      <c r="R145" s="90">
        <v>9.78E-7</v>
      </c>
      <c r="S145" s="91">
        <v>2.0117532906702089E-12</v>
      </c>
      <c r="T145" s="91">
        <f t="shared" si="4"/>
        <v>4.1263601735879893E-11</v>
      </c>
      <c r="U145" s="91">
        <f>R145/'סכום נכסי הקרן'!$C$42</f>
        <v>1.0595990446675092E-11</v>
      </c>
    </row>
    <row r="146" spans="2:21">
      <c r="B146" s="86" t="s">
        <v>631</v>
      </c>
      <c r="C146" s="87" t="s">
        <v>632</v>
      </c>
      <c r="D146" s="88" t="s">
        <v>120</v>
      </c>
      <c r="E146" s="88" t="s">
        <v>308</v>
      </c>
      <c r="F146" s="87" t="s">
        <v>633</v>
      </c>
      <c r="G146" s="88" t="s">
        <v>128</v>
      </c>
      <c r="H146" s="87" t="s">
        <v>634</v>
      </c>
      <c r="I146" s="87" t="s">
        <v>312</v>
      </c>
      <c r="J146" s="101"/>
      <c r="K146" s="90">
        <v>2.8300000000116516</v>
      </c>
      <c r="L146" s="88" t="s">
        <v>132</v>
      </c>
      <c r="M146" s="89">
        <v>3.2000000000000001E-2</v>
      </c>
      <c r="N146" s="89">
        <v>3.54000000001033E-2</v>
      </c>
      <c r="O146" s="90">
        <v>83736.297441000002</v>
      </c>
      <c r="P146" s="102">
        <v>99.42</v>
      </c>
      <c r="Q146" s="90"/>
      <c r="R146" s="90">
        <v>83.250627041000001</v>
      </c>
      <c r="S146" s="91">
        <v>3.0829607687861275E-4</v>
      </c>
      <c r="T146" s="91">
        <f t="shared" si="4"/>
        <v>3.5124956221698335E-3</v>
      </c>
      <c r="U146" s="91">
        <f>R146/'סכום נכסי הקרן'!$C$42</f>
        <v>9.0196610307377004E-4</v>
      </c>
    </row>
    <row r="147" spans="2:21">
      <c r="B147" s="86" t="s">
        <v>635</v>
      </c>
      <c r="C147" s="87" t="s">
        <v>636</v>
      </c>
      <c r="D147" s="88" t="s">
        <v>120</v>
      </c>
      <c r="E147" s="88" t="s">
        <v>308</v>
      </c>
      <c r="F147" s="87" t="s">
        <v>637</v>
      </c>
      <c r="G147" s="88" t="s">
        <v>629</v>
      </c>
      <c r="H147" s="87" t="s">
        <v>630</v>
      </c>
      <c r="I147" s="87" t="s">
        <v>130</v>
      </c>
      <c r="J147" s="101"/>
      <c r="K147" s="90">
        <v>3.1200000000531114</v>
      </c>
      <c r="L147" s="88" t="s">
        <v>132</v>
      </c>
      <c r="M147" s="89">
        <v>2.5699999999999997E-2</v>
      </c>
      <c r="N147" s="89">
        <v>4.3199999999203327E-2</v>
      </c>
      <c r="O147" s="90">
        <v>4354.6045599999998</v>
      </c>
      <c r="P147" s="102">
        <v>103.77</v>
      </c>
      <c r="Q147" s="90"/>
      <c r="R147" s="90">
        <v>4.5187729729999999</v>
      </c>
      <c r="S147" s="91">
        <v>3.6614733711038866E-6</v>
      </c>
      <c r="T147" s="91">
        <f t="shared" si="4"/>
        <v>1.9065526410299584E-4</v>
      </c>
      <c r="U147" s="91">
        <f>R147/'סכום נכסי הקרן'!$C$42</f>
        <v>4.8957950156034356E-5</v>
      </c>
    </row>
    <row r="148" spans="2:21">
      <c r="B148" s="86" t="s">
        <v>638</v>
      </c>
      <c r="C148" s="87" t="s">
        <v>639</v>
      </c>
      <c r="D148" s="88" t="s">
        <v>120</v>
      </c>
      <c r="E148" s="88" t="s">
        <v>308</v>
      </c>
      <c r="F148" s="87" t="s">
        <v>637</v>
      </c>
      <c r="G148" s="88" t="s">
        <v>629</v>
      </c>
      <c r="H148" s="87" t="s">
        <v>630</v>
      </c>
      <c r="I148" s="87" t="s">
        <v>130</v>
      </c>
      <c r="J148" s="101"/>
      <c r="K148" s="90">
        <v>5.7999999999275582</v>
      </c>
      <c r="L148" s="88" t="s">
        <v>132</v>
      </c>
      <c r="M148" s="89">
        <v>1.09E-2</v>
      </c>
      <c r="N148" s="89">
        <v>4.4099999999379705E-2</v>
      </c>
      <c r="O148" s="90">
        <v>25066.62</v>
      </c>
      <c r="P148" s="102">
        <v>88.11</v>
      </c>
      <c r="Q148" s="90"/>
      <c r="R148" s="90">
        <v>22.086198756999998</v>
      </c>
      <c r="S148" s="91">
        <v>5.57036E-5</v>
      </c>
      <c r="T148" s="91">
        <f t="shared" si="4"/>
        <v>9.3185696254430826E-4</v>
      </c>
      <c r="U148" s="91">
        <f>R148/'סכום נכסי הקרן'!$C$42</f>
        <v>2.3928952048316899E-4</v>
      </c>
    </row>
    <row r="149" spans="2:21">
      <c r="B149" s="86" t="s">
        <v>640</v>
      </c>
      <c r="C149" s="87" t="s">
        <v>641</v>
      </c>
      <c r="D149" s="88" t="s">
        <v>120</v>
      </c>
      <c r="E149" s="88" t="s">
        <v>308</v>
      </c>
      <c r="F149" s="87" t="s">
        <v>637</v>
      </c>
      <c r="G149" s="88" t="s">
        <v>629</v>
      </c>
      <c r="H149" s="87" t="s">
        <v>630</v>
      </c>
      <c r="I149" s="87" t="s">
        <v>130</v>
      </c>
      <c r="J149" s="101"/>
      <c r="K149" s="90">
        <v>6.6900000000179274</v>
      </c>
      <c r="L149" s="88" t="s">
        <v>132</v>
      </c>
      <c r="M149" s="89">
        <v>1.54E-2</v>
      </c>
      <c r="N149" s="89">
        <v>4.5599999999982731E-2</v>
      </c>
      <c r="O149" s="90">
        <v>53614.835597999998</v>
      </c>
      <c r="P149" s="102">
        <v>86.36</v>
      </c>
      <c r="Q149" s="90"/>
      <c r="R149" s="90">
        <v>46.301768592999991</v>
      </c>
      <c r="S149" s="91">
        <v>1.5318524456571427E-4</v>
      </c>
      <c r="T149" s="91">
        <f t="shared" si="4"/>
        <v>1.9535559702335619E-3</v>
      </c>
      <c r="U149" s="91">
        <f>R149/'סכום נכסי הקרן'!$C$42</f>
        <v>5.016493841263688E-4</v>
      </c>
    </row>
    <row r="150" spans="2:21">
      <c r="B150" s="86" t="s">
        <v>642</v>
      </c>
      <c r="C150" s="87" t="s">
        <v>643</v>
      </c>
      <c r="D150" s="88" t="s">
        <v>120</v>
      </c>
      <c r="E150" s="88" t="s">
        <v>308</v>
      </c>
      <c r="F150" s="87" t="s">
        <v>644</v>
      </c>
      <c r="G150" s="88" t="s">
        <v>645</v>
      </c>
      <c r="H150" s="87" t="s">
        <v>634</v>
      </c>
      <c r="I150" s="87" t="s">
        <v>312</v>
      </c>
      <c r="J150" s="101"/>
      <c r="K150" s="90">
        <v>4.9700000000165261</v>
      </c>
      <c r="L150" s="88" t="s">
        <v>132</v>
      </c>
      <c r="M150" s="89">
        <v>7.4999999999999997E-3</v>
      </c>
      <c r="N150" s="89">
        <v>3.4800000000158489E-2</v>
      </c>
      <c r="O150" s="90">
        <v>112324.114539</v>
      </c>
      <c r="P150" s="102">
        <v>92.12</v>
      </c>
      <c r="Q150" s="90"/>
      <c r="R150" s="90">
        <v>103.472974557</v>
      </c>
      <c r="S150" s="91">
        <v>8.391163494621246E-5</v>
      </c>
      <c r="T150" s="91">
        <f t="shared" si="4"/>
        <v>4.36571330526266E-3</v>
      </c>
      <c r="U150" s="91">
        <f>R150/'סכום נכסי הקרן'!$C$42</f>
        <v>1.121062014207594E-3</v>
      </c>
    </row>
    <row r="151" spans="2:21">
      <c r="B151" s="86" t="s">
        <v>646</v>
      </c>
      <c r="C151" s="87" t="s">
        <v>647</v>
      </c>
      <c r="D151" s="88" t="s">
        <v>120</v>
      </c>
      <c r="E151" s="88" t="s">
        <v>308</v>
      </c>
      <c r="F151" s="87" t="s">
        <v>648</v>
      </c>
      <c r="G151" s="88" t="s">
        <v>629</v>
      </c>
      <c r="H151" s="87" t="s">
        <v>630</v>
      </c>
      <c r="I151" s="87" t="s">
        <v>130</v>
      </c>
      <c r="J151" s="101"/>
      <c r="K151" s="90">
        <v>4.0300000000003022</v>
      </c>
      <c r="L151" s="88" t="s">
        <v>132</v>
      </c>
      <c r="M151" s="89">
        <v>1.0800000000000001E-2</v>
      </c>
      <c r="N151" s="89">
        <v>2.9800000000048309E-2</v>
      </c>
      <c r="O151" s="90">
        <v>65293.531776000003</v>
      </c>
      <c r="P151" s="102">
        <v>101.46</v>
      </c>
      <c r="Q151" s="90"/>
      <c r="R151" s="90">
        <v>66.246817765999992</v>
      </c>
      <c r="S151" s="91">
        <v>1.990656456585366E-4</v>
      </c>
      <c r="T151" s="91">
        <f t="shared" si="4"/>
        <v>2.7950739310487077E-3</v>
      </c>
      <c r="U151" s="91">
        <f>R151/'סכום נכסי הקרן'!$C$42</f>
        <v>7.1774094905026754E-4</v>
      </c>
    </row>
    <row r="152" spans="2:21">
      <c r="B152" s="86" t="s">
        <v>649</v>
      </c>
      <c r="C152" s="87" t="s">
        <v>650</v>
      </c>
      <c r="D152" s="88" t="s">
        <v>120</v>
      </c>
      <c r="E152" s="88" t="s">
        <v>308</v>
      </c>
      <c r="F152" s="87" t="s">
        <v>651</v>
      </c>
      <c r="G152" s="88" t="s">
        <v>645</v>
      </c>
      <c r="H152" s="87" t="s">
        <v>634</v>
      </c>
      <c r="I152" s="87" t="s">
        <v>312</v>
      </c>
      <c r="J152" s="101"/>
      <c r="K152" s="90">
        <v>4.219999999966201</v>
      </c>
      <c r="L152" s="88" t="s">
        <v>132</v>
      </c>
      <c r="M152" s="89">
        <v>1.8000000000000002E-2</v>
      </c>
      <c r="N152" s="89">
        <v>2.9199999999532017E-2</v>
      </c>
      <c r="O152" s="90">
        <v>7403.1141749999997</v>
      </c>
      <c r="P152" s="102">
        <v>103.91</v>
      </c>
      <c r="Q152" s="90"/>
      <c r="R152" s="90">
        <v>7.6925759829999993</v>
      </c>
      <c r="S152" s="91">
        <v>1.3266800958384081E-5</v>
      </c>
      <c r="T152" s="91">
        <f t="shared" si="4"/>
        <v>3.2456379517945471E-4</v>
      </c>
      <c r="U152" s="91">
        <f>R152/'סכום נכסי הקרן'!$C$42</f>
        <v>8.3344030292628059E-5</v>
      </c>
    </row>
    <row r="153" spans="2:21">
      <c r="B153" s="86" t="s">
        <v>652</v>
      </c>
      <c r="C153" s="87" t="s">
        <v>653</v>
      </c>
      <c r="D153" s="88" t="s">
        <v>120</v>
      </c>
      <c r="E153" s="88" t="s">
        <v>308</v>
      </c>
      <c r="F153" s="87" t="s">
        <v>654</v>
      </c>
      <c r="G153" s="88" t="s">
        <v>155</v>
      </c>
      <c r="H153" s="87" t="s">
        <v>634</v>
      </c>
      <c r="I153" s="87" t="s">
        <v>312</v>
      </c>
      <c r="J153" s="101"/>
      <c r="K153" s="90">
        <v>1.0100000000087785</v>
      </c>
      <c r="L153" s="88" t="s">
        <v>132</v>
      </c>
      <c r="M153" s="89">
        <v>1.9799999999999998E-2</v>
      </c>
      <c r="N153" s="89">
        <v>1.9199999999972992E-2</v>
      </c>
      <c r="O153" s="90">
        <v>54336.352248000003</v>
      </c>
      <c r="P153" s="102">
        <v>107.95</v>
      </c>
      <c r="Q153" s="90">
        <v>0.58044374300000001</v>
      </c>
      <c r="R153" s="90">
        <v>59.236533947999995</v>
      </c>
      <c r="S153" s="91">
        <v>1.7880883087573318E-4</v>
      </c>
      <c r="T153" s="91">
        <f t="shared" si="4"/>
        <v>2.4992972853212685E-3</v>
      </c>
      <c r="U153" s="91">
        <f>R153/'סכום נכסי הקרן'!$C$42</f>
        <v>6.4178910818727276E-4</v>
      </c>
    </row>
    <row r="154" spans="2:21">
      <c r="B154" s="86" t="s">
        <v>655</v>
      </c>
      <c r="C154" s="87" t="s">
        <v>656</v>
      </c>
      <c r="D154" s="88" t="s">
        <v>120</v>
      </c>
      <c r="E154" s="88" t="s">
        <v>308</v>
      </c>
      <c r="F154" s="87" t="s">
        <v>657</v>
      </c>
      <c r="G154" s="88" t="s">
        <v>360</v>
      </c>
      <c r="H154" s="87" t="s">
        <v>658</v>
      </c>
      <c r="I154" s="87" t="s">
        <v>312</v>
      </c>
      <c r="J154" s="101"/>
      <c r="K154" s="90">
        <v>4.1200000000075407</v>
      </c>
      <c r="L154" s="88" t="s">
        <v>132</v>
      </c>
      <c r="M154" s="89">
        <v>2.75E-2</v>
      </c>
      <c r="N154" s="89">
        <v>2.9800000000039798E-2</v>
      </c>
      <c r="O154" s="90">
        <v>89155.676407999999</v>
      </c>
      <c r="P154" s="102">
        <v>107.1</v>
      </c>
      <c r="Q154" s="90"/>
      <c r="R154" s="90">
        <v>95.485726468999999</v>
      </c>
      <c r="S154" s="91">
        <v>9.719011072971554E-5</v>
      </c>
      <c r="T154" s="91">
        <f t="shared" si="4"/>
        <v>4.0287167571349501E-3</v>
      </c>
      <c r="U154" s="91">
        <f>R154/'סכום נכסי הקרן'!$C$42</f>
        <v>1.0345254043551686E-3</v>
      </c>
    </row>
    <row r="155" spans="2:21">
      <c r="B155" s="86" t="s">
        <v>659</v>
      </c>
      <c r="C155" s="87" t="s">
        <v>660</v>
      </c>
      <c r="D155" s="88" t="s">
        <v>120</v>
      </c>
      <c r="E155" s="88" t="s">
        <v>308</v>
      </c>
      <c r="F155" s="87" t="s">
        <v>648</v>
      </c>
      <c r="G155" s="88" t="s">
        <v>629</v>
      </c>
      <c r="H155" s="87" t="s">
        <v>661</v>
      </c>
      <c r="I155" s="87" t="s">
        <v>130</v>
      </c>
      <c r="J155" s="101"/>
      <c r="K155" s="90">
        <v>2.6599999999936315</v>
      </c>
      <c r="L155" s="88" t="s">
        <v>132</v>
      </c>
      <c r="M155" s="89">
        <v>0.04</v>
      </c>
      <c r="N155" s="89">
        <v>0.16439999999921912</v>
      </c>
      <c r="O155" s="90">
        <v>91657.850693</v>
      </c>
      <c r="P155" s="102">
        <v>78.8</v>
      </c>
      <c r="Q155" s="90"/>
      <c r="R155" s="90">
        <v>72.226389830999992</v>
      </c>
      <c r="S155" s="91">
        <v>3.1179250394403549E-5</v>
      </c>
      <c r="T155" s="91">
        <f t="shared" si="4"/>
        <v>3.047362970150091E-3</v>
      </c>
      <c r="U155" s="91">
        <f>R155/'סכום נכסי הקרן'!$C$42</f>
        <v>7.8252570209315635E-4</v>
      </c>
    </row>
    <row r="156" spans="2:21">
      <c r="B156" s="86" t="s">
        <v>662</v>
      </c>
      <c r="C156" s="87" t="s">
        <v>663</v>
      </c>
      <c r="D156" s="88" t="s">
        <v>120</v>
      </c>
      <c r="E156" s="88" t="s">
        <v>308</v>
      </c>
      <c r="F156" s="87" t="s">
        <v>648</v>
      </c>
      <c r="G156" s="88" t="s">
        <v>629</v>
      </c>
      <c r="H156" s="87" t="s">
        <v>661</v>
      </c>
      <c r="I156" s="87" t="s">
        <v>130</v>
      </c>
      <c r="J156" s="101"/>
      <c r="K156" s="90">
        <v>3.3700000000140635</v>
      </c>
      <c r="L156" s="88" t="s">
        <v>132</v>
      </c>
      <c r="M156" s="89">
        <v>3.2799999999999996E-2</v>
      </c>
      <c r="N156" s="89">
        <v>0.14730000000088875</v>
      </c>
      <c r="O156" s="90">
        <v>91367.713527999993</v>
      </c>
      <c r="P156" s="102">
        <v>75.489999999999995</v>
      </c>
      <c r="Q156" s="90"/>
      <c r="R156" s="90">
        <v>68.973486519000005</v>
      </c>
      <c r="S156" s="91">
        <v>6.0290204430432909E-5</v>
      </c>
      <c r="T156" s="91">
        <f t="shared" si="4"/>
        <v>2.9101170532260705E-3</v>
      </c>
      <c r="U156" s="91">
        <f>R156/'סכום נכסי הקרן'!$C$42</f>
        <v>7.4728262191124466E-4</v>
      </c>
    </row>
    <row r="157" spans="2:21">
      <c r="B157" s="86" t="s">
        <v>664</v>
      </c>
      <c r="C157" s="87" t="s">
        <v>665</v>
      </c>
      <c r="D157" s="88" t="s">
        <v>120</v>
      </c>
      <c r="E157" s="88" t="s">
        <v>308</v>
      </c>
      <c r="F157" s="87" t="s">
        <v>648</v>
      </c>
      <c r="G157" s="88" t="s">
        <v>629</v>
      </c>
      <c r="H157" s="87" t="s">
        <v>661</v>
      </c>
      <c r="I157" s="87" t="s">
        <v>130</v>
      </c>
      <c r="J157" s="101"/>
      <c r="K157" s="90">
        <v>4.139999999625787</v>
      </c>
      <c r="L157" s="88" t="s">
        <v>132</v>
      </c>
      <c r="M157" s="89">
        <v>1.29E-2</v>
      </c>
      <c r="N157" s="89">
        <v>0.10929999999563419</v>
      </c>
      <c r="O157" s="90">
        <v>3324.189758</v>
      </c>
      <c r="P157" s="102">
        <v>72.349999999999994</v>
      </c>
      <c r="Q157" s="90"/>
      <c r="R157" s="90">
        <v>2.4050512849999999</v>
      </c>
      <c r="S157" s="91">
        <v>3.2143535051207673E-6</v>
      </c>
      <c r="T157" s="91">
        <f t="shared" si="4"/>
        <v>1.0147349527464842E-4</v>
      </c>
      <c r="U157" s="91">
        <f>R157/'סכום נכסי הקרן'!$C$42</f>
        <v>2.6057157913725615E-5</v>
      </c>
    </row>
    <row r="158" spans="2:21">
      <c r="B158" s="86" t="s">
        <v>666</v>
      </c>
      <c r="C158" s="87" t="s">
        <v>667</v>
      </c>
      <c r="D158" s="88" t="s">
        <v>120</v>
      </c>
      <c r="E158" s="88" t="s">
        <v>308</v>
      </c>
      <c r="F158" s="87" t="s">
        <v>651</v>
      </c>
      <c r="G158" s="88" t="s">
        <v>645</v>
      </c>
      <c r="H158" s="87" t="s">
        <v>658</v>
      </c>
      <c r="I158" s="87" t="s">
        <v>312</v>
      </c>
      <c r="J158" s="101"/>
      <c r="K158" s="90">
        <v>3.4800000000131495</v>
      </c>
      <c r="L158" s="88" t="s">
        <v>132</v>
      </c>
      <c r="M158" s="89">
        <v>3.3000000000000002E-2</v>
      </c>
      <c r="N158" s="89">
        <v>4.0500000000123271E-2</v>
      </c>
      <c r="O158" s="90">
        <v>115917.445849</v>
      </c>
      <c r="P158" s="102">
        <v>104.97</v>
      </c>
      <c r="Q158" s="90"/>
      <c r="R158" s="90">
        <v>121.67854253</v>
      </c>
      <c r="S158" s="91">
        <v>2.2666954608188596E-4</v>
      </c>
      <c r="T158" s="91">
        <f t="shared" si="4"/>
        <v>5.1338393852354228E-3</v>
      </c>
      <c r="U158" s="91">
        <f>R158/'סכום נכסי הקרן'!$C$42</f>
        <v>1.3183074378458374E-3</v>
      </c>
    </row>
    <row r="159" spans="2:21">
      <c r="B159" s="86" t="s">
        <v>668</v>
      </c>
      <c r="C159" s="87" t="s">
        <v>669</v>
      </c>
      <c r="D159" s="88" t="s">
        <v>120</v>
      </c>
      <c r="E159" s="88" t="s">
        <v>308</v>
      </c>
      <c r="F159" s="87" t="s">
        <v>670</v>
      </c>
      <c r="G159" s="88" t="s">
        <v>342</v>
      </c>
      <c r="H159" s="87" t="s">
        <v>658</v>
      </c>
      <c r="I159" s="87" t="s">
        <v>312</v>
      </c>
      <c r="J159" s="101"/>
      <c r="K159" s="90">
        <v>2.9999999999918479</v>
      </c>
      <c r="L159" s="88" t="s">
        <v>132</v>
      </c>
      <c r="M159" s="89">
        <v>1E-3</v>
      </c>
      <c r="N159" s="89">
        <v>2.4599999999967394E-2</v>
      </c>
      <c r="O159" s="90">
        <v>122029.31948400001</v>
      </c>
      <c r="P159" s="102">
        <v>100.53</v>
      </c>
      <c r="Q159" s="90"/>
      <c r="R159" s="90">
        <v>122.67607489000001</v>
      </c>
      <c r="S159" s="91">
        <v>2.1548148449435821E-4</v>
      </c>
      <c r="T159" s="91">
        <f t="shared" si="4"/>
        <v>5.1759270928240656E-3</v>
      </c>
      <c r="U159" s="91">
        <f>R159/'סכום נכסי הקרן'!$C$42</f>
        <v>1.3291150486401209E-3</v>
      </c>
    </row>
    <row r="160" spans="2:21">
      <c r="B160" s="86" t="s">
        <v>671</v>
      </c>
      <c r="C160" s="87" t="s">
        <v>672</v>
      </c>
      <c r="D160" s="88" t="s">
        <v>120</v>
      </c>
      <c r="E160" s="88" t="s">
        <v>308</v>
      </c>
      <c r="F160" s="87" t="s">
        <v>670</v>
      </c>
      <c r="G160" s="88" t="s">
        <v>342</v>
      </c>
      <c r="H160" s="87" t="s">
        <v>658</v>
      </c>
      <c r="I160" s="87" t="s">
        <v>312</v>
      </c>
      <c r="J160" s="101"/>
      <c r="K160" s="90">
        <v>5.7099999999787441</v>
      </c>
      <c r="L160" s="88" t="s">
        <v>132</v>
      </c>
      <c r="M160" s="89">
        <v>3.0000000000000001E-3</v>
      </c>
      <c r="N160" s="89">
        <v>2.6399999999832433E-2</v>
      </c>
      <c r="O160" s="90">
        <v>68816.651484000002</v>
      </c>
      <c r="P160" s="102">
        <v>93.66</v>
      </c>
      <c r="Q160" s="90"/>
      <c r="R160" s="90">
        <v>64.453678947</v>
      </c>
      <c r="S160" s="91">
        <v>1.9020948795170733E-4</v>
      </c>
      <c r="T160" s="91">
        <f t="shared" si="4"/>
        <v>2.7194181375064155E-3</v>
      </c>
      <c r="U160" s="91">
        <f>R160/'סכום נכסי הקרן'!$C$42</f>
        <v>6.9831346255161094E-4</v>
      </c>
    </row>
    <row r="161" spans="2:21">
      <c r="B161" s="86" t="s">
        <v>673</v>
      </c>
      <c r="C161" s="87" t="s">
        <v>674</v>
      </c>
      <c r="D161" s="88" t="s">
        <v>120</v>
      </c>
      <c r="E161" s="88" t="s">
        <v>308</v>
      </c>
      <c r="F161" s="87" t="s">
        <v>670</v>
      </c>
      <c r="G161" s="88" t="s">
        <v>342</v>
      </c>
      <c r="H161" s="87" t="s">
        <v>658</v>
      </c>
      <c r="I161" s="87" t="s">
        <v>312</v>
      </c>
      <c r="J161" s="101"/>
      <c r="K161" s="90">
        <v>4.2200000000095601</v>
      </c>
      <c r="L161" s="88" t="s">
        <v>132</v>
      </c>
      <c r="M161" s="89">
        <v>3.0000000000000001E-3</v>
      </c>
      <c r="N161" s="89">
        <v>2.7100000000100898E-2</v>
      </c>
      <c r="O161" s="90">
        <v>99950.640587999995</v>
      </c>
      <c r="P161" s="102">
        <v>94.2</v>
      </c>
      <c r="Q161" s="90"/>
      <c r="R161" s="90">
        <v>94.153506754999995</v>
      </c>
      <c r="S161" s="91">
        <v>1.9652111794730631E-4</v>
      </c>
      <c r="T161" s="91">
        <f t="shared" si="4"/>
        <v>3.9725079803423283E-3</v>
      </c>
      <c r="U161" s="91">
        <f>R161/'סכום נכסי הקרן'!$C$42</f>
        <v>1.020091674945745E-3</v>
      </c>
    </row>
    <row r="162" spans="2:21">
      <c r="B162" s="86" t="s">
        <v>675</v>
      </c>
      <c r="C162" s="87" t="s">
        <v>676</v>
      </c>
      <c r="D162" s="88" t="s">
        <v>120</v>
      </c>
      <c r="E162" s="88" t="s">
        <v>308</v>
      </c>
      <c r="F162" s="87" t="s">
        <v>677</v>
      </c>
      <c r="G162" s="88" t="s">
        <v>678</v>
      </c>
      <c r="H162" s="87" t="s">
        <v>661</v>
      </c>
      <c r="I162" s="87" t="s">
        <v>130</v>
      </c>
      <c r="J162" s="101"/>
      <c r="K162" s="90">
        <v>4.7100000001340936</v>
      </c>
      <c r="L162" s="88" t="s">
        <v>132</v>
      </c>
      <c r="M162" s="89">
        <v>3.2500000000000001E-2</v>
      </c>
      <c r="N162" s="89">
        <v>4.8000000000751927E-2</v>
      </c>
      <c r="O162" s="90">
        <v>8413.6636429999999</v>
      </c>
      <c r="P162" s="102">
        <v>94.84</v>
      </c>
      <c r="Q162" s="90"/>
      <c r="R162" s="90">
        <v>7.9795186829999993</v>
      </c>
      <c r="S162" s="91">
        <v>3.236024478076923E-5</v>
      </c>
      <c r="T162" s="91">
        <f t="shared" si="4"/>
        <v>3.3667043044920738E-4</v>
      </c>
      <c r="U162" s="91">
        <f>R162/'סכום נכסי הקרן'!$C$42</f>
        <v>8.6452866803817381E-5</v>
      </c>
    </row>
    <row r="163" spans="2:21">
      <c r="B163" s="86" t="s">
        <v>683</v>
      </c>
      <c r="C163" s="87" t="s">
        <v>684</v>
      </c>
      <c r="D163" s="88" t="s">
        <v>120</v>
      </c>
      <c r="E163" s="88" t="s">
        <v>308</v>
      </c>
      <c r="F163" s="87" t="s">
        <v>685</v>
      </c>
      <c r="G163" s="88" t="s">
        <v>342</v>
      </c>
      <c r="H163" s="87" t="s">
        <v>682</v>
      </c>
      <c r="I163" s="87"/>
      <c r="J163" s="101"/>
      <c r="K163" s="90">
        <v>3.8799999999948143</v>
      </c>
      <c r="L163" s="88" t="s">
        <v>132</v>
      </c>
      <c r="M163" s="89">
        <v>1.9E-2</v>
      </c>
      <c r="N163" s="89">
        <v>2.9299999999928196E-2</v>
      </c>
      <c r="O163" s="90">
        <v>100266.48</v>
      </c>
      <c r="P163" s="102">
        <v>100</v>
      </c>
      <c r="Q163" s="90"/>
      <c r="R163" s="90">
        <v>100.26647670399998</v>
      </c>
      <c r="S163" s="91">
        <v>1.8437743995616124E-4</v>
      </c>
      <c r="T163" s="91">
        <f t="shared" si="4"/>
        <v>4.2304253191960475E-3</v>
      </c>
      <c r="U163" s="91">
        <f>R163/'סכום נכסי הקרן'!$C$42</f>
        <v>1.0863217068275608E-3</v>
      </c>
    </row>
    <row r="164" spans="2:21">
      <c r="B164" s="86" t="s">
        <v>686</v>
      </c>
      <c r="C164" s="87" t="s">
        <v>687</v>
      </c>
      <c r="D164" s="88" t="s">
        <v>120</v>
      </c>
      <c r="E164" s="88" t="s">
        <v>308</v>
      </c>
      <c r="F164" s="87" t="s">
        <v>688</v>
      </c>
      <c r="G164" s="88" t="s">
        <v>342</v>
      </c>
      <c r="H164" s="87" t="s">
        <v>682</v>
      </c>
      <c r="I164" s="87"/>
      <c r="J164" s="101"/>
      <c r="K164" s="90">
        <v>0.25</v>
      </c>
      <c r="L164" s="88" t="s">
        <v>132</v>
      </c>
      <c r="M164" s="89">
        <v>2.1000000000000001E-2</v>
      </c>
      <c r="N164" s="89">
        <v>3.8199798860207843E-2</v>
      </c>
      <c r="O164" s="90">
        <v>2.7320000000000001E-3</v>
      </c>
      <c r="P164" s="102">
        <v>109.42</v>
      </c>
      <c r="Q164" s="90"/>
      <c r="R164" s="90">
        <v>2.9830000000000001E-6</v>
      </c>
      <c r="S164" s="91">
        <v>1.3400695207662215E-11</v>
      </c>
      <c r="T164" s="91">
        <f t="shared" si="4"/>
        <v>1.2585820447661525E-10</v>
      </c>
      <c r="U164" s="91">
        <f>R164/'סכום נכסי הקרן'!$C$42</f>
        <v>3.2318854296965028E-11</v>
      </c>
    </row>
    <row r="165" spans="2:21">
      <c r="B165" s="86" t="s">
        <v>689</v>
      </c>
      <c r="C165" s="87" t="s">
        <v>690</v>
      </c>
      <c r="D165" s="88" t="s">
        <v>120</v>
      </c>
      <c r="E165" s="88" t="s">
        <v>308</v>
      </c>
      <c r="F165" s="87" t="s">
        <v>688</v>
      </c>
      <c r="G165" s="88" t="s">
        <v>342</v>
      </c>
      <c r="H165" s="87" t="s">
        <v>682</v>
      </c>
      <c r="I165" s="87"/>
      <c r="J165" s="101"/>
      <c r="K165" s="90">
        <v>4.1999999999758684</v>
      </c>
      <c r="L165" s="88" t="s">
        <v>132</v>
      </c>
      <c r="M165" s="89">
        <v>2.75E-2</v>
      </c>
      <c r="N165" s="89">
        <v>2.6799999999903474E-2</v>
      </c>
      <c r="O165" s="90">
        <v>92482.431859872639</v>
      </c>
      <c r="P165" s="102">
        <v>107.54</v>
      </c>
      <c r="Q165" s="90"/>
      <c r="R165" s="90">
        <v>99.455604397000002</v>
      </c>
      <c r="S165" s="91">
        <v>1.810638028059977E-4</v>
      </c>
      <c r="T165" s="91">
        <f t="shared" si="4"/>
        <v>4.1962131393037151E-3</v>
      </c>
      <c r="U165" s="91">
        <f>R165/'סכום נכסי הקרן'!$C$42</f>
        <v>1.0775364356430566E-3</v>
      </c>
    </row>
    <row r="166" spans="2:21">
      <c r="B166" s="86" t="s">
        <v>691</v>
      </c>
      <c r="C166" s="87" t="s">
        <v>692</v>
      </c>
      <c r="D166" s="88" t="s">
        <v>120</v>
      </c>
      <c r="E166" s="88" t="s">
        <v>308</v>
      </c>
      <c r="F166" s="87" t="s">
        <v>688</v>
      </c>
      <c r="G166" s="88" t="s">
        <v>342</v>
      </c>
      <c r="H166" s="87" t="s">
        <v>682</v>
      </c>
      <c r="I166" s="87"/>
      <c r="J166" s="101"/>
      <c r="K166" s="90">
        <v>5.9099999999858728</v>
      </c>
      <c r="L166" s="88" t="s">
        <v>132</v>
      </c>
      <c r="M166" s="89">
        <v>8.5000000000000006E-3</v>
      </c>
      <c r="N166" s="89">
        <v>3.0099999999898337E-2</v>
      </c>
      <c r="O166" s="90">
        <v>80792.347001999995</v>
      </c>
      <c r="P166" s="102">
        <v>93.75</v>
      </c>
      <c r="Q166" s="90"/>
      <c r="R166" s="90">
        <v>75.742826577000002</v>
      </c>
      <c r="S166" s="91">
        <v>1.5624003489046691E-4</v>
      </c>
      <c r="T166" s="91">
        <f t="shared" si="4"/>
        <v>3.1957278427639539E-3</v>
      </c>
      <c r="U166" s="91">
        <f>R166/'סכום נכסי הקרן'!$C$42</f>
        <v>8.2062399469740315E-4</v>
      </c>
    </row>
    <row r="167" spans="2:21">
      <c r="B167" s="86" t="s">
        <v>693</v>
      </c>
      <c r="C167" s="87" t="s">
        <v>694</v>
      </c>
      <c r="D167" s="88" t="s">
        <v>120</v>
      </c>
      <c r="E167" s="88" t="s">
        <v>308</v>
      </c>
      <c r="F167" s="87" t="s">
        <v>695</v>
      </c>
      <c r="G167" s="88" t="s">
        <v>360</v>
      </c>
      <c r="H167" s="87" t="s">
        <v>682</v>
      </c>
      <c r="I167" s="87"/>
      <c r="J167" s="101"/>
      <c r="K167" s="90">
        <v>2.9699999999917344</v>
      </c>
      <c r="L167" s="88" t="s">
        <v>132</v>
      </c>
      <c r="M167" s="89">
        <v>1.6399999999999998E-2</v>
      </c>
      <c r="N167" s="89">
        <v>2.899999999993642E-2</v>
      </c>
      <c r="O167" s="90">
        <v>45163.727438000002</v>
      </c>
      <c r="P167" s="102">
        <v>104.47</v>
      </c>
      <c r="Q167" s="90"/>
      <c r="R167" s="90">
        <v>47.182545487000006</v>
      </c>
      <c r="S167" s="91">
        <v>1.7177032403596187E-4</v>
      </c>
      <c r="T167" s="91">
        <f t="shared" si="4"/>
        <v>1.9907175520047088E-3</v>
      </c>
      <c r="U167" s="91">
        <f>R167/'סכום נכסי הקרן'!$C$42</f>
        <v>5.1119202579761247E-4</v>
      </c>
    </row>
    <row r="168" spans="2:21">
      <c r="B168" s="86" t="s">
        <v>696</v>
      </c>
      <c r="C168" s="87" t="s">
        <v>697</v>
      </c>
      <c r="D168" s="88" t="s">
        <v>120</v>
      </c>
      <c r="E168" s="88" t="s">
        <v>308</v>
      </c>
      <c r="F168" s="87" t="s">
        <v>698</v>
      </c>
      <c r="G168" s="88" t="s">
        <v>699</v>
      </c>
      <c r="H168" s="87" t="s">
        <v>682</v>
      </c>
      <c r="I168" s="87"/>
      <c r="J168" s="101"/>
      <c r="K168" s="90">
        <v>3.39999999999067</v>
      </c>
      <c r="L168" s="88" t="s">
        <v>132</v>
      </c>
      <c r="M168" s="89">
        <v>1.4800000000000001E-2</v>
      </c>
      <c r="N168" s="89">
        <v>3.8999999999935857E-2</v>
      </c>
      <c r="O168" s="90">
        <v>175780.92608100001</v>
      </c>
      <c r="P168" s="102">
        <v>97.56</v>
      </c>
      <c r="Q168" s="90"/>
      <c r="R168" s="90">
        <v>171.49187204899999</v>
      </c>
      <c r="S168" s="91">
        <v>2.4515997249809974E-4</v>
      </c>
      <c r="T168" s="91">
        <f t="shared" si="4"/>
        <v>7.2355545083542007E-3</v>
      </c>
      <c r="U168" s="91">
        <f>R168/'סכום נכסי הקרן'!$C$42</f>
        <v>1.8580022882552466E-3</v>
      </c>
    </row>
    <row r="169" spans="2:21">
      <c r="B169" s="86" t="s">
        <v>700</v>
      </c>
      <c r="C169" s="87" t="s">
        <v>701</v>
      </c>
      <c r="D169" s="88" t="s">
        <v>120</v>
      </c>
      <c r="E169" s="88" t="s">
        <v>308</v>
      </c>
      <c r="F169" s="87" t="s">
        <v>702</v>
      </c>
      <c r="G169" s="88" t="s">
        <v>600</v>
      </c>
      <c r="H169" s="87" t="s">
        <v>682</v>
      </c>
      <c r="I169" s="87"/>
      <c r="J169" s="101"/>
      <c r="K169" s="90">
        <v>2.0099999999960749</v>
      </c>
      <c r="L169" s="88" t="s">
        <v>132</v>
      </c>
      <c r="M169" s="89">
        <v>4.9000000000000002E-2</v>
      </c>
      <c r="N169" s="89">
        <v>2.1008000000389373</v>
      </c>
      <c r="O169" s="90">
        <v>33669.862114000003</v>
      </c>
      <c r="P169" s="102">
        <v>22.7</v>
      </c>
      <c r="Q169" s="90"/>
      <c r="R169" s="90">
        <v>7.6430580030000002</v>
      </c>
      <c r="S169" s="91">
        <v>7.4138967411485596E-5</v>
      </c>
      <c r="T169" s="91">
        <f t="shared" si="4"/>
        <v>3.2247454139061501E-4</v>
      </c>
      <c r="U169" s="91">
        <f>R169/'סכום נכסי הקרן'!$C$42</f>
        <v>8.2807535361116165E-5</v>
      </c>
    </row>
    <row r="170" spans="2:21">
      <c r="B170" s="92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90"/>
      <c r="P170" s="102"/>
      <c r="Q170" s="87"/>
      <c r="R170" s="87"/>
      <c r="S170" s="87"/>
      <c r="T170" s="91"/>
      <c r="U170" s="87"/>
    </row>
    <row r="171" spans="2:21">
      <c r="B171" s="85" t="s">
        <v>48</v>
      </c>
      <c r="C171" s="80"/>
      <c r="D171" s="81"/>
      <c r="E171" s="81"/>
      <c r="F171" s="80"/>
      <c r="G171" s="81"/>
      <c r="H171" s="80"/>
      <c r="I171" s="80"/>
      <c r="J171" s="99"/>
      <c r="K171" s="83">
        <v>4.3492046337082755</v>
      </c>
      <c r="L171" s="81"/>
      <c r="M171" s="82"/>
      <c r="N171" s="82">
        <v>5.7465989406608582E-2</v>
      </c>
      <c r="O171" s="83"/>
      <c r="P171" s="100"/>
      <c r="Q171" s="83">
        <f>SUM(Q172:Q249)</f>
        <v>2.8038007109999996</v>
      </c>
      <c r="R171" s="83">
        <f>SUM(R172:R249)</f>
        <v>3090.2011383030012</v>
      </c>
      <c r="S171" s="84"/>
      <c r="T171" s="84">
        <f t="shared" ref="T171:T202" si="5">IFERROR(R171/$R$11,0)</f>
        <v>0.13038121580234943</v>
      </c>
      <c r="U171" s="84">
        <f>R171/'סכום נכסי הקרן'!$C$42</f>
        <v>3.3480308527365131E-2</v>
      </c>
    </row>
    <row r="172" spans="2:21">
      <c r="B172" s="86" t="s">
        <v>703</v>
      </c>
      <c r="C172" s="87" t="s">
        <v>704</v>
      </c>
      <c r="D172" s="88" t="s">
        <v>120</v>
      </c>
      <c r="E172" s="88" t="s">
        <v>308</v>
      </c>
      <c r="F172" s="87" t="s">
        <v>320</v>
      </c>
      <c r="G172" s="88" t="s">
        <v>316</v>
      </c>
      <c r="H172" s="87" t="s">
        <v>317</v>
      </c>
      <c r="I172" s="87" t="s">
        <v>130</v>
      </c>
      <c r="J172" s="101"/>
      <c r="K172" s="90">
        <v>4.0999968464510754</v>
      </c>
      <c r="L172" s="88" t="s">
        <v>132</v>
      </c>
      <c r="M172" s="89">
        <v>2.6800000000000001E-2</v>
      </c>
      <c r="N172" s="89">
        <v>4.1901024634837587E-2</v>
      </c>
      <c r="O172" s="90">
        <v>4.875E-3</v>
      </c>
      <c r="P172" s="102">
        <v>94.29</v>
      </c>
      <c r="Q172" s="90"/>
      <c r="R172" s="90">
        <v>4.5870000000000003E-6</v>
      </c>
      <c r="S172" s="91">
        <v>1.8681369061744307E-12</v>
      </c>
      <c r="T172" s="91">
        <f t="shared" si="5"/>
        <v>1.9353388666920355E-10</v>
      </c>
      <c r="U172" s="91">
        <f>R172/'סכום נכסי הקרן'!$C$42</f>
        <v>4.9697145377196983E-11</v>
      </c>
    </row>
    <row r="173" spans="2:21">
      <c r="B173" s="86" t="s">
        <v>705</v>
      </c>
      <c r="C173" s="87" t="s">
        <v>706</v>
      </c>
      <c r="D173" s="88" t="s">
        <v>120</v>
      </c>
      <c r="E173" s="88" t="s">
        <v>308</v>
      </c>
      <c r="F173" s="87" t="s">
        <v>707</v>
      </c>
      <c r="G173" s="88" t="s">
        <v>342</v>
      </c>
      <c r="H173" s="87" t="s">
        <v>317</v>
      </c>
      <c r="I173" s="87" t="s">
        <v>130</v>
      </c>
      <c r="J173" s="101"/>
      <c r="K173" s="90">
        <v>2.62</v>
      </c>
      <c r="L173" s="88" t="s">
        <v>132</v>
      </c>
      <c r="M173" s="89">
        <v>1.44E-2</v>
      </c>
      <c r="N173" s="89">
        <v>4.1727140783744551E-2</v>
      </c>
      <c r="O173" s="90">
        <v>7.3899999999999997E-4</v>
      </c>
      <c r="P173" s="102">
        <v>93.56</v>
      </c>
      <c r="Q173" s="90"/>
      <c r="R173" s="90">
        <v>6.8900000000000009E-7</v>
      </c>
      <c r="S173" s="91">
        <v>1.3436363636363636E-12</v>
      </c>
      <c r="T173" s="91">
        <f t="shared" si="5"/>
        <v>2.9070165231105572E-11</v>
      </c>
      <c r="U173" s="91">
        <f>R173/'סכום נכסי הקרן'!$C$42</f>
        <v>7.4648644353365429E-12</v>
      </c>
    </row>
    <row r="174" spans="2:21">
      <c r="B174" s="86" t="s">
        <v>708</v>
      </c>
      <c r="C174" s="87" t="s">
        <v>709</v>
      </c>
      <c r="D174" s="88" t="s">
        <v>120</v>
      </c>
      <c r="E174" s="88" t="s">
        <v>308</v>
      </c>
      <c r="F174" s="87" t="s">
        <v>347</v>
      </c>
      <c r="G174" s="88" t="s">
        <v>316</v>
      </c>
      <c r="H174" s="87" t="s">
        <v>317</v>
      </c>
      <c r="I174" s="87" t="s">
        <v>130</v>
      </c>
      <c r="J174" s="101"/>
      <c r="K174" s="90">
        <v>4.5300000000569662</v>
      </c>
      <c r="L174" s="88" t="s">
        <v>132</v>
      </c>
      <c r="M174" s="89">
        <v>2.5000000000000001E-2</v>
      </c>
      <c r="N174" s="89">
        <v>4.1900000000530388E-2</v>
      </c>
      <c r="O174" s="90">
        <v>27392.880795000001</v>
      </c>
      <c r="P174" s="102">
        <v>92.92</v>
      </c>
      <c r="Q174" s="90"/>
      <c r="R174" s="90">
        <v>25.453464234999998</v>
      </c>
      <c r="S174" s="91">
        <v>9.2324918240878586E-6</v>
      </c>
      <c r="T174" s="91">
        <f t="shared" si="5"/>
        <v>1.0739280275986734E-3</v>
      </c>
      <c r="U174" s="91">
        <f>R174/'סכום נכסי הקרן'!$C$42</f>
        <v>2.7577163994769543E-4</v>
      </c>
    </row>
    <row r="175" spans="2:21">
      <c r="B175" s="86" t="s">
        <v>710</v>
      </c>
      <c r="C175" s="87" t="s">
        <v>711</v>
      </c>
      <c r="D175" s="88" t="s">
        <v>120</v>
      </c>
      <c r="E175" s="88" t="s">
        <v>308</v>
      </c>
      <c r="F175" s="87" t="s">
        <v>359</v>
      </c>
      <c r="G175" s="88" t="s">
        <v>360</v>
      </c>
      <c r="H175" s="87" t="s">
        <v>361</v>
      </c>
      <c r="I175" s="87" t="s">
        <v>130</v>
      </c>
      <c r="J175" s="101"/>
      <c r="K175" s="90">
        <v>0.77</v>
      </c>
      <c r="L175" s="88" t="s">
        <v>132</v>
      </c>
      <c r="M175" s="89">
        <v>4.8000000000000001E-2</v>
      </c>
      <c r="N175" s="89">
        <v>4.0601092896174862E-2</v>
      </c>
      <c r="O175" s="90">
        <v>9.1500000000000001E-4</v>
      </c>
      <c r="P175" s="102">
        <v>101.63</v>
      </c>
      <c r="Q175" s="90"/>
      <c r="R175" s="90">
        <v>9.1500000000000003E-7</v>
      </c>
      <c r="S175" s="91">
        <v>1.3499171018120756E-12</v>
      </c>
      <c r="T175" s="91">
        <f t="shared" si="5"/>
        <v>3.8605516961482722E-11</v>
      </c>
      <c r="U175" s="91">
        <f>R175/'סכום נכסי הקרן'!$C$42</f>
        <v>9.9134266448954088E-12</v>
      </c>
    </row>
    <row r="176" spans="2:21">
      <c r="B176" s="86" t="s">
        <v>712</v>
      </c>
      <c r="C176" s="87" t="s">
        <v>713</v>
      </c>
      <c r="D176" s="88" t="s">
        <v>120</v>
      </c>
      <c r="E176" s="88" t="s">
        <v>308</v>
      </c>
      <c r="F176" s="87" t="s">
        <v>714</v>
      </c>
      <c r="G176" s="88" t="s">
        <v>715</v>
      </c>
      <c r="H176" s="87" t="s">
        <v>361</v>
      </c>
      <c r="I176" s="87" t="s">
        <v>130</v>
      </c>
      <c r="J176" s="101"/>
      <c r="K176" s="90">
        <v>2.73</v>
      </c>
      <c r="L176" s="88" t="s">
        <v>132</v>
      </c>
      <c r="M176" s="89">
        <v>2.6099999999999998E-2</v>
      </c>
      <c r="N176" s="89">
        <v>4.0407470288624792E-2</v>
      </c>
      <c r="O176" s="90">
        <v>1.2279999999999999E-3</v>
      </c>
      <c r="P176" s="102">
        <v>96.32</v>
      </c>
      <c r="Q176" s="90">
        <v>1.2999999999999999E-8</v>
      </c>
      <c r="R176" s="90">
        <v>1.178E-6</v>
      </c>
      <c r="S176" s="91">
        <v>2.3954188979044374E-12</v>
      </c>
      <c r="T176" s="91">
        <f t="shared" si="5"/>
        <v>4.9701966099045512E-11</v>
      </c>
      <c r="U176" s="91">
        <f>R176/'סכום נכסי הקרן'!$C$42</f>
        <v>1.2762859658674088E-11</v>
      </c>
    </row>
    <row r="177" spans="2:21">
      <c r="B177" s="86" t="s">
        <v>716</v>
      </c>
      <c r="C177" s="87" t="s">
        <v>717</v>
      </c>
      <c r="D177" s="88" t="s">
        <v>120</v>
      </c>
      <c r="E177" s="88" t="s">
        <v>308</v>
      </c>
      <c r="F177" s="87" t="s">
        <v>718</v>
      </c>
      <c r="G177" s="88" t="s">
        <v>719</v>
      </c>
      <c r="H177" s="87" t="s">
        <v>376</v>
      </c>
      <c r="I177" s="87" t="s">
        <v>312</v>
      </c>
      <c r="J177" s="101"/>
      <c r="K177" s="90">
        <v>0.91000022933233193</v>
      </c>
      <c r="L177" s="88" t="s">
        <v>132</v>
      </c>
      <c r="M177" s="89">
        <v>4.2000000000000003E-2</v>
      </c>
      <c r="N177" s="89">
        <v>3.7597468640524358E-2</v>
      </c>
      <c r="O177" s="90">
        <v>8.7729999999999995E-3</v>
      </c>
      <c r="P177" s="102">
        <v>100.76</v>
      </c>
      <c r="Q177" s="90"/>
      <c r="R177" s="90">
        <v>8.8489999999999995E-6</v>
      </c>
      <c r="S177" s="91">
        <v>5.6801398703850736E-11</v>
      </c>
      <c r="T177" s="91">
        <f t="shared" si="5"/>
        <v>3.733554312482629E-10</v>
      </c>
      <c r="U177" s="91">
        <f>R177/'סכום נכסי הקרן'!$C$42</f>
        <v>9.5873128284895592E-11</v>
      </c>
    </row>
    <row r="178" spans="2:21">
      <c r="B178" s="86" t="s">
        <v>720</v>
      </c>
      <c r="C178" s="87" t="s">
        <v>721</v>
      </c>
      <c r="D178" s="88" t="s">
        <v>120</v>
      </c>
      <c r="E178" s="88" t="s">
        <v>308</v>
      </c>
      <c r="F178" s="87" t="s">
        <v>722</v>
      </c>
      <c r="G178" s="88" t="s">
        <v>504</v>
      </c>
      <c r="H178" s="87" t="s">
        <v>400</v>
      </c>
      <c r="I178" s="87" t="s">
        <v>312</v>
      </c>
      <c r="J178" s="101"/>
      <c r="K178" s="90">
        <v>8.8699999998834507</v>
      </c>
      <c r="L178" s="88" t="s">
        <v>132</v>
      </c>
      <c r="M178" s="89">
        <v>2.4E-2</v>
      </c>
      <c r="N178" s="89">
        <v>4.7999999999293635E-2</v>
      </c>
      <c r="O178" s="90">
        <v>38342.483498000001</v>
      </c>
      <c r="P178" s="102">
        <v>81.23</v>
      </c>
      <c r="Q178" s="90"/>
      <c r="R178" s="90">
        <v>31.145599349000005</v>
      </c>
      <c r="S178" s="91">
        <v>5.1052341768629373E-5</v>
      </c>
      <c r="T178" s="91">
        <f t="shared" si="5"/>
        <v>1.3140895780801801E-3</v>
      </c>
      <c r="U178" s="91">
        <f>R178/'סכום נכסי הקרן'!$C$42</f>
        <v>3.3744220159302046E-4</v>
      </c>
    </row>
    <row r="179" spans="2:21">
      <c r="B179" s="86" t="s">
        <v>723</v>
      </c>
      <c r="C179" s="87" t="s">
        <v>724</v>
      </c>
      <c r="D179" s="88" t="s">
        <v>120</v>
      </c>
      <c r="E179" s="88" t="s">
        <v>308</v>
      </c>
      <c r="F179" s="87" t="s">
        <v>391</v>
      </c>
      <c r="G179" s="88" t="s">
        <v>342</v>
      </c>
      <c r="H179" s="87" t="s">
        <v>392</v>
      </c>
      <c r="I179" s="87" t="s">
        <v>130</v>
      </c>
      <c r="J179" s="101"/>
      <c r="K179" s="90">
        <v>1.9699994596444461</v>
      </c>
      <c r="L179" s="88" t="s">
        <v>132</v>
      </c>
      <c r="M179" s="89">
        <v>3.39E-2</v>
      </c>
      <c r="N179" s="89">
        <v>4.3505678421996416E-2</v>
      </c>
      <c r="O179" s="90">
        <v>2.4570000000000004E-3</v>
      </c>
      <c r="P179" s="102">
        <v>98.15</v>
      </c>
      <c r="Q179" s="90">
        <v>9.4000000000000011E-7</v>
      </c>
      <c r="R179" s="90">
        <v>3.3459999999999998E-6</v>
      </c>
      <c r="S179" s="91">
        <v>5.0435571981620697E-12</v>
      </c>
      <c r="T179" s="91">
        <f t="shared" si="5"/>
        <v>1.4117383579576084E-10</v>
      </c>
      <c r="U179" s="91">
        <f>R179/'סכום נכסי הקרן'!$C$42</f>
        <v>3.6251721916743208E-11</v>
      </c>
    </row>
    <row r="180" spans="2:21">
      <c r="B180" s="86" t="s">
        <v>725</v>
      </c>
      <c r="C180" s="87" t="s">
        <v>726</v>
      </c>
      <c r="D180" s="88" t="s">
        <v>120</v>
      </c>
      <c r="E180" s="88" t="s">
        <v>308</v>
      </c>
      <c r="F180" s="87" t="s">
        <v>391</v>
      </c>
      <c r="G180" s="88" t="s">
        <v>342</v>
      </c>
      <c r="H180" s="87" t="s">
        <v>392</v>
      </c>
      <c r="I180" s="87" t="s">
        <v>130</v>
      </c>
      <c r="J180" s="101"/>
      <c r="K180" s="90">
        <v>6.6699999999023962</v>
      </c>
      <c r="L180" s="88" t="s">
        <v>132</v>
      </c>
      <c r="M180" s="89">
        <v>2.4399999999999998E-2</v>
      </c>
      <c r="N180" s="89">
        <v>5.0199999999330454E-2</v>
      </c>
      <c r="O180" s="90">
        <v>24492.900215000001</v>
      </c>
      <c r="P180" s="102">
        <v>86.59</v>
      </c>
      <c r="Q180" s="90"/>
      <c r="R180" s="90">
        <v>21.208402021000001</v>
      </c>
      <c r="S180" s="91">
        <v>2.2295906208979573E-5</v>
      </c>
      <c r="T180" s="91">
        <f t="shared" si="5"/>
        <v>8.9482111906848084E-4</v>
      </c>
      <c r="U180" s="91">
        <f>R180/'סכום נכסי הקרן'!$C$42</f>
        <v>2.2977916687501096E-4</v>
      </c>
    </row>
    <row r="181" spans="2:21">
      <c r="B181" s="86" t="s">
        <v>727</v>
      </c>
      <c r="C181" s="87" t="s">
        <v>728</v>
      </c>
      <c r="D181" s="88" t="s">
        <v>120</v>
      </c>
      <c r="E181" s="88" t="s">
        <v>308</v>
      </c>
      <c r="F181" s="87" t="s">
        <v>405</v>
      </c>
      <c r="G181" s="88" t="s">
        <v>342</v>
      </c>
      <c r="H181" s="87" t="s">
        <v>392</v>
      </c>
      <c r="I181" s="87" t="s">
        <v>130</v>
      </c>
      <c r="J181" s="101"/>
      <c r="K181" s="90">
        <v>0.50999999998060186</v>
      </c>
      <c r="L181" s="88" t="s">
        <v>132</v>
      </c>
      <c r="M181" s="89">
        <v>3.5000000000000003E-2</v>
      </c>
      <c r="N181" s="89">
        <v>3.419999999928186E-2</v>
      </c>
      <c r="O181" s="90">
        <v>23805.208725</v>
      </c>
      <c r="P181" s="102">
        <v>100.03</v>
      </c>
      <c r="Q181" s="90">
        <v>0.41659115699999999</v>
      </c>
      <c r="R181" s="90">
        <v>24.228940396999995</v>
      </c>
      <c r="S181" s="91">
        <v>2.0880479904742693E-4</v>
      </c>
      <c r="T181" s="91">
        <f t="shared" si="5"/>
        <v>1.0222631360165433E-3</v>
      </c>
      <c r="U181" s="91">
        <f>R181/'סכום נכסי הקרן'!$C$42</f>
        <v>2.6250472492809015E-4</v>
      </c>
    </row>
    <row r="182" spans="2:21">
      <c r="B182" s="86" t="s">
        <v>729</v>
      </c>
      <c r="C182" s="87" t="s">
        <v>730</v>
      </c>
      <c r="D182" s="88" t="s">
        <v>120</v>
      </c>
      <c r="E182" s="88" t="s">
        <v>308</v>
      </c>
      <c r="F182" s="87" t="s">
        <v>414</v>
      </c>
      <c r="G182" s="88" t="s">
        <v>342</v>
      </c>
      <c r="H182" s="87" t="s">
        <v>400</v>
      </c>
      <c r="I182" s="87" t="s">
        <v>312</v>
      </c>
      <c r="J182" s="101"/>
      <c r="K182" s="90">
        <v>6.2400000000020963</v>
      </c>
      <c r="L182" s="88" t="s">
        <v>132</v>
      </c>
      <c r="M182" s="89">
        <v>2.5499999999999998E-2</v>
      </c>
      <c r="N182" s="89">
        <v>5.0200000000010486E-2</v>
      </c>
      <c r="O182" s="90">
        <v>221557.21267899999</v>
      </c>
      <c r="P182" s="102">
        <v>86.05</v>
      </c>
      <c r="Q182" s="90"/>
      <c r="R182" s="90">
        <v>190.64998889000003</v>
      </c>
      <c r="S182" s="91">
        <v>1.5676021329022195E-4</v>
      </c>
      <c r="T182" s="91">
        <f t="shared" si="5"/>
        <v>8.0438703604364895E-3</v>
      </c>
      <c r="U182" s="91">
        <f>R182/'סכום נכסי הקרן'!$C$42</f>
        <v>2.0655679559684588E-3</v>
      </c>
    </row>
    <row r="183" spans="2:21">
      <c r="B183" s="86" t="s">
        <v>731</v>
      </c>
      <c r="C183" s="87" t="s">
        <v>732</v>
      </c>
      <c r="D183" s="88" t="s">
        <v>120</v>
      </c>
      <c r="E183" s="88" t="s">
        <v>308</v>
      </c>
      <c r="F183" s="87" t="s">
        <v>733</v>
      </c>
      <c r="G183" s="88" t="s">
        <v>342</v>
      </c>
      <c r="H183" s="87" t="s">
        <v>400</v>
      </c>
      <c r="I183" s="87" t="s">
        <v>312</v>
      </c>
      <c r="J183" s="101"/>
      <c r="K183" s="90">
        <v>1.350000000006331</v>
      </c>
      <c r="L183" s="88" t="s">
        <v>132</v>
      </c>
      <c r="M183" s="89">
        <v>2.5499999999999998E-2</v>
      </c>
      <c r="N183" s="89">
        <v>4.1100000000056071E-2</v>
      </c>
      <c r="O183" s="90">
        <v>56399.894999999997</v>
      </c>
      <c r="P183" s="102">
        <v>98.02</v>
      </c>
      <c r="Q183" s="90"/>
      <c r="R183" s="90">
        <v>55.283177078999998</v>
      </c>
      <c r="S183" s="91">
        <v>1.8676327710556118E-4</v>
      </c>
      <c r="T183" s="91">
        <f t="shared" si="5"/>
        <v>2.3324979567300405E-3</v>
      </c>
      <c r="U183" s="91">
        <f>R183/'סכום נכסי הקרן'!$C$42</f>
        <v>5.9895707176986848E-4</v>
      </c>
    </row>
    <row r="184" spans="2:21">
      <c r="B184" s="86" t="s">
        <v>734</v>
      </c>
      <c r="C184" s="87" t="s">
        <v>735</v>
      </c>
      <c r="D184" s="88" t="s">
        <v>120</v>
      </c>
      <c r="E184" s="88" t="s">
        <v>308</v>
      </c>
      <c r="F184" s="87" t="s">
        <v>736</v>
      </c>
      <c r="G184" s="88" t="s">
        <v>126</v>
      </c>
      <c r="H184" s="87" t="s">
        <v>400</v>
      </c>
      <c r="I184" s="87" t="s">
        <v>312</v>
      </c>
      <c r="J184" s="101"/>
      <c r="K184" s="90">
        <v>4.3299999999523768</v>
      </c>
      <c r="L184" s="88" t="s">
        <v>132</v>
      </c>
      <c r="M184" s="89">
        <v>2.2400000000000003E-2</v>
      </c>
      <c r="N184" s="89">
        <v>4.5999999999404705E-2</v>
      </c>
      <c r="O184" s="90">
        <v>36935.918984000004</v>
      </c>
      <c r="P184" s="102">
        <v>90.96</v>
      </c>
      <c r="Q184" s="90"/>
      <c r="R184" s="90">
        <v>33.59691162</v>
      </c>
      <c r="S184" s="91">
        <v>1.1188880871963977E-4</v>
      </c>
      <c r="T184" s="91">
        <f t="shared" si="5"/>
        <v>1.4175149086331649E-3</v>
      </c>
      <c r="U184" s="91">
        <f>R184/'סכום נכסי הקרן'!$C$42</f>
        <v>3.6400056703814659E-4</v>
      </c>
    </row>
    <row r="185" spans="2:21">
      <c r="B185" s="86" t="s">
        <v>737</v>
      </c>
      <c r="C185" s="87" t="s">
        <v>738</v>
      </c>
      <c r="D185" s="88" t="s">
        <v>120</v>
      </c>
      <c r="E185" s="88" t="s">
        <v>308</v>
      </c>
      <c r="F185" s="87" t="s">
        <v>436</v>
      </c>
      <c r="G185" s="88" t="s">
        <v>342</v>
      </c>
      <c r="H185" s="87" t="s">
        <v>392</v>
      </c>
      <c r="I185" s="87" t="s">
        <v>130</v>
      </c>
      <c r="J185" s="101"/>
      <c r="K185" s="90">
        <v>0.73999984997430812</v>
      </c>
      <c r="L185" s="88" t="s">
        <v>132</v>
      </c>
      <c r="M185" s="89">
        <v>5.74E-2</v>
      </c>
      <c r="N185" s="89">
        <v>4.6200018003083036E-2</v>
      </c>
      <c r="O185" s="90">
        <v>1.0430219999999999</v>
      </c>
      <c r="P185" s="102">
        <v>102.25</v>
      </c>
      <c r="Q185" s="90"/>
      <c r="R185" s="90">
        <v>1.0664839999999999E-3</v>
      </c>
      <c r="S185" s="91">
        <v>1.3906993376784104E-7</v>
      </c>
      <c r="T185" s="91">
        <f t="shared" si="5"/>
        <v>4.4996902897431624E-8</v>
      </c>
      <c r="U185" s="91">
        <f>R185/'סכום נכסי הקרן'!$C$42</f>
        <v>1.1554656723447686E-8</v>
      </c>
    </row>
    <row r="186" spans="2:21">
      <c r="B186" s="86" t="s">
        <v>739</v>
      </c>
      <c r="C186" s="87" t="s">
        <v>740</v>
      </c>
      <c r="D186" s="88" t="s">
        <v>120</v>
      </c>
      <c r="E186" s="88" t="s">
        <v>308</v>
      </c>
      <c r="F186" s="87" t="s">
        <v>741</v>
      </c>
      <c r="G186" s="88" t="s">
        <v>543</v>
      </c>
      <c r="H186" s="87" t="s">
        <v>392</v>
      </c>
      <c r="I186" s="87" t="s">
        <v>130</v>
      </c>
      <c r="J186" s="101"/>
      <c r="K186" s="90">
        <v>1.4699999999869309</v>
      </c>
      <c r="L186" s="88" t="s">
        <v>132</v>
      </c>
      <c r="M186" s="89">
        <v>4.0999999999999995E-2</v>
      </c>
      <c r="N186" s="89">
        <v>4.3400000000065345E-2</v>
      </c>
      <c r="O186" s="90">
        <v>30079.944</v>
      </c>
      <c r="P186" s="102">
        <v>99.7</v>
      </c>
      <c r="Q186" s="90">
        <v>0.61663885200000002</v>
      </c>
      <c r="R186" s="90">
        <v>30.606343020000001</v>
      </c>
      <c r="S186" s="91">
        <v>1.0026648E-4</v>
      </c>
      <c r="T186" s="91">
        <f t="shared" si="5"/>
        <v>1.2913373711339543E-3</v>
      </c>
      <c r="U186" s="91">
        <f>R186/'סכום נכסי הקרן'!$C$42</f>
        <v>3.315997119095919E-4</v>
      </c>
    </row>
    <row r="187" spans="2:21">
      <c r="B187" s="86" t="s">
        <v>742</v>
      </c>
      <c r="C187" s="87" t="s">
        <v>743</v>
      </c>
      <c r="D187" s="88" t="s">
        <v>120</v>
      </c>
      <c r="E187" s="88" t="s">
        <v>308</v>
      </c>
      <c r="F187" s="87" t="s">
        <v>494</v>
      </c>
      <c r="G187" s="88" t="s">
        <v>495</v>
      </c>
      <c r="H187" s="87" t="s">
        <v>400</v>
      </c>
      <c r="I187" s="87" t="s">
        <v>312</v>
      </c>
      <c r="J187" s="101"/>
      <c r="K187" s="90">
        <v>3.44</v>
      </c>
      <c r="L187" s="88" t="s">
        <v>132</v>
      </c>
      <c r="M187" s="89">
        <v>5.0900000000000001E-2</v>
      </c>
      <c r="N187" s="89">
        <v>4.2327469553450611E-2</v>
      </c>
      <c r="O187" s="90">
        <v>7.1400000000000001E-4</v>
      </c>
      <c r="P187" s="102">
        <v>104</v>
      </c>
      <c r="Q187" s="90"/>
      <c r="R187" s="90">
        <v>7.3899999999999993E-7</v>
      </c>
      <c r="S187" s="91">
        <v>9.8795929726139701E-13</v>
      </c>
      <c r="T187" s="91">
        <f t="shared" si="5"/>
        <v>3.1179756321896971E-11</v>
      </c>
      <c r="U187" s="91">
        <f>R187/'סכום נכסי הקרן'!$C$42</f>
        <v>8.0065817383362907E-12</v>
      </c>
    </row>
    <row r="188" spans="2:21">
      <c r="B188" s="86" t="s">
        <v>744</v>
      </c>
      <c r="C188" s="87" t="s">
        <v>745</v>
      </c>
      <c r="D188" s="88" t="s">
        <v>120</v>
      </c>
      <c r="E188" s="88" t="s">
        <v>308</v>
      </c>
      <c r="F188" s="87" t="s">
        <v>494</v>
      </c>
      <c r="G188" s="88" t="s">
        <v>495</v>
      </c>
      <c r="H188" s="87" t="s">
        <v>400</v>
      </c>
      <c r="I188" s="87" t="s">
        <v>312</v>
      </c>
      <c r="J188" s="101"/>
      <c r="K188" s="90">
        <v>4.5099992659695909</v>
      </c>
      <c r="L188" s="88" t="s">
        <v>132</v>
      </c>
      <c r="M188" s="89">
        <v>3.5200000000000002E-2</v>
      </c>
      <c r="N188" s="89">
        <v>4.5200167973124303E-2</v>
      </c>
      <c r="O188" s="90">
        <v>7.3699999999999998E-3</v>
      </c>
      <c r="P188" s="102">
        <v>97.08</v>
      </c>
      <c r="Q188" s="90"/>
      <c r="R188" s="90">
        <v>7.1440000000000005E-6</v>
      </c>
      <c r="S188" s="91">
        <v>8.979674986938654E-12</v>
      </c>
      <c r="T188" s="91">
        <f t="shared" si="5"/>
        <v>3.0141837505227603E-10</v>
      </c>
      <c r="U188" s="91">
        <f>R188/'סכום נכסי הקרן'!$C$42</f>
        <v>7.7400568252604148E-11</v>
      </c>
    </row>
    <row r="189" spans="2:21">
      <c r="B189" s="86" t="s">
        <v>746</v>
      </c>
      <c r="C189" s="87" t="s">
        <v>747</v>
      </c>
      <c r="D189" s="88" t="s">
        <v>120</v>
      </c>
      <c r="E189" s="88" t="s">
        <v>308</v>
      </c>
      <c r="F189" s="87" t="s">
        <v>498</v>
      </c>
      <c r="G189" s="88" t="s">
        <v>128</v>
      </c>
      <c r="H189" s="87" t="s">
        <v>400</v>
      </c>
      <c r="I189" s="87" t="s">
        <v>312</v>
      </c>
      <c r="J189" s="101"/>
      <c r="K189" s="90">
        <v>1.7800000008326717</v>
      </c>
      <c r="L189" s="88" t="s">
        <v>132</v>
      </c>
      <c r="M189" s="89">
        <v>2.7000000000000003E-2</v>
      </c>
      <c r="N189" s="89">
        <v>4.560000001665343E-2</v>
      </c>
      <c r="O189" s="90">
        <v>1337.6958679999998</v>
      </c>
      <c r="P189" s="102">
        <v>96.96</v>
      </c>
      <c r="Q189" s="90"/>
      <c r="R189" s="90">
        <v>1.2970299139999999</v>
      </c>
      <c r="S189" s="91">
        <v>6.1094699643699463E-6</v>
      </c>
      <c r="T189" s="91">
        <f t="shared" si="5"/>
        <v>5.472405502128685E-5</v>
      </c>
      <c r="U189" s="91">
        <f>R189/'סכום נכסי הקרן'!$C$42</f>
        <v>1.4052470938441529E-5</v>
      </c>
    </row>
    <row r="190" spans="2:21">
      <c r="B190" s="86" t="s">
        <v>748</v>
      </c>
      <c r="C190" s="87" t="s">
        <v>749</v>
      </c>
      <c r="D190" s="88" t="s">
        <v>120</v>
      </c>
      <c r="E190" s="88" t="s">
        <v>308</v>
      </c>
      <c r="F190" s="87" t="s">
        <v>508</v>
      </c>
      <c r="G190" s="88" t="s">
        <v>155</v>
      </c>
      <c r="H190" s="87" t="s">
        <v>509</v>
      </c>
      <c r="I190" s="87" t="s">
        <v>130</v>
      </c>
      <c r="J190" s="101"/>
      <c r="K190" s="90">
        <v>1.8499999999968819</v>
      </c>
      <c r="L190" s="88" t="s">
        <v>132</v>
      </c>
      <c r="M190" s="89">
        <v>3.6499999999999998E-2</v>
      </c>
      <c r="N190" s="89">
        <v>4.2200000000274358E-2</v>
      </c>
      <c r="O190" s="90">
        <v>32293.837415999998</v>
      </c>
      <c r="P190" s="102">
        <v>99.32</v>
      </c>
      <c r="Q190" s="90"/>
      <c r="R190" s="90">
        <v>32.074238246</v>
      </c>
      <c r="S190" s="91">
        <v>2.0215597203263274E-5</v>
      </c>
      <c r="T190" s="91">
        <f t="shared" si="5"/>
        <v>1.3532705449536512E-3</v>
      </c>
      <c r="U190" s="91">
        <f>R190/'סכום נכסי הקרן'!$C$42</f>
        <v>3.4750339676789044E-4</v>
      </c>
    </row>
    <row r="191" spans="2:21">
      <c r="B191" s="86" t="s">
        <v>750</v>
      </c>
      <c r="C191" s="87" t="s">
        <v>751</v>
      </c>
      <c r="D191" s="88" t="s">
        <v>120</v>
      </c>
      <c r="E191" s="88" t="s">
        <v>308</v>
      </c>
      <c r="F191" s="87" t="s">
        <v>752</v>
      </c>
      <c r="G191" s="88" t="s">
        <v>129</v>
      </c>
      <c r="H191" s="87" t="s">
        <v>509</v>
      </c>
      <c r="I191" s="87" t="s">
        <v>130</v>
      </c>
      <c r="J191" s="101"/>
      <c r="K191" s="90">
        <v>2.2299999999940674</v>
      </c>
      <c r="L191" s="88" t="s">
        <v>132</v>
      </c>
      <c r="M191" s="89">
        <v>4.5999999999999999E-2</v>
      </c>
      <c r="N191" s="89">
        <v>4.8799999999961867E-2</v>
      </c>
      <c r="O191" s="90">
        <v>93999.824999999997</v>
      </c>
      <c r="P191" s="102">
        <v>100.42</v>
      </c>
      <c r="Q191" s="90"/>
      <c r="R191" s="90">
        <v>94.394622171999998</v>
      </c>
      <c r="S191" s="91">
        <v>2.4402228654500142E-4</v>
      </c>
      <c r="T191" s="91">
        <f t="shared" si="5"/>
        <v>3.9826810790534409E-3</v>
      </c>
      <c r="U191" s="91">
        <f>R191/'סכום נכסי הקרן'!$C$42</f>
        <v>1.0227040028139231E-3</v>
      </c>
    </row>
    <row r="192" spans="2:21">
      <c r="B192" s="86" t="s">
        <v>753</v>
      </c>
      <c r="C192" s="87" t="s">
        <v>754</v>
      </c>
      <c r="D192" s="88" t="s">
        <v>120</v>
      </c>
      <c r="E192" s="88" t="s">
        <v>308</v>
      </c>
      <c r="F192" s="87" t="s">
        <v>755</v>
      </c>
      <c r="G192" s="88" t="s">
        <v>629</v>
      </c>
      <c r="H192" s="87" t="s">
        <v>505</v>
      </c>
      <c r="I192" s="87" t="s">
        <v>312</v>
      </c>
      <c r="J192" s="101"/>
      <c r="K192" s="90">
        <v>2.19</v>
      </c>
      <c r="L192" s="88" t="s">
        <v>132</v>
      </c>
      <c r="M192" s="89">
        <v>4.3499999999999997E-2</v>
      </c>
      <c r="N192" s="89">
        <v>0.19153618906942391</v>
      </c>
      <c r="O192" s="90">
        <v>9.2700000000000009E-4</v>
      </c>
      <c r="P192" s="102">
        <v>73.94</v>
      </c>
      <c r="Q192" s="90"/>
      <c r="R192" s="90">
        <v>6.7699999999999993E-7</v>
      </c>
      <c r="S192" s="91">
        <v>8.8993364432024542E-13</v>
      </c>
      <c r="T192" s="91">
        <f t="shared" si="5"/>
        <v>2.8563863369315629E-11</v>
      </c>
      <c r="U192" s="91">
        <f>R192/'סכום נכסי הקרן'!$C$42</f>
        <v>7.3348522826166024E-12</v>
      </c>
    </row>
    <row r="193" spans="2:21">
      <c r="B193" s="86" t="s">
        <v>756</v>
      </c>
      <c r="C193" s="87" t="s">
        <v>757</v>
      </c>
      <c r="D193" s="88" t="s">
        <v>120</v>
      </c>
      <c r="E193" s="88" t="s">
        <v>308</v>
      </c>
      <c r="F193" s="87" t="s">
        <v>546</v>
      </c>
      <c r="G193" s="88" t="s">
        <v>543</v>
      </c>
      <c r="H193" s="87" t="s">
        <v>509</v>
      </c>
      <c r="I193" s="87" t="s">
        <v>130</v>
      </c>
      <c r="J193" s="101"/>
      <c r="K193" s="90">
        <v>7.8500000000420727</v>
      </c>
      <c r="L193" s="88" t="s">
        <v>132</v>
      </c>
      <c r="M193" s="89">
        <v>3.0499999999999999E-2</v>
      </c>
      <c r="N193" s="89">
        <v>4.9400000000374963E-2</v>
      </c>
      <c r="O193" s="90">
        <v>78085.863933999994</v>
      </c>
      <c r="P193" s="102">
        <v>86.75</v>
      </c>
      <c r="Q193" s="90"/>
      <c r="R193" s="90">
        <v>67.739486959000004</v>
      </c>
      <c r="S193" s="91">
        <v>1.1438412033747225E-4</v>
      </c>
      <c r="T193" s="91">
        <f t="shared" si="5"/>
        <v>2.85805236366974E-3</v>
      </c>
      <c r="U193" s="91">
        <f>R193/'סכום נכסי הקרן'!$C$42</f>
        <v>7.3391304364032312E-4</v>
      </c>
    </row>
    <row r="194" spans="2:21">
      <c r="B194" s="86" t="s">
        <v>758</v>
      </c>
      <c r="C194" s="87" t="s">
        <v>759</v>
      </c>
      <c r="D194" s="88" t="s">
        <v>120</v>
      </c>
      <c r="E194" s="88" t="s">
        <v>308</v>
      </c>
      <c r="F194" s="87" t="s">
        <v>546</v>
      </c>
      <c r="G194" s="88" t="s">
        <v>543</v>
      </c>
      <c r="H194" s="87" t="s">
        <v>509</v>
      </c>
      <c r="I194" s="87" t="s">
        <v>130</v>
      </c>
      <c r="J194" s="101"/>
      <c r="K194" s="90">
        <v>3.3499999999678733</v>
      </c>
      <c r="L194" s="88" t="s">
        <v>132</v>
      </c>
      <c r="M194" s="89">
        <v>2.9100000000000001E-2</v>
      </c>
      <c r="N194" s="89">
        <v>4.3699999999706279E-2</v>
      </c>
      <c r="O194" s="90">
        <v>45655.182336999998</v>
      </c>
      <c r="P194" s="102">
        <v>95.45</v>
      </c>
      <c r="Q194" s="90"/>
      <c r="R194" s="90">
        <v>43.577871544000004</v>
      </c>
      <c r="S194" s="91">
        <v>7.6091970561666667E-5</v>
      </c>
      <c r="T194" s="91">
        <f t="shared" si="5"/>
        <v>1.8386297912974944E-3</v>
      </c>
      <c r="U194" s="91">
        <f>R194/'סכום נכסי הקרן'!$C$42</f>
        <v>4.7213774086570388E-4</v>
      </c>
    </row>
    <row r="195" spans="2:21">
      <c r="B195" s="86" t="s">
        <v>760</v>
      </c>
      <c r="C195" s="87" t="s">
        <v>761</v>
      </c>
      <c r="D195" s="88" t="s">
        <v>120</v>
      </c>
      <c r="E195" s="88" t="s">
        <v>308</v>
      </c>
      <c r="F195" s="87" t="s">
        <v>546</v>
      </c>
      <c r="G195" s="88" t="s">
        <v>543</v>
      </c>
      <c r="H195" s="87" t="s">
        <v>509</v>
      </c>
      <c r="I195" s="87" t="s">
        <v>130</v>
      </c>
      <c r="J195" s="101"/>
      <c r="K195" s="90">
        <v>5.3900009219644307</v>
      </c>
      <c r="L195" s="88" t="s">
        <v>132</v>
      </c>
      <c r="M195" s="89">
        <v>3.95E-2</v>
      </c>
      <c r="N195" s="89">
        <v>4.6597767672591973E-2</v>
      </c>
      <c r="O195" s="90">
        <v>2.5070000000000005E-3</v>
      </c>
      <c r="P195" s="102">
        <v>96.57</v>
      </c>
      <c r="Q195" s="90">
        <v>5.0000000000000004E-8</v>
      </c>
      <c r="R195" s="90">
        <v>2.419E-6</v>
      </c>
      <c r="S195" s="91">
        <v>1.044539928347061E-11</v>
      </c>
      <c r="T195" s="91">
        <f t="shared" si="5"/>
        <v>1.0206201697248819E-10</v>
      </c>
      <c r="U195" s="91">
        <f>R195/'סכום נכסי הקרן'!$C$42</f>
        <v>2.620828311912786E-11</v>
      </c>
    </row>
    <row r="196" spans="2:21">
      <c r="B196" s="86" t="s">
        <v>762</v>
      </c>
      <c r="C196" s="87" t="s">
        <v>763</v>
      </c>
      <c r="D196" s="88" t="s">
        <v>120</v>
      </c>
      <c r="E196" s="88" t="s">
        <v>308</v>
      </c>
      <c r="F196" s="87" t="s">
        <v>546</v>
      </c>
      <c r="G196" s="88" t="s">
        <v>543</v>
      </c>
      <c r="H196" s="87" t="s">
        <v>509</v>
      </c>
      <c r="I196" s="87" t="s">
        <v>130</v>
      </c>
      <c r="J196" s="101"/>
      <c r="K196" s="90">
        <v>7.0899999999811874</v>
      </c>
      <c r="L196" s="88" t="s">
        <v>132</v>
      </c>
      <c r="M196" s="89">
        <v>3.0499999999999999E-2</v>
      </c>
      <c r="N196" s="89">
        <v>4.999999999989127E-2</v>
      </c>
      <c r="O196" s="90">
        <v>104982.377274</v>
      </c>
      <c r="P196" s="102">
        <v>87.6</v>
      </c>
      <c r="Q196" s="90"/>
      <c r="R196" s="90">
        <v>91.964562497000003</v>
      </c>
      <c r="S196" s="91">
        <v>1.4403413670859678E-4</v>
      </c>
      <c r="T196" s="91">
        <f t="shared" si="5"/>
        <v>3.8801524342440123E-3</v>
      </c>
      <c r="U196" s="91">
        <f>R196/'סכום נכסי הקרן'!$C$42</f>
        <v>9.9637589534853433E-4</v>
      </c>
    </row>
    <row r="197" spans="2:21">
      <c r="B197" s="86" t="s">
        <v>764</v>
      </c>
      <c r="C197" s="87" t="s">
        <v>765</v>
      </c>
      <c r="D197" s="88" t="s">
        <v>120</v>
      </c>
      <c r="E197" s="88" t="s">
        <v>308</v>
      </c>
      <c r="F197" s="87" t="s">
        <v>546</v>
      </c>
      <c r="G197" s="88" t="s">
        <v>543</v>
      </c>
      <c r="H197" s="87" t="s">
        <v>509</v>
      </c>
      <c r="I197" s="87" t="s">
        <v>130</v>
      </c>
      <c r="J197" s="101"/>
      <c r="K197" s="90">
        <v>8.7199999999961069</v>
      </c>
      <c r="L197" s="88" t="s">
        <v>132</v>
      </c>
      <c r="M197" s="89">
        <v>2.63E-2</v>
      </c>
      <c r="N197" s="89">
        <v>4.9899999999959983E-2</v>
      </c>
      <c r="O197" s="90">
        <v>112799.79</v>
      </c>
      <c r="P197" s="102">
        <v>81.97</v>
      </c>
      <c r="Q197" s="90"/>
      <c r="R197" s="90">
        <v>92.461987863000004</v>
      </c>
      <c r="S197" s="91">
        <v>1.6260788649717742E-4</v>
      </c>
      <c r="T197" s="91">
        <f t="shared" si="5"/>
        <v>3.9011397166529575E-3</v>
      </c>
      <c r="U197" s="91">
        <f>R197/'סכום נכסי הקרן'!$C$42</f>
        <v>1.0017651739027979E-3</v>
      </c>
    </row>
    <row r="198" spans="2:21">
      <c r="B198" s="86" t="s">
        <v>766</v>
      </c>
      <c r="C198" s="87" t="s">
        <v>767</v>
      </c>
      <c r="D198" s="88" t="s">
        <v>120</v>
      </c>
      <c r="E198" s="88" t="s">
        <v>308</v>
      </c>
      <c r="F198" s="87" t="s">
        <v>768</v>
      </c>
      <c r="G198" s="88" t="s">
        <v>127</v>
      </c>
      <c r="H198" s="87" t="s">
        <v>505</v>
      </c>
      <c r="I198" s="87" t="s">
        <v>312</v>
      </c>
      <c r="J198" s="101"/>
      <c r="K198" s="90">
        <v>0.36</v>
      </c>
      <c r="L198" s="88" t="s">
        <v>132</v>
      </c>
      <c r="M198" s="89">
        <v>3.4000000000000002E-2</v>
      </c>
      <c r="N198" s="89">
        <v>3.9599999988462573E-2</v>
      </c>
      <c r="O198" s="90">
        <v>864.23821399999997</v>
      </c>
      <c r="P198" s="102">
        <v>100.29</v>
      </c>
      <c r="Q198" s="90"/>
      <c r="R198" s="90">
        <v>0.86674447499999996</v>
      </c>
      <c r="S198" s="91">
        <v>8.2290835766647255E-6</v>
      </c>
      <c r="T198" s="91">
        <f t="shared" si="5"/>
        <v>3.656952844905348E-5</v>
      </c>
      <c r="U198" s="91">
        <f>R198/'סכום נכסי הקרן'!$C$42</f>
        <v>9.3906095877386683E-6</v>
      </c>
    </row>
    <row r="199" spans="2:21">
      <c r="B199" s="86" t="s">
        <v>769</v>
      </c>
      <c r="C199" s="87" t="s">
        <v>770</v>
      </c>
      <c r="D199" s="88" t="s">
        <v>120</v>
      </c>
      <c r="E199" s="88" t="s">
        <v>308</v>
      </c>
      <c r="F199" s="87" t="s">
        <v>557</v>
      </c>
      <c r="G199" s="88" t="s">
        <v>543</v>
      </c>
      <c r="H199" s="87" t="s">
        <v>509</v>
      </c>
      <c r="I199" s="87" t="s">
        <v>130</v>
      </c>
      <c r="J199" s="101"/>
      <c r="K199" s="90">
        <v>1.5300000000672898</v>
      </c>
      <c r="L199" s="88" t="s">
        <v>132</v>
      </c>
      <c r="M199" s="89">
        <v>3.9199999999999999E-2</v>
      </c>
      <c r="N199" s="89">
        <v>4.2700000002622931E-2</v>
      </c>
      <c r="O199" s="90">
        <v>7198.4244930000013</v>
      </c>
      <c r="P199" s="102">
        <v>101.16</v>
      </c>
      <c r="Q199" s="90"/>
      <c r="R199" s="90">
        <v>7.2819264669999999</v>
      </c>
      <c r="S199" s="91">
        <v>7.4994993957414371E-6</v>
      </c>
      <c r="T199" s="91">
        <f t="shared" si="5"/>
        <v>3.0723774397162674E-4</v>
      </c>
      <c r="U199" s="91">
        <f>R199/'סכום נכסי הקרן'!$C$42</f>
        <v>7.8894911326914628E-5</v>
      </c>
    </row>
    <row r="200" spans="2:21">
      <c r="B200" s="86" t="s">
        <v>771</v>
      </c>
      <c r="C200" s="87" t="s">
        <v>772</v>
      </c>
      <c r="D200" s="88" t="s">
        <v>120</v>
      </c>
      <c r="E200" s="88" t="s">
        <v>308</v>
      </c>
      <c r="F200" s="87" t="s">
        <v>557</v>
      </c>
      <c r="G200" s="88" t="s">
        <v>543</v>
      </c>
      <c r="H200" s="87" t="s">
        <v>509</v>
      </c>
      <c r="I200" s="87" t="s">
        <v>130</v>
      </c>
      <c r="J200" s="101"/>
      <c r="K200" s="90">
        <v>6.5500000000153342</v>
      </c>
      <c r="L200" s="88" t="s">
        <v>132</v>
      </c>
      <c r="M200" s="89">
        <v>2.64E-2</v>
      </c>
      <c r="N200" s="89">
        <v>4.9100000000126508E-2</v>
      </c>
      <c r="O200" s="90">
        <v>239108.23589400001</v>
      </c>
      <c r="P200" s="102">
        <v>87.28</v>
      </c>
      <c r="Q200" s="90"/>
      <c r="R200" s="90">
        <v>208.693668296</v>
      </c>
      <c r="S200" s="91">
        <v>1.4613879132662668E-4</v>
      </c>
      <c r="T200" s="91">
        <f t="shared" si="5"/>
        <v>8.8051660668363677E-3</v>
      </c>
      <c r="U200" s="91">
        <f>R200/'סכום נכסי הקרן'!$C$42</f>
        <v>2.2610594228486673E-3</v>
      </c>
    </row>
    <row r="201" spans="2:21">
      <c r="B201" s="86" t="s">
        <v>773</v>
      </c>
      <c r="C201" s="87" t="s">
        <v>774</v>
      </c>
      <c r="D201" s="88" t="s">
        <v>120</v>
      </c>
      <c r="E201" s="88" t="s">
        <v>308</v>
      </c>
      <c r="F201" s="87" t="s">
        <v>557</v>
      </c>
      <c r="G201" s="88" t="s">
        <v>543</v>
      </c>
      <c r="H201" s="87" t="s">
        <v>509</v>
      </c>
      <c r="I201" s="87" t="s">
        <v>130</v>
      </c>
      <c r="J201" s="101"/>
      <c r="K201" s="90">
        <v>8.1299999999569472</v>
      </c>
      <c r="L201" s="88" t="s">
        <v>132</v>
      </c>
      <c r="M201" s="89">
        <v>2.5000000000000001E-2</v>
      </c>
      <c r="N201" s="89">
        <v>5.0899999999662285E-2</v>
      </c>
      <c r="O201" s="90">
        <v>94530.362519000002</v>
      </c>
      <c r="P201" s="102">
        <v>82.07</v>
      </c>
      <c r="Q201" s="90"/>
      <c r="R201" s="90">
        <v>77.581068517999995</v>
      </c>
      <c r="S201" s="91">
        <v>7.0881081804441843E-5</v>
      </c>
      <c r="T201" s="91">
        <f t="shared" si="5"/>
        <v>3.2732866191930074E-3</v>
      </c>
      <c r="U201" s="91">
        <f>R201/'סכום נכסי הקרן'!$C$42</f>
        <v>8.4054014402819397E-4</v>
      </c>
    </row>
    <row r="202" spans="2:21">
      <c r="B202" s="86" t="s">
        <v>775</v>
      </c>
      <c r="C202" s="87" t="s">
        <v>776</v>
      </c>
      <c r="D202" s="88" t="s">
        <v>120</v>
      </c>
      <c r="E202" s="88" t="s">
        <v>308</v>
      </c>
      <c r="F202" s="87" t="s">
        <v>741</v>
      </c>
      <c r="G202" s="88" t="s">
        <v>543</v>
      </c>
      <c r="H202" s="87" t="s">
        <v>509</v>
      </c>
      <c r="I202" s="87" t="s">
        <v>130</v>
      </c>
      <c r="J202" s="101"/>
      <c r="K202" s="90">
        <v>5.8599999999634766</v>
      </c>
      <c r="L202" s="88" t="s">
        <v>132</v>
      </c>
      <c r="M202" s="89">
        <v>3.4300000000000004E-2</v>
      </c>
      <c r="N202" s="89">
        <v>4.8899999999803337E-2</v>
      </c>
      <c r="O202" s="90">
        <v>77174.875283000001</v>
      </c>
      <c r="P202" s="102">
        <v>92.24</v>
      </c>
      <c r="Q202" s="90"/>
      <c r="R202" s="90">
        <v>71.186104959999994</v>
      </c>
      <c r="S202" s="91">
        <v>2.5396497065618008E-4</v>
      </c>
      <c r="T202" s="91">
        <f t="shared" si="5"/>
        <v>3.0034714562351575E-3</v>
      </c>
      <c r="U202" s="91">
        <f>R202/'סכום נכסי הקרן'!$C$42</f>
        <v>7.7125489579976518E-4</v>
      </c>
    </row>
    <row r="203" spans="2:21">
      <c r="B203" s="86" t="s">
        <v>777</v>
      </c>
      <c r="C203" s="87" t="s">
        <v>778</v>
      </c>
      <c r="D203" s="88" t="s">
        <v>120</v>
      </c>
      <c r="E203" s="88" t="s">
        <v>308</v>
      </c>
      <c r="F203" s="87" t="s">
        <v>741</v>
      </c>
      <c r="G203" s="88" t="s">
        <v>543</v>
      </c>
      <c r="H203" s="87" t="s">
        <v>509</v>
      </c>
      <c r="I203" s="87" t="s">
        <v>130</v>
      </c>
      <c r="J203" s="101"/>
      <c r="K203" s="90">
        <v>7.1100000000471688</v>
      </c>
      <c r="L203" s="88" t="s">
        <v>132</v>
      </c>
      <c r="M203" s="89">
        <v>2.98E-2</v>
      </c>
      <c r="N203" s="89">
        <v>4.9800000000441741E-2</v>
      </c>
      <c r="O203" s="90">
        <v>61211.432709000001</v>
      </c>
      <c r="P203" s="102">
        <v>87.28</v>
      </c>
      <c r="Q203" s="90"/>
      <c r="R203" s="90">
        <v>53.425338468</v>
      </c>
      <c r="S203" s="91">
        <v>1.5593594032745097E-4</v>
      </c>
      <c r="T203" s="91">
        <f t="shared" ref="T203:T266" si="6">IFERROR(R203/$R$11,0)</f>
        <v>2.2541123610921631E-3</v>
      </c>
      <c r="U203" s="91">
        <f>R203/'סכום נכסי הקרן'!$C$42</f>
        <v>5.7882860533467408E-4</v>
      </c>
    </row>
    <row r="204" spans="2:21">
      <c r="B204" s="86" t="s">
        <v>779</v>
      </c>
      <c r="C204" s="87" t="s">
        <v>780</v>
      </c>
      <c r="D204" s="88" t="s">
        <v>120</v>
      </c>
      <c r="E204" s="88" t="s">
        <v>308</v>
      </c>
      <c r="F204" s="87" t="s">
        <v>578</v>
      </c>
      <c r="G204" s="88" t="s">
        <v>543</v>
      </c>
      <c r="H204" s="87" t="s">
        <v>509</v>
      </c>
      <c r="I204" s="87" t="s">
        <v>130</v>
      </c>
      <c r="J204" s="101"/>
      <c r="K204" s="90">
        <v>2.4600000000007549</v>
      </c>
      <c r="L204" s="88" t="s">
        <v>132</v>
      </c>
      <c r="M204" s="89">
        <v>3.61E-2</v>
      </c>
      <c r="N204" s="89">
        <v>4.2599999999982374E-2</v>
      </c>
      <c r="O204" s="90">
        <v>158846.97542</v>
      </c>
      <c r="P204" s="102">
        <v>100.02</v>
      </c>
      <c r="Q204" s="90"/>
      <c r="R204" s="90">
        <v>158.87873952800001</v>
      </c>
      <c r="S204" s="91">
        <v>2.0696674321824104E-4</v>
      </c>
      <c r="T204" s="91">
        <f t="shared" si="6"/>
        <v>6.7033834684887428E-3</v>
      </c>
      <c r="U204" s="91">
        <f>R204/'סכום נכסי הקרן'!$C$42</f>
        <v>1.7213472456221559E-3</v>
      </c>
    </row>
    <row r="205" spans="2:21">
      <c r="B205" s="86" t="s">
        <v>781</v>
      </c>
      <c r="C205" s="87" t="s">
        <v>782</v>
      </c>
      <c r="D205" s="88" t="s">
        <v>120</v>
      </c>
      <c r="E205" s="88" t="s">
        <v>308</v>
      </c>
      <c r="F205" s="87" t="s">
        <v>578</v>
      </c>
      <c r="G205" s="88" t="s">
        <v>543</v>
      </c>
      <c r="H205" s="87" t="s">
        <v>509</v>
      </c>
      <c r="I205" s="87" t="s">
        <v>130</v>
      </c>
      <c r="J205" s="101"/>
      <c r="K205" s="90">
        <v>3.4499999999980711</v>
      </c>
      <c r="L205" s="88" t="s">
        <v>132</v>
      </c>
      <c r="M205" s="89">
        <v>3.3000000000000002E-2</v>
      </c>
      <c r="N205" s="89">
        <v>4.2299999999780111E-2</v>
      </c>
      <c r="O205" s="90">
        <v>52847.764439999999</v>
      </c>
      <c r="P205" s="102">
        <v>98.1</v>
      </c>
      <c r="Q205" s="90"/>
      <c r="R205" s="90">
        <v>51.843656918000001</v>
      </c>
      <c r="S205" s="91">
        <v>1.7139166985032998E-4</v>
      </c>
      <c r="T205" s="91">
        <f t="shared" si="6"/>
        <v>2.1873783349651804E-3</v>
      </c>
      <c r="U205" s="91">
        <f>R205/'סכום נכסי הקרן'!$C$42</f>
        <v>5.6169212006526483E-4</v>
      </c>
    </row>
    <row r="206" spans="2:21">
      <c r="B206" s="86" t="s">
        <v>783</v>
      </c>
      <c r="C206" s="87" t="s">
        <v>784</v>
      </c>
      <c r="D206" s="88" t="s">
        <v>120</v>
      </c>
      <c r="E206" s="88" t="s">
        <v>308</v>
      </c>
      <c r="F206" s="87" t="s">
        <v>578</v>
      </c>
      <c r="G206" s="88" t="s">
        <v>543</v>
      </c>
      <c r="H206" s="87" t="s">
        <v>509</v>
      </c>
      <c r="I206" s="87" t="s">
        <v>130</v>
      </c>
      <c r="J206" s="101"/>
      <c r="K206" s="90">
        <v>5.809999999986017</v>
      </c>
      <c r="L206" s="88" t="s">
        <v>132</v>
      </c>
      <c r="M206" s="89">
        <v>2.6200000000000001E-2</v>
      </c>
      <c r="N206" s="89">
        <v>4.9299999999924363E-2</v>
      </c>
      <c r="O206" s="90">
        <v>148232.52019499999</v>
      </c>
      <c r="P206" s="102">
        <v>88.29</v>
      </c>
      <c r="Q206" s="90"/>
      <c r="R206" s="90">
        <v>130.87448714300001</v>
      </c>
      <c r="S206" s="91">
        <v>1.1461032163100634E-4</v>
      </c>
      <c r="T206" s="91">
        <f t="shared" si="6"/>
        <v>5.521833041775343E-3</v>
      </c>
      <c r="U206" s="91">
        <f>R206/'סכום נכסי הקרן'!$C$42</f>
        <v>1.4179394841316261E-3</v>
      </c>
    </row>
    <row r="207" spans="2:21">
      <c r="B207" s="86" t="s">
        <v>785</v>
      </c>
      <c r="C207" s="87" t="s">
        <v>786</v>
      </c>
      <c r="D207" s="88" t="s">
        <v>120</v>
      </c>
      <c r="E207" s="88" t="s">
        <v>308</v>
      </c>
      <c r="F207" s="87" t="s">
        <v>787</v>
      </c>
      <c r="G207" s="88" t="s">
        <v>127</v>
      </c>
      <c r="H207" s="87" t="s">
        <v>505</v>
      </c>
      <c r="I207" s="87" t="s">
        <v>312</v>
      </c>
      <c r="J207" s="101"/>
      <c r="K207" s="90">
        <v>0.78999999997025405</v>
      </c>
      <c r="L207" s="88" t="s">
        <v>132</v>
      </c>
      <c r="M207" s="89">
        <v>2.4E-2</v>
      </c>
      <c r="N207" s="89">
        <v>4.2099999998246027E-2</v>
      </c>
      <c r="O207" s="90">
        <v>9864.6746459999995</v>
      </c>
      <c r="P207" s="102">
        <v>98.83</v>
      </c>
      <c r="Q207" s="90"/>
      <c r="R207" s="90">
        <v>9.7492579509999988</v>
      </c>
      <c r="S207" s="91">
        <v>7.0696884474384753E-5</v>
      </c>
      <c r="T207" s="91">
        <f t="shared" si="6"/>
        <v>4.1133895430513743E-4</v>
      </c>
      <c r="U207" s="91">
        <f>R207/'סכום נכסי הקרן'!$C$42</f>
        <v>1.0562683446929158E-4</v>
      </c>
    </row>
    <row r="208" spans="2:21">
      <c r="B208" s="86" t="s">
        <v>788</v>
      </c>
      <c r="C208" s="87" t="s">
        <v>789</v>
      </c>
      <c r="D208" s="88" t="s">
        <v>120</v>
      </c>
      <c r="E208" s="88" t="s">
        <v>308</v>
      </c>
      <c r="F208" s="87" t="s">
        <v>787</v>
      </c>
      <c r="G208" s="88" t="s">
        <v>127</v>
      </c>
      <c r="H208" s="87" t="s">
        <v>505</v>
      </c>
      <c r="I208" s="87" t="s">
        <v>312</v>
      </c>
      <c r="J208" s="101"/>
      <c r="K208" s="90">
        <v>2.7899999999719847</v>
      </c>
      <c r="L208" s="88" t="s">
        <v>132</v>
      </c>
      <c r="M208" s="89">
        <v>2.3E-2</v>
      </c>
      <c r="N208" s="89">
        <v>4.5599999999621971E-2</v>
      </c>
      <c r="O208" s="90">
        <v>62529.466283000002</v>
      </c>
      <c r="P208" s="102">
        <v>94.76</v>
      </c>
      <c r="Q208" s="90"/>
      <c r="R208" s="90">
        <v>59.252922253999998</v>
      </c>
      <c r="S208" s="91">
        <v>1.6569727970840251E-4</v>
      </c>
      <c r="T208" s="91">
        <f t="shared" si="6"/>
        <v>2.4999887378078841E-3</v>
      </c>
      <c r="U208" s="91">
        <f>R208/'סכום נכסי הקרן'!$C$42</f>
        <v>6.4196666476581379E-4</v>
      </c>
    </row>
    <row r="209" spans="2:21">
      <c r="B209" s="86" t="s">
        <v>790</v>
      </c>
      <c r="C209" s="87" t="s">
        <v>791</v>
      </c>
      <c r="D209" s="88" t="s">
        <v>120</v>
      </c>
      <c r="E209" s="88" t="s">
        <v>308</v>
      </c>
      <c r="F209" s="87" t="s">
        <v>787</v>
      </c>
      <c r="G209" s="88" t="s">
        <v>127</v>
      </c>
      <c r="H209" s="87" t="s">
        <v>505</v>
      </c>
      <c r="I209" s="87" t="s">
        <v>312</v>
      </c>
      <c r="J209" s="101"/>
      <c r="K209" s="90">
        <v>2.8199999999832919</v>
      </c>
      <c r="L209" s="88" t="s">
        <v>132</v>
      </c>
      <c r="M209" s="89">
        <v>2.1499999999999998E-2</v>
      </c>
      <c r="N209" s="89">
        <v>5.0299999999873141E-2</v>
      </c>
      <c r="O209" s="90">
        <v>33217.403607</v>
      </c>
      <c r="P209" s="102">
        <v>92.39</v>
      </c>
      <c r="Q209" s="90">
        <v>1.6286480489999999</v>
      </c>
      <c r="R209" s="90">
        <v>32.318207246999997</v>
      </c>
      <c r="S209" s="91">
        <v>5.6514553223811211E-5</v>
      </c>
      <c r="T209" s="91">
        <f t="shared" si="6"/>
        <v>1.3635640415724285E-3</v>
      </c>
      <c r="U209" s="91">
        <f>R209/'סכום נכסי הקרן'!$C$42</f>
        <v>3.5014664135263568E-4</v>
      </c>
    </row>
    <row r="210" spans="2:21">
      <c r="B210" s="86" t="s">
        <v>792</v>
      </c>
      <c r="C210" s="87" t="s">
        <v>793</v>
      </c>
      <c r="D210" s="88" t="s">
        <v>120</v>
      </c>
      <c r="E210" s="88" t="s">
        <v>308</v>
      </c>
      <c r="F210" s="87" t="s">
        <v>787</v>
      </c>
      <c r="G210" s="88" t="s">
        <v>127</v>
      </c>
      <c r="H210" s="87" t="s">
        <v>505</v>
      </c>
      <c r="I210" s="87" t="s">
        <v>312</v>
      </c>
      <c r="J210" s="101"/>
      <c r="K210" s="90">
        <v>1.8400000000038785</v>
      </c>
      <c r="L210" s="88" t="s">
        <v>132</v>
      </c>
      <c r="M210" s="89">
        <v>2.75E-2</v>
      </c>
      <c r="N210" s="89">
        <v>4.3100000000349054E-2</v>
      </c>
      <c r="O210" s="90">
        <v>42027.913179000003</v>
      </c>
      <c r="P210" s="102">
        <v>98.16</v>
      </c>
      <c r="Q210" s="90"/>
      <c r="R210" s="90">
        <v>41.254598176000002</v>
      </c>
      <c r="S210" s="91">
        <v>1.6893072074850084E-4</v>
      </c>
      <c r="T210" s="91">
        <f t="shared" si="6"/>
        <v>1.7406066553253795E-3</v>
      </c>
      <c r="U210" s="91">
        <f>R210/'סכום נכסי הקרן'!$C$42</f>
        <v>4.4696659320482177E-4</v>
      </c>
    </row>
    <row r="211" spans="2:21">
      <c r="B211" s="86" t="s">
        <v>794</v>
      </c>
      <c r="C211" s="87" t="s">
        <v>795</v>
      </c>
      <c r="D211" s="88" t="s">
        <v>120</v>
      </c>
      <c r="E211" s="88" t="s">
        <v>308</v>
      </c>
      <c r="F211" s="87" t="s">
        <v>585</v>
      </c>
      <c r="G211" s="88" t="s">
        <v>128</v>
      </c>
      <c r="H211" s="87" t="s">
        <v>586</v>
      </c>
      <c r="I211" s="87" t="s">
        <v>312</v>
      </c>
      <c r="J211" s="101"/>
      <c r="K211" s="90">
        <v>2.3800000000028954</v>
      </c>
      <c r="L211" s="88" t="s">
        <v>132</v>
      </c>
      <c r="M211" s="89">
        <v>2.7999999999999997E-2</v>
      </c>
      <c r="N211" s="89">
        <v>5.4300000000101351E-2</v>
      </c>
      <c r="O211" s="90">
        <v>36681.238527000001</v>
      </c>
      <c r="P211" s="102">
        <v>94.15</v>
      </c>
      <c r="Q211" s="90"/>
      <c r="R211" s="90">
        <v>34.535385255000001</v>
      </c>
      <c r="S211" s="91">
        <v>1.0550030091736748E-4</v>
      </c>
      <c r="T211" s="91">
        <f t="shared" si="6"/>
        <v>1.4571108210199375E-3</v>
      </c>
      <c r="U211" s="91">
        <f>R211/'סכום נכסי הקרן'!$C$42</f>
        <v>3.7416831516791805E-4</v>
      </c>
    </row>
    <row r="212" spans="2:21">
      <c r="B212" s="86" t="s">
        <v>796</v>
      </c>
      <c r="C212" s="87" t="s">
        <v>797</v>
      </c>
      <c r="D212" s="88" t="s">
        <v>120</v>
      </c>
      <c r="E212" s="88" t="s">
        <v>308</v>
      </c>
      <c r="F212" s="87" t="s">
        <v>798</v>
      </c>
      <c r="G212" s="88" t="s">
        <v>600</v>
      </c>
      <c r="H212" s="87" t="s">
        <v>592</v>
      </c>
      <c r="I212" s="87" t="s">
        <v>130</v>
      </c>
      <c r="J212" s="101"/>
      <c r="K212" s="90">
        <v>1.9200000002500914</v>
      </c>
      <c r="L212" s="88" t="s">
        <v>132</v>
      </c>
      <c r="M212" s="89">
        <v>0.04</v>
      </c>
      <c r="N212" s="89">
        <v>4.3200000010837292E-2</v>
      </c>
      <c r="O212" s="90">
        <v>1446.9990399999997</v>
      </c>
      <c r="P212" s="102">
        <v>99.48</v>
      </c>
      <c r="Q212" s="90"/>
      <c r="R212" s="90">
        <v>1.439474642</v>
      </c>
      <c r="S212" s="91">
        <v>5.4911407424781616E-6</v>
      </c>
      <c r="T212" s="91">
        <f t="shared" si="6"/>
        <v>6.0734057603666959E-5</v>
      </c>
      <c r="U212" s="91">
        <f>R212/'סכום נכסי הקרן'!$C$42</f>
        <v>1.5595766416015385E-5</v>
      </c>
    </row>
    <row r="213" spans="2:21">
      <c r="B213" s="86" t="s">
        <v>799</v>
      </c>
      <c r="C213" s="87" t="s">
        <v>800</v>
      </c>
      <c r="D213" s="88" t="s">
        <v>120</v>
      </c>
      <c r="E213" s="88" t="s">
        <v>308</v>
      </c>
      <c r="F213" s="87" t="s">
        <v>798</v>
      </c>
      <c r="G213" s="88" t="s">
        <v>600</v>
      </c>
      <c r="H213" s="87" t="s">
        <v>586</v>
      </c>
      <c r="I213" s="87" t="s">
        <v>312</v>
      </c>
      <c r="J213" s="101"/>
      <c r="K213" s="90">
        <v>3.5400000001608296</v>
      </c>
      <c r="L213" s="88" t="s">
        <v>132</v>
      </c>
      <c r="M213" s="89">
        <v>0.04</v>
      </c>
      <c r="N213" s="89">
        <v>4.710000000222099E-2</v>
      </c>
      <c r="O213" s="90">
        <v>10493.031265</v>
      </c>
      <c r="P213" s="102">
        <v>99.55</v>
      </c>
      <c r="Q213" s="90"/>
      <c r="R213" s="90">
        <v>10.445812508000001</v>
      </c>
      <c r="S213" s="91">
        <v>1.9194136348753105E-5</v>
      </c>
      <c r="T213" s="91">
        <f t="shared" si="6"/>
        <v>4.4072786005908458E-4</v>
      </c>
      <c r="U213" s="91">
        <f>R213/'סכום נכסי הקרן'!$C$42</f>
        <v>1.1317354758949611E-4</v>
      </c>
    </row>
    <row r="214" spans="2:21">
      <c r="B214" s="86" t="s">
        <v>801</v>
      </c>
      <c r="C214" s="87" t="s">
        <v>802</v>
      </c>
      <c r="D214" s="88" t="s">
        <v>120</v>
      </c>
      <c r="E214" s="88" t="s">
        <v>308</v>
      </c>
      <c r="F214" s="87" t="s">
        <v>803</v>
      </c>
      <c r="G214" s="88" t="s">
        <v>645</v>
      </c>
      <c r="H214" s="87" t="s">
        <v>592</v>
      </c>
      <c r="I214" s="87" t="s">
        <v>130</v>
      </c>
      <c r="J214" s="101"/>
      <c r="K214" s="90">
        <v>1.269999999991982</v>
      </c>
      <c r="L214" s="88" t="s">
        <v>132</v>
      </c>
      <c r="M214" s="89">
        <v>3.0499999999999999E-2</v>
      </c>
      <c r="N214" s="89">
        <v>4.889999999943874E-2</v>
      </c>
      <c r="O214" s="90">
        <v>3825.7562300000004</v>
      </c>
      <c r="P214" s="102">
        <v>97.8</v>
      </c>
      <c r="Q214" s="90"/>
      <c r="R214" s="90">
        <v>3.7415895890000002</v>
      </c>
      <c r="S214" s="91">
        <v>3.4197467921070866E-5</v>
      </c>
      <c r="T214" s="91">
        <f t="shared" si="6"/>
        <v>1.5786448124704554E-4</v>
      </c>
      <c r="U214" s="91">
        <f>R214/'סכום נכסי הקרן'!$C$42</f>
        <v>4.0537676421700392E-5</v>
      </c>
    </row>
    <row r="215" spans="2:21">
      <c r="B215" s="86" t="s">
        <v>804</v>
      </c>
      <c r="C215" s="87" t="s">
        <v>805</v>
      </c>
      <c r="D215" s="88" t="s">
        <v>120</v>
      </c>
      <c r="E215" s="88" t="s">
        <v>308</v>
      </c>
      <c r="F215" s="87" t="s">
        <v>803</v>
      </c>
      <c r="G215" s="88" t="s">
        <v>645</v>
      </c>
      <c r="H215" s="87" t="s">
        <v>592</v>
      </c>
      <c r="I215" s="87" t="s">
        <v>130</v>
      </c>
      <c r="J215" s="101"/>
      <c r="K215" s="90">
        <v>3.3899999999406019</v>
      </c>
      <c r="L215" s="88" t="s">
        <v>132</v>
      </c>
      <c r="M215" s="89">
        <v>2.58E-2</v>
      </c>
      <c r="N215" s="89">
        <v>5.5199999999208021E-2</v>
      </c>
      <c r="O215" s="90">
        <v>33363.008608999997</v>
      </c>
      <c r="P215" s="102">
        <v>90.83</v>
      </c>
      <c r="Q215" s="90"/>
      <c r="R215" s="90">
        <v>30.303620719999994</v>
      </c>
      <c r="S215" s="91">
        <v>1.1027817809179102E-4</v>
      </c>
      <c r="T215" s="91">
        <f t="shared" si="6"/>
        <v>1.2785649657926766E-3</v>
      </c>
      <c r="U215" s="91">
        <f>R215/'סכום נכסי הקרן'!$C$42</f>
        <v>3.2831991375131424E-4</v>
      </c>
    </row>
    <row r="216" spans="2:21">
      <c r="B216" s="86" t="s">
        <v>806</v>
      </c>
      <c r="C216" s="87" t="s">
        <v>807</v>
      </c>
      <c r="D216" s="88" t="s">
        <v>120</v>
      </c>
      <c r="E216" s="88" t="s">
        <v>308</v>
      </c>
      <c r="F216" s="87" t="s">
        <v>808</v>
      </c>
      <c r="G216" s="88" t="s">
        <v>128</v>
      </c>
      <c r="H216" s="87" t="s">
        <v>586</v>
      </c>
      <c r="I216" s="87" t="s">
        <v>312</v>
      </c>
      <c r="J216" s="101"/>
      <c r="K216" s="90">
        <v>1.2300000000194109</v>
      </c>
      <c r="L216" s="88" t="s">
        <v>132</v>
      </c>
      <c r="M216" s="89">
        <v>2.9500000000000002E-2</v>
      </c>
      <c r="N216" s="89">
        <v>4.300000000017646E-2</v>
      </c>
      <c r="O216" s="90">
        <v>17272.104365226693</v>
      </c>
      <c r="P216" s="102">
        <v>98.43</v>
      </c>
      <c r="Q216" s="90"/>
      <c r="R216" s="90">
        <v>17.000932328999998</v>
      </c>
      <c r="S216" s="91">
        <v>2.415014245939219E-4</v>
      </c>
      <c r="T216" s="91">
        <f t="shared" si="6"/>
        <v>7.1730030752811954E-4</v>
      </c>
      <c r="U216" s="91">
        <f>R216/'סכום נכסי הקרן'!$C$42</f>
        <v>1.8419398419494243E-4</v>
      </c>
    </row>
    <row r="217" spans="2:21">
      <c r="B217" s="86" t="s">
        <v>809</v>
      </c>
      <c r="C217" s="87" t="s">
        <v>810</v>
      </c>
      <c r="D217" s="88" t="s">
        <v>120</v>
      </c>
      <c r="E217" s="88" t="s">
        <v>308</v>
      </c>
      <c r="F217" s="87" t="s">
        <v>811</v>
      </c>
      <c r="G217" s="88" t="s">
        <v>629</v>
      </c>
      <c r="H217" s="87" t="s">
        <v>586</v>
      </c>
      <c r="I217" s="87" t="s">
        <v>312</v>
      </c>
      <c r="J217" s="101"/>
      <c r="K217" s="90">
        <v>1.82</v>
      </c>
      <c r="L217" s="88" t="s">
        <v>132</v>
      </c>
      <c r="M217" s="89">
        <v>3.9E-2</v>
      </c>
      <c r="N217" s="89">
        <v>6.7911714770797965E-2</v>
      </c>
      <c r="O217" s="90">
        <v>6.1399999999999996E-4</v>
      </c>
      <c r="P217" s="102">
        <v>95.46</v>
      </c>
      <c r="Q217" s="90"/>
      <c r="R217" s="90">
        <v>5.8899999999999999E-7</v>
      </c>
      <c r="S217" s="91">
        <v>1.5195973611474099E-12</v>
      </c>
      <c r="T217" s="91">
        <f t="shared" si="6"/>
        <v>2.4850983049522756E-11</v>
      </c>
      <c r="U217" s="91">
        <f>R217/'סכום נכסי הקרן'!$C$42</f>
        <v>6.3814298293370442E-12</v>
      </c>
    </row>
    <row r="218" spans="2:21">
      <c r="B218" s="86" t="s">
        <v>812</v>
      </c>
      <c r="C218" s="87" t="s">
        <v>813</v>
      </c>
      <c r="D218" s="88" t="s">
        <v>120</v>
      </c>
      <c r="E218" s="88" t="s">
        <v>308</v>
      </c>
      <c r="F218" s="87" t="s">
        <v>623</v>
      </c>
      <c r="G218" s="88" t="s">
        <v>360</v>
      </c>
      <c r="H218" s="87" t="s">
        <v>586</v>
      </c>
      <c r="I218" s="87" t="s">
        <v>312</v>
      </c>
      <c r="J218" s="101"/>
      <c r="K218" s="90">
        <v>1.3700001897698091</v>
      </c>
      <c r="L218" s="88" t="s">
        <v>132</v>
      </c>
      <c r="M218" s="89">
        <v>4.9000000000000002E-2</v>
      </c>
      <c r="N218" s="89">
        <v>4.5103156848123299E-2</v>
      </c>
      <c r="O218" s="90">
        <v>3.986E-3</v>
      </c>
      <c r="P218" s="102">
        <v>101.03</v>
      </c>
      <c r="Q218" s="90"/>
      <c r="R218" s="90">
        <v>4.0229999999999994E-6</v>
      </c>
      <c r="S218" s="91">
        <v>5.7385713680595486E-12</v>
      </c>
      <c r="T218" s="91">
        <f t="shared" si="6"/>
        <v>1.6973769916507645E-10</v>
      </c>
      <c r="U218" s="91">
        <f>R218/'סכום נכסי הקרן'!$C$42</f>
        <v>4.3586574199359802E-11</v>
      </c>
    </row>
    <row r="219" spans="2:21">
      <c r="B219" s="86" t="s">
        <v>814</v>
      </c>
      <c r="C219" s="87" t="s">
        <v>815</v>
      </c>
      <c r="D219" s="88" t="s">
        <v>120</v>
      </c>
      <c r="E219" s="88" t="s">
        <v>308</v>
      </c>
      <c r="F219" s="87" t="s">
        <v>623</v>
      </c>
      <c r="G219" s="88" t="s">
        <v>360</v>
      </c>
      <c r="H219" s="87" t="s">
        <v>586</v>
      </c>
      <c r="I219" s="87" t="s">
        <v>312</v>
      </c>
      <c r="J219" s="101"/>
      <c r="K219" s="90">
        <v>5.3799999999806181</v>
      </c>
      <c r="L219" s="88" t="s">
        <v>132</v>
      </c>
      <c r="M219" s="89">
        <v>2.4300000000000002E-2</v>
      </c>
      <c r="N219" s="89">
        <v>5.0499999999835933E-2</v>
      </c>
      <c r="O219" s="90">
        <v>149902.01599300001</v>
      </c>
      <c r="P219" s="102">
        <v>87.42</v>
      </c>
      <c r="Q219" s="90"/>
      <c r="R219" s="90">
        <v>131.04434238299999</v>
      </c>
      <c r="S219" s="91">
        <v>1.023490924188268E-4</v>
      </c>
      <c r="T219" s="91">
        <f t="shared" si="6"/>
        <v>5.5289995437959073E-3</v>
      </c>
      <c r="U219" s="91">
        <f>R219/'סכום נכסי הקרן'!$C$42</f>
        <v>1.4197797545818893E-3</v>
      </c>
    </row>
    <row r="220" spans="2:21">
      <c r="B220" s="86" t="s">
        <v>816</v>
      </c>
      <c r="C220" s="87" t="s">
        <v>817</v>
      </c>
      <c r="D220" s="88" t="s">
        <v>120</v>
      </c>
      <c r="E220" s="88" t="s">
        <v>308</v>
      </c>
      <c r="F220" s="87" t="s">
        <v>818</v>
      </c>
      <c r="G220" s="88" t="s">
        <v>155</v>
      </c>
      <c r="H220" s="87" t="s">
        <v>586</v>
      </c>
      <c r="I220" s="87" t="s">
        <v>312</v>
      </c>
      <c r="J220" s="101"/>
      <c r="K220" s="90">
        <v>0.97000000000502118</v>
      </c>
      <c r="L220" s="88" t="s">
        <v>132</v>
      </c>
      <c r="M220" s="89">
        <v>2.1600000000000001E-2</v>
      </c>
      <c r="N220" s="89">
        <v>4.1700000000050211E-2</v>
      </c>
      <c r="O220" s="90">
        <v>40577.148568999997</v>
      </c>
      <c r="P220" s="102">
        <v>98.16</v>
      </c>
      <c r="Q220" s="90"/>
      <c r="R220" s="90">
        <v>39.830529040000002</v>
      </c>
      <c r="S220" s="91">
        <v>1.5862654662711107E-4</v>
      </c>
      <c r="T220" s="91">
        <f t="shared" si="6"/>
        <v>1.6805225840858472E-3</v>
      </c>
      <c r="U220" s="91">
        <f>R220/'סכום נכסי הקרן'!$C$42</f>
        <v>4.315377353720397E-4</v>
      </c>
    </row>
    <row r="221" spans="2:21">
      <c r="B221" s="86" t="s">
        <v>819</v>
      </c>
      <c r="C221" s="87" t="s">
        <v>820</v>
      </c>
      <c r="D221" s="88" t="s">
        <v>120</v>
      </c>
      <c r="E221" s="88" t="s">
        <v>308</v>
      </c>
      <c r="F221" s="87" t="s">
        <v>818</v>
      </c>
      <c r="G221" s="88" t="s">
        <v>155</v>
      </c>
      <c r="H221" s="87" t="s">
        <v>586</v>
      </c>
      <c r="I221" s="87" t="s">
        <v>312</v>
      </c>
      <c r="J221" s="101"/>
      <c r="K221" s="90">
        <v>3.0199999999944001</v>
      </c>
      <c r="L221" s="88" t="s">
        <v>132</v>
      </c>
      <c r="M221" s="89">
        <v>0.04</v>
      </c>
      <c r="N221" s="89">
        <v>4.6200000000014001E-2</v>
      </c>
      <c r="O221" s="90">
        <v>57026.5605</v>
      </c>
      <c r="P221" s="102">
        <v>100.2</v>
      </c>
      <c r="Q221" s="90"/>
      <c r="R221" s="90">
        <v>57.140611716000002</v>
      </c>
      <c r="S221" s="91">
        <v>7.4471401374603244E-5</v>
      </c>
      <c r="T221" s="91">
        <f t="shared" si="6"/>
        <v>2.410866507968892E-3</v>
      </c>
      <c r="U221" s="91">
        <f>R221/'סכום נכסי הקרן'!$C$42</f>
        <v>6.1908116141094771E-4</v>
      </c>
    </row>
    <row r="222" spans="2:21">
      <c r="B222" s="86" t="s">
        <v>821</v>
      </c>
      <c r="C222" s="87" t="s">
        <v>822</v>
      </c>
      <c r="D222" s="88" t="s">
        <v>120</v>
      </c>
      <c r="E222" s="88" t="s">
        <v>308</v>
      </c>
      <c r="F222" s="87" t="s">
        <v>823</v>
      </c>
      <c r="G222" s="88" t="s">
        <v>824</v>
      </c>
      <c r="H222" s="87" t="s">
        <v>586</v>
      </c>
      <c r="I222" s="87" t="s">
        <v>312</v>
      </c>
      <c r="J222" s="101"/>
      <c r="K222" s="90">
        <v>1.6899986472567534</v>
      </c>
      <c r="L222" s="88" t="s">
        <v>132</v>
      </c>
      <c r="M222" s="89">
        <v>3.3500000000000002E-2</v>
      </c>
      <c r="N222" s="89">
        <v>4.3893453485290224E-2</v>
      </c>
      <c r="O222" s="90">
        <v>3.7980000000000002E-3</v>
      </c>
      <c r="P222" s="102">
        <v>99.16</v>
      </c>
      <c r="Q222" s="90"/>
      <c r="R222" s="90">
        <v>3.7729999999999997E-6</v>
      </c>
      <c r="S222" s="91">
        <v>1.842333506021782E-11</v>
      </c>
      <c r="T222" s="91">
        <f t="shared" si="6"/>
        <v>1.5918974371111945E-10</v>
      </c>
      <c r="U222" s="91">
        <f>R222/'סכום נכסי הקרן'!$C$42</f>
        <v>4.0877987684361062E-11</v>
      </c>
    </row>
    <row r="223" spans="2:21">
      <c r="B223" s="86" t="s">
        <v>825</v>
      </c>
      <c r="C223" s="87" t="s">
        <v>826</v>
      </c>
      <c r="D223" s="88" t="s">
        <v>120</v>
      </c>
      <c r="E223" s="88" t="s">
        <v>308</v>
      </c>
      <c r="F223" s="87" t="s">
        <v>823</v>
      </c>
      <c r="G223" s="88" t="s">
        <v>824</v>
      </c>
      <c r="H223" s="87" t="s">
        <v>586</v>
      </c>
      <c r="I223" s="87" t="s">
        <v>312</v>
      </c>
      <c r="J223" s="101"/>
      <c r="K223" s="90">
        <v>3.6400006412221693</v>
      </c>
      <c r="L223" s="88" t="s">
        <v>132</v>
      </c>
      <c r="M223" s="89">
        <v>2.6200000000000001E-2</v>
      </c>
      <c r="N223" s="89">
        <v>4.7903451027328944E-2</v>
      </c>
      <c r="O223" s="90">
        <v>5.339E-3</v>
      </c>
      <c r="P223" s="102">
        <v>93.8</v>
      </c>
      <c r="Q223" s="90"/>
      <c r="R223" s="90">
        <v>5.0130000000000001E-6</v>
      </c>
      <c r="S223" s="91">
        <v>9.3386667061179711E-12</v>
      </c>
      <c r="T223" s="91">
        <f t="shared" si="6"/>
        <v>2.1150760276274632E-10</v>
      </c>
      <c r="U223" s="91">
        <f>R223/'סכום נכסי הקרן'!$C$42</f>
        <v>5.4312576798754847E-11</v>
      </c>
    </row>
    <row r="224" spans="2:21">
      <c r="B224" s="86" t="s">
        <v>827</v>
      </c>
      <c r="C224" s="87" t="s">
        <v>828</v>
      </c>
      <c r="D224" s="88" t="s">
        <v>120</v>
      </c>
      <c r="E224" s="88" t="s">
        <v>308</v>
      </c>
      <c r="F224" s="87" t="s">
        <v>829</v>
      </c>
      <c r="G224" s="88" t="s">
        <v>645</v>
      </c>
      <c r="H224" s="87" t="s">
        <v>630</v>
      </c>
      <c r="I224" s="87" t="s">
        <v>130</v>
      </c>
      <c r="J224" s="101"/>
      <c r="K224" s="90">
        <v>2.5700008683218218</v>
      </c>
      <c r="L224" s="88" t="s">
        <v>132</v>
      </c>
      <c r="M224" s="89">
        <v>2.9500000000000002E-2</v>
      </c>
      <c r="N224" s="89">
        <v>5.1304347826086956E-2</v>
      </c>
      <c r="O224" s="90">
        <v>3.2329999999999998E-3</v>
      </c>
      <c r="P224" s="102">
        <v>94.75</v>
      </c>
      <c r="Q224" s="90">
        <v>9.6499999999999987E-7</v>
      </c>
      <c r="R224" s="90">
        <v>3.9100000000000007E-6</v>
      </c>
      <c r="S224" s="91">
        <v>1.7553390320473902E-11</v>
      </c>
      <c r="T224" s="91">
        <f t="shared" si="6"/>
        <v>1.6497002329988794E-10</v>
      </c>
      <c r="U224" s="91">
        <f>R224/'סכום נכסי הקרן'!$C$42</f>
        <v>4.2362293094580382E-11</v>
      </c>
    </row>
    <row r="225" spans="2:21">
      <c r="B225" s="86" t="s">
        <v>830</v>
      </c>
      <c r="C225" s="87" t="s">
        <v>831</v>
      </c>
      <c r="D225" s="88" t="s">
        <v>120</v>
      </c>
      <c r="E225" s="88" t="s">
        <v>308</v>
      </c>
      <c r="F225" s="87" t="s">
        <v>829</v>
      </c>
      <c r="G225" s="88" t="s">
        <v>645</v>
      </c>
      <c r="H225" s="87" t="s">
        <v>630</v>
      </c>
      <c r="I225" s="87" t="s">
        <v>130</v>
      </c>
      <c r="J225" s="101"/>
      <c r="K225" s="90">
        <v>3.8900012831632096</v>
      </c>
      <c r="L225" s="88" t="s">
        <v>132</v>
      </c>
      <c r="M225" s="89">
        <v>2.5499999999999998E-2</v>
      </c>
      <c r="N225" s="89">
        <v>5.6098389982110905E-2</v>
      </c>
      <c r="O225" s="90">
        <v>6.267E-3</v>
      </c>
      <c r="P225" s="102">
        <v>89.16</v>
      </c>
      <c r="Q225" s="90">
        <v>7.4999999999999997E-8</v>
      </c>
      <c r="R225" s="90">
        <v>5.5900000000000007E-6</v>
      </c>
      <c r="S225" s="91">
        <v>1.0762678390492709E-11</v>
      </c>
      <c r="T225" s="91">
        <f t="shared" si="6"/>
        <v>2.3585228395047914E-10</v>
      </c>
      <c r="U225" s="91">
        <f>R225/'סכום נכסי הקרן'!$C$42</f>
        <v>6.0563994475371949E-11</v>
      </c>
    </row>
    <row r="226" spans="2:21">
      <c r="B226" s="86" t="s">
        <v>832</v>
      </c>
      <c r="C226" s="87" t="s">
        <v>833</v>
      </c>
      <c r="D226" s="88" t="s">
        <v>120</v>
      </c>
      <c r="E226" s="88" t="s">
        <v>308</v>
      </c>
      <c r="F226" s="87" t="s">
        <v>834</v>
      </c>
      <c r="G226" s="88" t="s">
        <v>543</v>
      </c>
      <c r="H226" s="87" t="s">
        <v>630</v>
      </c>
      <c r="I226" s="87" t="s">
        <v>130</v>
      </c>
      <c r="J226" s="101"/>
      <c r="K226" s="90">
        <v>2.7599999999950011</v>
      </c>
      <c r="L226" s="88" t="s">
        <v>132</v>
      </c>
      <c r="M226" s="89">
        <v>3.27E-2</v>
      </c>
      <c r="N226" s="89">
        <v>4.7999999999750048E-2</v>
      </c>
      <c r="O226" s="90">
        <v>33180.038175000002</v>
      </c>
      <c r="P226" s="102">
        <v>96.46</v>
      </c>
      <c r="Q226" s="90"/>
      <c r="R226" s="90">
        <v>32.005464816</v>
      </c>
      <c r="S226" s="91">
        <v>1.0513553271143531E-4</v>
      </c>
      <c r="T226" s="91">
        <f t="shared" si="6"/>
        <v>1.3503688686494278E-3</v>
      </c>
      <c r="U226" s="91">
        <f>R226/'סכום נכסי הקרן'!$C$42</f>
        <v>3.467582816275376E-4</v>
      </c>
    </row>
    <row r="227" spans="2:21">
      <c r="B227" s="86" t="s">
        <v>835</v>
      </c>
      <c r="C227" s="87" t="s">
        <v>836</v>
      </c>
      <c r="D227" s="88" t="s">
        <v>120</v>
      </c>
      <c r="E227" s="88" t="s">
        <v>308</v>
      </c>
      <c r="F227" s="87" t="s">
        <v>633</v>
      </c>
      <c r="G227" s="88" t="s">
        <v>128</v>
      </c>
      <c r="H227" s="87" t="s">
        <v>634</v>
      </c>
      <c r="I227" s="87" t="s">
        <v>312</v>
      </c>
      <c r="J227" s="101"/>
      <c r="K227" s="90">
        <v>2.8000000000121075</v>
      </c>
      <c r="L227" s="88" t="s">
        <v>132</v>
      </c>
      <c r="M227" s="89">
        <v>0.05</v>
      </c>
      <c r="N227" s="89">
        <v>6.0500000000272426E-2</v>
      </c>
      <c r="O227" s="90">
        <v>66306.223224000001</v>
      </c>
      <c r="P227" s="102">
        <v>99.65</v>
      </c>
      <c r="Q227" s="90"/>
      <c r="R227" s="90">
        <v>66.074152983999994</v>
      </c>
      <c r="S227" s="91">
        <v>3.0919487812430054E-4</v>
      </c>
      <c r="T227" s="91">
        <f t="shared" si="6"/>
        <v>2.787788889332695E-3</v>
      </c>
      <c r="U227" s="91">
        <f>R227/'סכום נכסי הקרן'!$C$42</f>
        <v>7.1587023904970599E-4</v>
      </c>
    </row>
    <row r="228" spans="2:21">
      <c r="B228" s="86" t="s">
        <v>837</v>
      </c>
      <c r="C228" s="87" t="s">
        <v>838</v>
      </c>
      <c r="D228" s="88" t="s">
        <v>120</v>
      </c>
      <c r="E228" s="88" t="s">
        <v>308</v>
      </c>
      <c r="F228" s="87" t="s">
        <v>839</v>
      </c>
      <c r="G228" s="88" t="s">
        <v>699</v>
      </c>
      <c r="H228" s="87" t="s">
        <v>630</v>
      </c>
      <c r="I228" s="87" t="s">
        <v>130</v>
      </c>
      <c r="J228" s="101"/>
      <c r="K228" s="90">
        <v>5.5400000000025775</v>
      </c>
      <c r="L228" s="88" t="s">
        <v>132</v>
      </c>
      <c r="M228" s="89">
        <v>7.4999999999999997E-3</v>
      </c>
      <c r="N228" s="89">
        <v>4.1299999999987111E-2</v>
      </c>
      <c r="O228" s="90">
        <v>92909.427029999992</v>
      </c>
      <c r="P228" s="102">
        <v>83.5</v>
      </c>
      <c r="Q228" s="90"/>
      <c r="R228" s="90">
        <v>77.579371570000006</v>
      </c>
      <c r="S228" s="91">
        <v>1.7477877778258522E-4</v>
      </c>
      <c r="T228" s="91">
        <f t="shared" si="6"/>
        <v>3.2732150218653614E-3</v>
      </c>
      <c r="U228" s="91">
        <f>R228/'סכום נכסי הקרן'!$C$42</f>
        <v>8.405217587063163E-4</v>
      </c>
    </row>
    <row r="229" spans="2:21">
      <c r="B229" s="86" t="s">
        <v>840</v>
      </c>
      <c r="C229" s="87" t="s">
        <v>841</v>
      </c>
      <c r="D229" s="88" t="s">
        <v>120</v>
      </c>
      <c r="E229" s="88" t="s">
        <v>308</v>
      </c>
      <c r="F229" s="87" t="s">
        <v>839</v>
      </c>
      <c r="G229" s="88" t="s">
        <v>699</v>
      </c>
      <c r="H229" s="87" t="s">
        <v>630</v>
      </c>
      <c r="I229" s="87" t="s">
        <v>130</v>
      </c>
      <c r="J229" s="101"/>
      <c r="K229" s="90">
        <v>2.8499999999691865</v>
      </c>
      <c r="L229" s="88" t="s">
        <v>132</v>
      </c>
      <c r="M229" s="89">
        <v>3.4500000000000003E-2</v>
      </c>
      <c r="N229" s="89">
        <v>4.9599999999605585E-2</v>
      </c>
      <c r="O229" s="90">
        <v>41773.851906000004</v>
      </c>
      <c r="P229" s="102">
        <v>97.11</v>
      </c>
      <c r="Q229" s="90"/>
      <c r="R229" s="90">
        <v>40.566586184999998</v>
      </c>
      <c r="S229" s="91">
        <v>9.5048050689172723E-5</v>
      </c>
      <c r="T229" s="91">
        <f t="shared" si="6"/>
        <v>1.7115781759939541E-3</v>
      </c>
      <c r="U229" s="91">
        <f>R229/'סכום נכסי הקרן'!$C$42</f>
        <v>4.3951243320090156E-4</v>
      </c>
    </row>
    <row r="230" spans="2:21">
      <c r="B230" s="86" t="s">
        <v>842</v>
      </c>
      <c r="C230" s="87" t="s">
        <v>843</v>
      </c>
      <c r="D230" s="88" t="s">
        <v>120</v>
      </c>
      <c r="E230" s="88" t="s">
        <v>308</v>
      </c>
      <c r="F230" s="87" t="s">
        <v>844</v>
      </c>
      <c r="G230" s="88" t="s">
        <v>699</v>
      </c>
      <c r="H230" s="87" t="s">
        <v>630</v>
      </c>
      <c r="I230" s="87" t="s">
        <v>130</v>
      </c>
      <c r="J230" s="101"/>
      <c r="K230" s="90">
        <v>4.5599999999728222</v>
      </c>
      <c r="L230" s="88" t="s">
        <v>132</v>
      </c>
      <c r="M230" s="89">
        <v>2.5000000000000001E-3</v>
      </c>
      <c r="N230" s="89">
        <v>5.9199999999737594E-2</v>
      </c>
      <c r="O230" s="90">
        <v>54790.278343000005</v>
      </c>
      <c r="P230" s="102">
        <v>77.900000000000006</v>
      </c>
      <c r="Q230" s="90"/>
      <c r="R230" s="90">
        <v>42.681625010999994</v>
      </c>
      <c r="S230" s="91">
        <v>9.6699761636916218E-5</v>
      </c>
      <c r="T230" s="91">
        <f t="shared" si="6"/>
        <v>1.8008155172741043E-3</v>
      </c>
      <c r="U230" s="91">
        <f>R230/'סכום נכסי הקרן'!$C$42</f>
        <v>4.6242749577211104E-4</v>
      </c>
    </row>
    <row r="231" spans="2:21">
      <c r="B231" s="86" t="s">
        <v>845</v>
      </c>
      <c r="C231" s="87" t="s">
        <v>846</v>
      </c>
      <c r="D231" s="88" t="s">
        <v>120</v>
      </c>
      <c r="E231" s="88" t="s">
        <v>308</v>
      </c>
      <c r="F231" s="87" t="s">
        <v>847</v>
      </c>
      <c r="G231" s="88" t="s">
        <v>645</v>
      </c>
      <c r="H231" s="87" t="s">
        <v>630</v>
      </c>
      <c r="I231" s="87" t="s">
        <v>130</v>
      </c>
      <c r="J231" s="101"/>
      <c r="K231" s="90">
        <v>3.2200000121581729</v>
      </c>
      <c r="L231" s="88" t="s">
        <v>132</v>
      </c>
      <c r="M231" s="89">
        <v>2.4E-2</v>
      </c>
      <c r="N231" s="89">
        <v>5.3700453857791215E-2</v>
      </c>
      <c r="O231" s="90">
        <v>3.6033000000000003E-2</v>
      </c>
      <c r="P231" s="102">
        <v>91.74</v>
      </c>
      <c r="Q231" s="90"/>
      <c r="R231" s="90">
        <v>3.3050000000000004E-5</v>
      </c>
      <c r="S231" s="91">
        <v>1.352595776678941E-10</v>
      </c>
      <c r="T231" s="91">
        <f t="shared" si="6"/>
        <v>1.3944397110131192E-9</v>
      </c>
      <c r="U231" s="91">
        <f>R231/'סכום נכסי הקרן'!$C$42</f>
        <v>3.5807513728283419E-10</v>
      </c>
    </row>
    <row r="232" spans="2:21">
      <c r="B232" s="86" t="s">
        <v>848</v>
      </c>
      <c r="C232" s="87" t="s">
        <v>849</v>
      </c>
      <c r="D232" s="88" t="s">
        <v>120</v>
      </c>
      <c r="E232" s="88" t="s">
        <v>308</v>
      </c>
      <c r="F232" s="87" t="s">
        <v>850</v>
      </c>
      <c r="G232" s="88" t="s">
        <v>360</v>
      </c>
      <c r="H232" s="87" t="s">
        <v>634</v>
      </c>
      <c r="I232" s="87" t="s">
        <v>312</v>
      </c>
      <c r="J232" s="101"/>
      <c r="K232" s="90">
        <v>0.98000000007253696</v>
      </c>
      <c r="L232" s="88" t="s">
        <v>132</v>
      </c>
      <c r="M232" s="89">
        <v>5.9000000000000004E-2</v>
      </c>
      <c r="N232" s="89">
        <v>4.7500000004121433E-2</v>
      </c>
      <c r="O232" s="90">
        <v>2998.1475550000005</v>
      </c>
      <c r="P232" s="102">
        <v>101.16</v>
      </c>
      <c r="Q232" s="90"/>
      <c r="R232" s="90">
        <v>3.032926061</v>
      </c>
      <c r="S232" s="91">
        <v>5.697155186519853E-6</v>
      </c>
      <c r="T232" s="91">
        <f t="shared" si="6"/>
        <v>1.2796467594629343E-4</v>
      </c>
      <c r="U232" s="91">
        <f>R232/'סכום נכסי הקרן'!$C$42</f>
        <v>3.2859770519251449E-5</v>
      </c>
    </row>
    <row r="233" spans="2:21">
      <c r="B233" s="86" t="s">
        <v>851</v>
      </c>
      <c r="C233" s="87" t="s">
        <v>852</v>
      </c>
      <c r="D233" s="88" t="s">
        <v>120</v>
      </c>
      <c r="E233" s="88" t="s">
        <v>308</v>
      </c>
      <c r="F233" s="87" t="s">
        <v>850</v>
      </c>
      <c r="G233" s="88" t="s">
        <v>360</v>
      </c>
      <c r="H233" s="87" t="s">
        <v>634</v>
      </c>
      <c r="I233" s="87" t="s">
        <v>312</v>
      </c>
      <c r="J233" s="101"/>
      <c r="K233" s="90">
        <v>3.5499998050223858</v>
      </c>
      <c r="L233" s="88" t="s">
        <v>132</v>
      </c>
      <c r="M233" s="89">
        <v>2.7000000000000003E-2</v>
      </c>
      <c r="N233" s="89">
        <v>5.4601265822784802E-2</v>
      </c>
      <c r="O233" s="90">
        <v>2.5869E-2</v>
      </c>
      <c r="P233" s="102">
        <v>91.59</v>
      </c>
      <c r="Q233" s="90"/>
      <c r="R233" s="90">
        <v>2.3700000000000003E-5</v>
      </c>
      <c r="S233" s="91">
        <v>3.3609221618950111E-11</v>
      </c>
      <c r="T233" s="91">
        <f t="shared" si="6"/>
        <v>9.9994617703512638E-10</v>
      </c>
      <c r="U233" s="91">
        <f>R233/'סכום נכסי הקרן'!$C$42</f>
        <v>2.5677400162188112E-10</v>
      </c>
    </row>
    <row r="234" spans="2:21">
      <c r="B234" s="86" t="s">
        <v>853</v>
      </c>
      <c r="C234" s="87" t="s">
        <v>854</v>
      </c>
      <c r="D234" s="88" t="s">
        <v>120</v>
      </c>
      <c r="E234" s="88" t="s">
        <v>308</v>
      </c>
      <c r="F234" s="87" t="s">
        <v>654</v>
      </c>
      <c r="G234" s="88" t="s">
        <v>155</v>
      </c>
      <c r="H234" s="87" t="s">
        <v>634</v>
      </c>
      <c r="I234" s="87" t="s">
        <v>312</v>
      </c>
      <c r="J234" s="101"/>
      <c r="K234" s="90">
        <v>1.4699999999582323</v>
      </c>
      <c r="L234" s="88" t="s">
        <v>132</v>
      </c>
      <c r="M234" s="89">
        <v>4.1399999999999999E-2</v>
      </c>
      <c r="N234" s="89">
        <v>4.7100000000043211E-2</v>
      </c>
      <c r="O234" s="90">
        <v>6856.068244</v>
      </c>
      <c r="P234" s="102">
        <v>99.2</v>
      </c>
      <c r="Q234" s="90">
        <v>0.14192061</v>
      </c>
      <c r="R234" s="90">
        <v>6.9431403069999993</v>
      </c>
      <c r="S234" s="91">
        <v>2.0303197289978945E-5</v>
      </c>
      <c r="T234" s="91">
        <f t="shared" si="6"/>
        <v>2.9294373867523805E-4</v>
      </c>
      <c r="U234" s="91">
        <f>R234/'סכום נכסי הקרן'!$C$42</f>
        <v>7.5224384829137791E-5</v>
      </c>
    </row>
    <row r="235" spans="2:21">
      <c r="B235" s="86" t="s">
        <v>855</v>
      </c>
      <c r="C235" s="87" t="s">
        <v>856</v>
      </c>
      <c r="D235" s="88" t="s">
        <v>120</v>
      </c>
      <c r="E235" s="88" t="s">
        <v>308</v>
      </c>
      <c r="F235" s="87" t="s">
        <v>654</v>
      </c>
      <c r="G235" s="88" t="s">
        <v>155</v>
      </c>
      <c r="H235" s="87" t="s">
        <v>634</v>
      </c>
      <c r="I235" s="87" t="s">
        <v>312</v>
      </c>
      <c r="J235" s="101"/>
      <c r="K235" s="90">
        <v>2.0300000000279463</v>
      </c>
      <c r="L235" s="88" t="s">
        <v>132</v>
      </c>
      <c r="M235" s="89">
        <v>3.5499999999999997E-2</v>
      </c>
      <c r="N235" s="89">
        <v>4.6900000000688669E-2</v>
      </c>
      <c r="O235" s="90">
        <v>40261.742484000002</v>
      </c>
      <c r="P235" s="102">
        <v>99.54</v>
      </c>
      <c r="Q235" s="90"/>
      <c r="R235" s="90">
        <v>40.076536696000005</v>
      </c>
      <c r="S235" s="91">
        <v>8.0937268660298911E-5</v>
      </c>
      <c r="T235" s="91">
        <f t="shared" si="6"/>
        <v>1.6909020952731288E-3</v>
      </c>
      <c r="U235" s="91">
        <f>R235/'סכום נכסי הקרן'!$C$42</f>
        <v>4.3420306745055196E-4</v>
      </c>
    </row>
    <row r="236" spans="2:21">
      <c r="B236" s="86" t="s">
        <v>857</v>
      </c>
      <c r="C236" s="87" t="s">
        <v>858</v>
      </c>
      <c r="D236" s="88" t="s">
        <v>120</v>
      </c>
      <c r="E236" s="88" t="s">
        <v>308</v>
      </c>
      <c r="F236" s="87" t="s">
        <v>654</v>
      </c>
      <c r="G236" s="88" t="s">
        <v>155</v>
      </c>
      <c r="H236" s="87" t="s">
        <v>634</v>
      </c>
      <c r="I236" s="87" t="s">
        <v>312</v>
      </c>
      <c r="J236" s="101"/>
      <c r="K236" s="90">
        <v>2.4899999999951037</v>
      </c>
      <c r="L236" s="88" t="s">
        <v>132</v>
      </c>
      <c r="M236" s="89">
        <v>2.5000000000000001E-2</v>
      </c>
      <c r="N236" s="89">
        <v>4.9099999999926557E-2</v>
      </c>
      <c r="O236" s="90">
        <v>169129.469637</v>
      </c>
      <c r="P236" s="102">
        <v>96.6</v>
      </c>
      <c r="Q236" s="90"/>
      <c r="R236" s="90">
        <v>163.37906391999999</v>
      </c>
      <c r="S236" s="91">
        <v>1.2716705976396558E-4</v>
      </c>
      <c r="T236" s="91">
        <f t="shared" si="6"/>
        <v>6.8932603533494313E-3</v>
      </c>
      <c r="U236" s="91">
        <f>R236/'סכום נכסי הקרן'!$C$42</f>
        <v>1.7701053174673201E-3</v>
      </c>
    </row>
    <row r="237" spans="2:21">
      <c r="B237" s="86" t="s">
        <v>859</v>
      </c>
      <c r="C237" s="87" t="s">
        <v>860</v>
      </c>
      <c r="D237" s="88" t="s">
        <v>120</v>
      </c>
      <c r="E237" s="88" t="s">
        <v>308</v>
      </c>
      <c r="F237" s="87" t="s">
        <v>654</v>
      </c>
      <c r="G237" s="88" t="s">
        <v>155</v>
      </c>
      <c r="H237" s="87" t="s">
        <v>634</v>
      </c>
      <c r="I237" s="87" t="s">
        <v>312</v>
      </c>
      <c r="J237" s="101"/>
      <c r="K237" s="90">
        <v>4.6600000000082895</v>
      </c>
      <c r="L237" s="88" t="s">
        <v>132</v>
      </c>
      <c r="M237" s="89">
        <v>4.7300000000000002E-2</v>
      </c>
      <c r="N237" s="89">
        <v>5.2000000000063766E-2</v>
      </c>
      <c r="O237" s="90">
        <v>62984.896074000004</v>
      </c>
      <c r="P237" s="102">
        <v>99.59</v>
      </c>
      <c r="Q237" s="90"/>
      <c r="R237" s="90">
        <v>62.726659128000001</v>
      </c>
      <c r="S237" s="91">
        <v>1.5948975367863972E-4</v>
      </c>
      <c r="T237" s="91">
        <f t="shared" si="6"/>
        <v>2.6465520250307639E-3</v>
      </c>
      <c r="U237" s="91">
        <f>R237/'סכום נכסי הקרן'!$C$42</f>
        <v>6.7960233218009502E-4</v>
      </c>
    </row>
    <row r="238" spans="2:21">
      <c r="B238" s="86" t="s">
        <v>861</v>
      </c>
      <c r="C238" s="87" t="s">
        <v>862</v>
      </c>
      <c r="D238" s="88" t="s">
        <v>120</v>
      </c>
      <c r="E238" s="88" t="s">
        <v>308</v>
      </c>
      <c r="F238" s="87" t="s">
        <v>863</v>
      </c>
      <c r="G238" s="88" t="s">
        <v>629</v>
      </c>
      <c r="H238" s="87" t="s">
        <v>630</v>
      </c>
      <c r="I238" s="87" t="s">
        <v>130</v>
      </c>
      <c r="J238" s="101"/>
      <c r="K238" s="90">
        <v>1.3200000000082506</v>
      </c>
      <c r="L238" s="88" t="s">
        <v>132</v>
      </c>
      <c r="M238" s="89">
        <v>3.5000000000000003E-2</v>
      </c>
      <c r="N238" s="89">
        <v>4.9600000000018338E-2</v>
      </c>
      <c r="O238" s="90">
        <v>43866.584999999999</v>
      </c>
      <c r="P238" s="102">
        <v>99.47</v>
      </c>
      <c r="Q238" s="90"/>
      <c r="R238" s="90">
        <v>43.634093076999996</v>
      </c>
      <c r="S238" s="91">
        <v>1.5253698101397873E-4</v>
      </c>
      <c r="T238" s="91">
        <f t="shared" si="6"/>
        <v>1.8410018802000427E-3</v>
      </c>
      <c r="U238" s="91">
        <f>R238/'סכום נכסי הקרן'!$C$42</f>
        <v>4.7274686441024918E-4</v>
      </c>
    </row>
    <row r="239" spans="2:21">
      <c r="B239" s="86" t="s">
        <v>864</v>
      </c>
      <c r="C239" s="87" t="s">
        <v>865</v>
      </c>
      <c r="D239" s="88" t="s">
        <v>120</v>
      </c>
      <c r="E239" s="88" t="s">
        <v>308</v>
      </c>
      <c r="F239" s="87" t="s">
        <v>863</v>
      </c>
      <c r="G239" s="88" t="s">
        <v>629</v>
      </c>
      <c r="H239" s="87" t="s">
        <v>630</v>
      </c>
      <c r="I239" s="87" t="s">
        <v>130</v>
      </c>
      <c r="J239" s="101"/>
      <c r="K239" s="90">
        <v>2.4200000000411186</v>
      </c>
      <c r="L239" s="88" t="s">
        <v>132</v>
      </c>
      <c r="M239" s="89">
        <v>4.99E-2</v>
      </c>
      <c r="N239" s="89">
        <v>5.2500000000642484E-2</v>
      </c>
      <c r="O239" s="90">
        <v>23171.111648999999</v>
      </c>
      <c r="P239" s="102">
        <v>100.76</v>
      </c>
      <c r="Q239" s="90"/>
      <c r="R239" s="90">
        <v>23.347212361999997</v>
      </c>
      <c r="S239" s="91">
        <v>1.001994017254054E-4</v>
      </c>
      <c r="T239" s="91">
        <f t="shared" si="6"/>
        <v>9.8506142387380321E-4</v>
      </c>
      <c r="U239" s="91">
        <f>R239/'סכום נכסי הקרן'!$C$42</f>
        <v>2.5295177826610077E-4</v>
      </c>
    </row>
    <row r="240" spans="2:21">
      <c r="B240" s="86" t="s">
        <v>866</v>
      </c>
      <c r="C240" s="87" t="s">
        <v>867</v>
      </c>
      <c r="D240" s="88" t="s">
        <v>120</v>
      </c>
      <c r="E240" s="88" t="s">
        <v>308</v>
      </c>
      <c r="F240" s="87" t="s">
        <v>868</v>
      </c>
      <c r="G240" s="88" t="s">
        <v>645</v>
      </c>
      <c r="H240" s="87" t="s">
        <v>634</v>
      </c>
      <c r="I240" s="87" t="s">
        <v>312</v>
      </c>
      <c r="J240" s="101"/>
      <c r="K240" s="90">
        <v>4.2800000000393847</v>
      </c>
      <c r="L240" s="88" t="s">
        <v>132</v>
      </c>
      <c r="M240" s="89">
        <v>5.3399999999999996E-2</v>
      </c>
      <c r="N240" s="89">
        <v>5.9000000000435808E-2</v>
      </c>
      <c r="O240" s="90">
        <v>62390.817179999991</v>
      </c>
      <c r="P240" s="102">
        <v>99.3</v>
      </c>
      <c r="Q240" s="90"/>
      <c r="R240" s="90">
        <v>61.954083427</v>
      </c>
      <c r="S240" s="91">
        <v>2.4956326871999998E-4</v>
      </c>
      <c r="T240" s="91">
        <f t="shared" si="6"/>
        <v>2.6139556487149332E-3</v>
      </c>
      <c r="U240" s="91">
        <f>R240/'סכום נכסי הקרן'!$C$42</f>
        <v>6.7123197967791789E-4</v>
      </c>
    </row>
    <row r="241" spans="2:21">
      <c r="B241" s="86" t="s">
        <v>869</v>
      </c>
      <c r="C241" s="87" t="s">
        <v>870</v>
      </c>
      <c r="D241" s="88" t="s">
        <v>120</v>
      </c>
      <c r="E241" s="88" t="s">
        <v>308</v>
      </c>
      <c r="F241" s="87" t="s">
        <v>871</v>
      </c>
      <c r="G241" s="88" t="s">
        <v>645</v>
      </c>
      <c r="H241" s="87" t="s">
        <v>661</v>
      </c>
      <c r="I241" s="87" t="s">
        <v>130</v>
      </c>
      <c r="J241" s="101"/>
      <c r="K241" s="90">
        <v>3.7999999999999994</v>
      </c>
      <c r="L241" s="88" t="s">
        <v>132</v>
      </c>
      <c r="M241" s="89">
        <v>4.53E-2</v>
      </c>
      <c r="N241" s="89">
        <v>6.0200000000059511E-2</v>
      </c>
      <c r="O241" s="90">
        <v>106231.959561</v>
      </c>
      <c r="P241" s="102">
        <v>94.9</v>
      </c>
      <c r="Q241" s="90"/>
      <c r="R241" s="90">
        <v>100.81413317000001</v>
      </c>
      <c r="S241" s="91">
        <v>2.12463919122E-4</v>
      </c>
      <c r="T241" s="91">
        <f t="shared" si="6"/>
        <v>4.2535319432258061E-3</v>
      </c>
      <c r="U241" s="91">
        <f>R241/'סכום נכסי הקרן'!$C$42</f>
        <v>1.0922552065021989E-3</v>
      </c>
    </row>
    <row r="242" spans="2:21">
      <c r="B242" s="86" t="s">
        <v>872</v>
      </c>
      <c r="C242" s="87" t="s">
        <v>873</v>
      </c>
      <c r="D242" s="88" t="s">
        <v>120</v>
      </c>
      <c r="E242" s="88" t="s">
        <v>308</v>
      </c>
      <c r="F242" s="87" t="s">
        <v>677</v>
      </c>
      <c r="G242" s="88" t="s">
        <v>678</v>
      </c>
      <c r="H242" s="87" t="s">
        <v>661</v>
      </c>
      <c r="I242" s="87" t="s">
        <v>130</v>
      </c>
      <c r="J242" s="101"/>
      <c r="K242" s="90">
        <v>2.1300000000439305</v>
      </c>
      <c r="L242" s="88" t="s">
        <v>132</v>
      </c>
      <c r="M242" s="89">
        <v>3.7499999999999999E-2</v>
      </c>
      <c r="N242" s="89">
        <v>6.3600000001122675E-2</v>
      </c>
      <c r="O242" s="90">
        <v>25913.648450000001</v>
      </c>
      <c r="P242" s="102">
        <v>94.87</v>
      </c>
      <c r="Q242" s="90"/>
      <c r="R242" s="90">
        <v>24.584278284</v>
      </c>
      <c r="S242" s="91">
        <v>9.5146818040745278E-5</v>
      </c>
      <c r="T242" s="91">
        <f t="shared" si="6"/>
        <v>1.0372554888292604E-3</v>
      </c>
      <c r="U242" s="91">
        <f>R242/'סכום נכסי הקרן'!$C$42</f>
        <v>2.6635457856407556E-4</v>
      </c>
    </row>
    <row r="243" spans="2:21">
      <c r="B243" s="86" t="s">
        <v>874</v>
      </c>
      <c r="C243" s="87" t="s">
        <v>875</v>
      </c>
      <c r="D243" s="88" t="s">
        <v>120</v>
      </c>
      <c r="E243" s="88" t="s">
        <v>308</v>
      </c>
      <c r="F243" s="87" t="s">
        <v>677</v>
      </c>
      <c r="G243" s="88" t="s">
        <v>678</v>
      </c>
      <c r="H243" s="87" t="s">
        <v>661</v>
      </c>
      <c r="I243" s="87" t="s">
        <v>130</v>
      </c>
      <c r="J243" s="101"/>
      <c r="K243" s="90">
        <v>3.8500000000029386</v>
      </c>
      <c r="L243" s="88" t="s">
        <v>132</v>
      </c>
      <c r="M243" s="89">
        <v>2.6600000000000002E-2</v>
      </c>
      <c r="N243" s="89">
        <v>7.0300000000059412E-2</v>
      </c>
      <c r="O243" s="90">
        <v>179104.47547500004</v>
      </c>
      <c r="P243" s="102">
        <v>85.5</v>
      </c>
      <c r="Q243" s="90"/>
      <c r="R243" s="90">
        <v>153.13433250300002</v>
      </c>
      <c r="S243" s="91">
        <v>2.0568196395569815E-4</v>
      </c>
      <c r="T243" s="91">
        <f t="shared" si="6"/>
        <v>6.4610164708523519E-3</v>
      </c>
      <c r="U243" s="91">
        <f>R243/'סכום נכסי הקרן'!$C$42</f>
        <v>1.6591103520038398E-3</v>
      </c>
    </row>
    <row r="244" spans="2:21">
      <c r="B244" s="86" t="s">
        <v>876</v>
      </c>
      <c r="C244" s="87" t="s">
        <v>877</v>
      </c>
      <c r="D244" s="88" t="s">
        <v>120</v>
      </c>
      <c r="E244" s="88" t="s">
        <v>308</v>
      </c>
      <c r="F244" s="87" t="s">
        <v>677</v>
      </c>
      <c r="G244" s="88" t="s">
        <v>678</v>
      </c>
      <c r="H244" s="87" t="s">
        <v>661</v>
      </c>
      <c r="I244" s="87" t="s">
        <v>130</v>
      </c>
      <c r="J244" s="101"/>
      <c r="K244" s="90">
        <v>3.2199999999681994</v>
      </c>
      <c r="L244" s="88" t="s">
        <v>132</v>
      </c>
      <c r="M244" s="89">
        <v>0.04</v>
      </c>
      <c r="N244" s="89">
        <v>3.7499999999403726E-2</v>
      </c>
      <c r="O244" s="90">
        <v>24809.185813000004</v>
      </c>
      <c r="P244" s="102">
        <v>101.4</v>
      </c>
      <c r="Q244" s="90"/>
      <c r="R244" s="90">
        <v>25.156514690000002</v>
      </c>
      <c r="S244" s="91">
        <v>2.5900256387545868E-4</v>
      </c>
      <c r="T244" s="91">
        <f t="shared" si="6"/>
        <v>1.0613991853077424E-3</v>
      </c>
      <c r="U244" s="91">
        <f>R244/'סכום נכסי הקרן'!$C$42</f>
        <v>2.725543858148074E-4</v>
      </c>
    </row>
    <row r="245" spans="2:21">
      <c r="B245" s="86" t="s">
        <v>878</v>
      </c>
      <c r="C245" s="87" t="s">
        <v>879</v>
      </c>
      <c r="D245" s="88" t="s">
        <v>120</v>
      </c>
      <c r="E245" s="88" t="s">
        <v>308</v>
      </c>
      <c r="F245" s="87" t="s">
        <v>880</v>
      </c>
      <c r="G245" s="88" t="s">
        <v>629</v>
      </c>
      <c r="H245" s="87" t="s">
        <v>881</v>
      </c>
      <c r="I245" s="87" t="s">
        <v>130</v>
      </c>
      <c r="J245" s="101"/>
      <c r="K245" s="90">
        <v>0.74000062765108354</v>
      </c>
      <c r="L245" s="88" t="s">
        <v>132</v>
      </c>
      <c r="M245" s="89">
        <v>4.8499999999999995E-2</v>
      </c>
      <c r="N245" s="89">
        <v>7.1595609962009282E-2</v>
      </c>
      <c r="O245" s="90">
        <v>2.369E-3</v>
      </c>
      <c r="P245" s="102">
        <v>99.61</v>
      </c>
      <c r="Q245" s="90"/>
      <c r="R245" s="90">
        <v>2.3690000000000001E-6</v>
      </c>
      <c r="S245" s="91">
        <v>1.0769881599222219E-11</v>
      </c>
      <c r="T245" s="91">
        <f t="shared" si="6"/>
        <v>9.9952425881696803E-11</v>
      </c>
      <c r="U245" s="91">
        <f>R245/'סכום נכסי הקרן'!$C$42</f>
        <v>2.5666565816128111E-11</v>
      </c>
    </row>
    <row r="246" spans="2:21">
      <c r="B246" s="86" t="s">
        <v>882</v>
      </c>
      <c r="C246" s="87" t="s">
        <v>883</v>
      </c>
      <c r="D246" s="88" t="s">
        <v>120</v>
      </c>
      <c r="E246" s="88" t="s">
        <v>308</v>
      </c>
      <c r="F246" s="87" t="s">
        <v>884</v>
      </c>
      <c r="G246" s="88" t="s">
        <v>629</v>
      </c>
      <c r="H246" s="87" t="s">
        <v>682</v>
      </c>
      <c r="I246" s="87"/>
      <c r="J246" s="101"/>
      <c r="K246" s="90">
        <v>1.0799999999924448</v>
      </c>
      <c r="L246" s="88" t="s">
        <v>132</v>
      </c>
      <c r="M246" s="89">
        <v>4.9500000000000002E-2</v>
      </c>
      <c r="N246" s="89">
        <v>0.64549999999573671</v>
      </c>
      <c r="O246" s="90">
        <v>59703.315497000003</v>
      </c>
      <c r="P246" s="102">
        <v>62.1</v>
      </c>
      <c r="Q246" s="90"/>
      <c r="R246" s="90">
        <v>37.059340515999999</v>
      </c>
      <c r="S246" s="91">
        <v>1.0305279630100707E-4</v>
      </c>
      <c r="T246" s="91">
        <f t="shared" si="6"/>
        <v>1.5636010916631714E-3</v>
      </c>
      <c r="U246" s="91">
        <f>R246/'סכום נכסי הקרן'!$C$42</f>
        <v>4.0151371990553697E-4</v>
      </c>
    </row>
    <row r="247" spans="2:21">
      <c r="B247" s="86" t="s">
        <v>885</v>
      </c>
      <c r="C247" s="87" t="s">
        <v>886</v>
      </c>
      <c r="D247" s="88" t="s">
        <v>120</v>
      </c>
      <c r="E247" s="88" t="s">
        <v>308</v>
      </c>
      <c r="F247" s="87" t="s">
        <v>884</v>
      </c>
      <c r="G247" s="88" t="s">
        <v>629</v>
      </c>
      <c r="H247" s="87" t="s">
        <v>682</v>
      </c>
      <c r="I247" s="87"/>
      <c r="J247" s="101"/>
      <c r="K247" s="90">
        <v>4.3599999960930624</v>
      </c>
      <c r="L247" s="88" t="s">
        <v>132</v>
      </c>
      <c r="M247" s="89">
        <v>0.04</v>
      </c>
      <c r="N247" s="89">
        <v>9.9899999929675136</v>
      </c>
      <c r="O247" s="90">
        <v>10238.198490999999</v>
      </c>
      <c r="P247" s="102">
        <v>1</v>
      </c>
      <c r="Q247" s="90"/>
      <c r="R247" s="90">
        <v>0.10238199000000001</v>
      </c>
      <c r="S247" s="91">
        <v>1.248196987829157E-4</v>
      </c>
      <c r="T247" s="91">
        <f t="shared" si="6"/>
        <v>4.3196826792298956E-6</v>
      </c>
      <c r="U247" s="91">
        <f>R247/'סכום נכסי הקרן'!$C$42</f>
        <v>1.1092419099709456E-6</v>
      </c>
    </row>
    <row r="248" spans="2:21">
      <c r="B248" s="86" t="s">
        <v>887</v>
      </c>
      <c r="C248" s="87" t="s">
        <v>888</v>
      </c>
      <c r="D248" s="88" t="s">
        <v>120</v>
      </c>
      <c r="E248" s="88" t="s">
        <v>308</v>
      </c>
      <c r="F248" s="87" t="s">
        <v>839</v>
      </c>
      <c r="G248" s="88" t="s">
        <v>699</v>
      </c>
      <c r="H248" s="87" t="s">
        <v>682</v>
      </c>
      <c r="I248" s="87"/>
      <c r="J248" s="101"/>
      <c r="K248" s="90">
        <v>1.84000000009291</v>
      </c>
      <c r="L248" s="88" t="s">
        <v>132</v>
      </c>
      <c r="M248" s="89">
        <v>4.2500000000000003E-2</v>
      </c>
      <c r="N248" s="89">
        <v>4.8300000000428812E-2</v>
      </c>
      <c r="O248" s="90">
        <v>5572.2753980000007</v>
      </c>
      <c r="P248" s="102">
        <v>100.44</v>
      </c>
      <c r="Q248" s="90"/>
      <c r="R248" s="90">
        <v>5.5967934720000008</v>
      </c>
      <c r="S248" s="91">
        <v>5.7327936193415646E-5</v>
      </c>
      <c r="T248" s="91">
        <f t="shared" si="6"/>
        <v>2.3613891291061399E-4</v>
      </c>
      <c r="U248" s="91">
        <f>R248/'סכום נכסי הקרן'!$C$42</f>
        <v>6.063759730196884E-5</v>
      </c>
    </row>
    <row r="249" spans="2:21">
      <c r="B249" s="86" t="s">
        <v>889</v>
      </c>
      <c r="C249" s="87" t="s">
        <v>890</v>
      </c>
      <c r="D249" s="88" t="s">
        <v>120</v>
      </c>
      <c r="E249" s="88" t="s">
        <v>308</v>
      </c>
      <c r="F249" s="87" t="s">
        <v>891</v>
      </c>
      <c r="G249" s="88" t="s">
        <v>342</v>
      </c>
      <c r="H249" s="87" t="s">
        <v>682</v>
      </c>
      <c r="I249" s="87"/>
      <c r="J249" s="101"/>
      <c r="K249" s="90">
        <v>2.9700000000019506</v>
      </c>
      <c r="L249" s="88" t="s">
        <v>132</v>
      </c>
      <c r="M249" s="89">
        <v>0.01</v>
      </c>
      <c r="N249" s="89">
        <v>5.6500000000227563E-2</v>
      </c>
      <c r="O249" s="90">
        <v>17576.713943999999</v>
      </c>
      <c r="P249" s="102">
        <v>87.5</v>
      </c>
      <c r="Q249" s="90"/>
      <c r="R249" s="90">
        <v>15.379624701000001</v>
      </c>
      <c r="S249" s="91">
        <v>9.7648410799999999E-5</v>
      </c>
      <c r="T249" s="91">
        <f t="shared" si="6"/>
        <v>6.4889438497890066E-4</v>
      </c>
      <c r="U249" s="91">
        <f>R249/'סכום נכסי הקרן'!$C$42</f>
        <v>1.6662817628348086E-4</v>
      </c>
    </row>
    <row r="250" spans="2:21">
      <c r="B250" s="92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90"/>
      <c r="P250" s="102"/>
      <c r="Q250" s="87"/>
      <c r="R250" s="87"/>
      <c r="S250" s="87"/>
      <c r="T250" s="91"/>
      <c r="U250" s="87"/>
    </row>
    <row r="251" spans="2:21">
      <c r="B251" s="85" t="s">
        <v>49</v>
      </c>
      <c r="C251" s="80"/>
      <c r="D251" s="81"/>
      <c r="E251" s="81"/>
      <c r="F251" s="80"/>
      <c r="G251" s="81"/>
      <c r="H251" s="80"/>
      <c r="I251" s="80"/>
      <c r="J251" s="99"/>
      <c r="K251" s="83">
        <v>3.8487440541938134</v>
      </c>
      <c r="L251" s="81"/>
      <c r="M251" s="82"/>
      <c r="N251" s="82">
        <v>7.8499877896460915E-2</v>
      </c>
      <c r="O251" s="83"/>
      <c r="P251" s="100"/>
      <c r="Q251" s="83">
        <f>SUM(Q252:Q259)</f>
        <v>5.0000000000000004E-8</v>
      </c>
      <c r="R251" s="83">
        <f>SUM(R252:R259)</f>
        <v>491.58598066799999</v>
      </c>
      <c r="S251" s="84"/>
      <c r="T251" s="84">
        <f t="shared" si="6"/>
        <v>2.0740908103503378E-2</v>
      </c>
      <c r="U251" s="84">
        <f>R251/'סכום נכסי הקרן'!$C$42</f>
        <v>5.326012632799115E-3</v>
      </c>
    </row>
    <row r="252" spans="2:21">
      <c r="B252" s="86" t="s">
        <v>892</v>
      </c>
      <c r="C252" s="87" t="s">
        <v>893</v>
      </c>
      <c r="D252" s="88" t="s">
        <v>120</v>
      </c>
      <c r="E252" s="88" t="s">
        <v>308</v>
      </c>
      <c r="F252" s="87" t="s">
        <v>894</v>
      </c>
      <c r="G252" s="88" t="s">
        <v>719</v>
      </c>
      <c r="H252" s="87" t="s">
        <v>400</v>
      </c>
      <c r="I252" s="87" t="s">
        <v>312</v>
      </c>
      <c r="J252" s="101"/>
      <c r="K252" s="90">
        <v>3.219999999983854</v>
      </c>
      <c r="L252" s="88" t="s">
        <v>132</v>
      </c>
      <c r="M252" s="89">
        <v>2.12E-2</v>
      </c>
      <c r="N252" s="89">
        <v>5.679999999978734E-2</v>
      </c>
      <c r="O252" s="90">
        <v>52929.421460999998</v>
      </c>
      <c r="P252" s="102">
        <v>95.95</v>
      </c>
      <c r="Q252" s="90"/>
      <c r="R252" s="90">
        <v>50.785780481000003</v>
      </c>
      <c r="S252" s="91">
        <v>3.0245383691999999E-4</v>
      </c>
      <c r="T252" s="91">
        <f t="shared" si="6"/>
        <v>2.1427446008321135E-3</v>
      </c>
      <c r="U252" s="91">
        <f>R252/'סכום נכסי הקרן'!$C$42</f>
        <v>5.5023072065809241E-4</v>
      </c>
    </row>
    <row r="253" spans="2:21">
      <c r="B253" s="86" t="s">
        <v>895</v>
      </c>
      <c r="C253" s="87" t="s">
        <v>896</v>
      </c>
      <c r="D253" s="88" t="s">
        <v>120</v>
      </c>
      <c r="E253" s="88" t="s">
        <v>308</v>
      </c>
      <c r="F253" s="87" t="s">
        <v>894</v>
      </c>
      <c r="G253" s="88" t="s">
        <v>719</v>
      </c>
      <c r="H253" s="87" t="s">
        <v>400</v>
      </c>
      <c r="I253" s="87" t="s">
        <v>312</v>
      </c>
      <c r="J253" s="101"/>
      <c r="K253" s="90">
        <v>5.4100000002827962</v>
      </c>
      <c r="L253" s="88" t="s">
        <v>132</v>
      </c>
      <c r="M253" s="89">
        <v>2.6699999999999998E-2</v>
      </c>
      <c r="N253" s="89">
        <v>6.1900000002717059E-2</v>
      </c>
      <c r="O253" s="90">
        <v>10145.220883</v>
      </c>
      <c r="P253" s="102">
        <v>88.88</v>
      </c>
      <c r="Q253" s="90"/>
      <c r="R253" s="90">
        <v>9.0170723450000008</v>
      </c>
      <c r="S253" s="91">
        <v>5.4626431633642038E-5</v>
      </c>
      <c r="T253" s="91">
        <f t="shared" si="6"/>
        <v>3.8044670968067138E-4</v>
      </c>
      <c r="U253" s="91">
        <f>R253/'סכום נכסי הקרן'!$C$42</f>
        <v>9.7694082233740464E-5</v>
      </c>
    </row>
    <row r="254" spans="2:21">
      <c r="B254" s="86" t="s">
        <v>897</v>
      </c>
      <c r="C254" s="87" t="s">
        <v>898</v>
      </c>
      <c r="D254" s="88" t="s">
        <v>120</v>
      </c>
      <c r="E254" s="88" t="s">
        <v>308</v>
      </c>
      <c r="F254" s="87" t="s">
        <v>736</v>
      </c>
      <c r="G254" s="88" t="s">
        <v>126</v>
      </c>
      <c r="H254" s="87" t="s">
        <v>400</v>
      </c>
      <c r="I254" s="87" t="s">
        <v>312</v>
      </c>
      <c r="J254" s="101"/>
      <c r="K254" s="90">
        <v>1.4599986172134891</v>
      </c>
      <c r="L254" s="88" t="s">
        <v>132</v>
      </c>
      <c r="M254" s="89">
        <v>3.49E-2</v>
      </c>
      <c r="N254" s="89">
        <v>6.6894031668696702E-2</v>
      </c>
      <c r="O254" s="90">
        <v>3.509E-3</v>
      </c>
      <c r="P254" s="102">
        <v>93.84</v>
      </c>
      <c r="Q254" s="90"/>
      <c r="R254" s="90">
        <v>3.2840000000000007E-6</v>
      </c>
      <c r="S254" s="91">
        <v>3.4829188345110988E-12</v>
      </c>
      <c r="T254" s="91">
        <f t="shared" si="6"/>
        <v>1.3855794284317955E-10</v>
      </c>
      <c r="U254" s="91">
        <f>R254/'סכום נכסי הקרן'!$C$42</f>
        <v>3.5579992461023528E-11</v>
      </c>
    </row>
    <row r="255" spans="2:21">
      <c r="B255" s="86" t="s">
        <v>899</v>
      </c>
      <c r="C255" s="87" t="s">
        <v>900</v>
      </c>
      <c r="D255" s="88" t="s">
        <v>120</v>
      </c>
      <c r="E255" s="88" t="s">
        <v>308</v>
      </c>
      <c r="F255" s="87" t="s">
        <v>736</v>
      </c>
      <c r="G255" s="88" t="s">
        <v>126</v>
      </c>
      <c r="H255" s="87" t="s">
        <v>400</v>
      </c>
      <c r="I255" s="87" t="s">
        <v>312</v>
      </c>
      <c r="J255" s="101"/>
      <c r="K255" s="90">
        <v>4.1299987391703761</v>
      </c>
      <c r="L255" s="88" t="s">
        <v>132</v>
      </c>
      <c r="M255" s="89">
        <v>3.7699999999999997E-2</v>
      </c>
      <c r="N255" s="89">
        <v>6.610878661087867E-2</v>
      </c>
      <c r="O255" s="90">
        <v>3.6099999999999999E-3</v>
      </c>
      <c r="P255" s="102">
        <v>92.89</v>
      </c>
      <c r="Q255" s="90"/>
      <c r="R255" s="90">
        <v>3.3459999999999998E-6</v>
      </c>
      <c r="S255" s="91">
        <v>2.9739524602577801E-11</v>
      </c>
      <c r="T255" s="91">
        <f t="shared" si="6"/>
        <v>1.4117383579576084E-10</v>
      </c>
      <c r="U255" s="91">
        <f>R255/'סכום נכסי הקרן'!$C$42</f>
        <v>3.6251721916743208E-11</v>
      </c>
    </row>
    <row r="256" spans="2:21">
      <c r="B256" s="86" t="s">
        <v>901</v>
      </c>
      <c r="C256" s="87" t="s">
        <v>902</v>
      </c>
      <c r="D256" s="88" t="s">
        <v>120</v>
      </c>
      <c r="E256" s="88" t="s">
        <v>308</v>
      </c>
      <c r="F256" s="87" t="s">
        <v>903</v>
      </c>
      <c r="G256" s="88" t="s">
        <v>126</v>
      </c>
      <c r="H256" s="87" t="s">
        <v>592</v>
      </c>
      <c r="I256" s="87" t="s">
        <v>130</v>
      </c>
      <c r="J256" s="101"/>
      <c r="K256" s="90">
        <v>3.8100000000126744</v>
      </c>
      <c r="L256" s="88" t="s">
        <v>132</v>
      </c>
      <c r="M256" s="89">
        <v>4.6900000000000004E-2</v>
      </c>
      <c r="N256" s="89">
        <v>8.2400000000228429E-2</v>
      </c>
      <c r="O256" s="90">
        <v>160947.040939</v>
      </c>
      <c r="P256" s="102">
        <v>89.22</v>
      </c>
      <c r="Q256" s="90"/>
      <c r="R256" s="90">
        <v>143.59695307799998</v>
      </c>
      <c r="S256" s="91">
        <v>1.025462858332101E-4</v>
      </c>
      <c r="T256" s="91">
        <f t="shared" si="6"/>
        <v>6.0586170575628049E-3</v>
      </c>
      <c r="U256" s="91">
        <f>R256/'סכום נכסי הקרן'!$C$42</f>
        <v>1.5557790828079133E-3</v>
      </c>
    </row>
    <row r="257" spans="2:21">
      <c r="B257" s="86" t="s">
        <v>904</v>
      </c>
      <c r="C257" s="87" t="s">
        <v>905</v>
      </c>
      <c r="D257" s="88" t="s">
        <v>120</v>
      </c>
      <c r="E257" s="88" t="s">
        <v>308</v>
      </c>
      <c r="F257" s="87" t="s">
        <v>903</v>
      </c>
      <c r="G257" s="88" t="s">
        <v>126</v>
      </c>
      <c r="H257" s="87" t="s">
        <v>592</v>
      </c>
      <c r="I257" s="87" t="s">
        <v>130</v>
      </c>
      <c r="J257" s="101"/>
      <c r="K257" s="90">
        <v>3.9300000000032616</v>
      </c>
      <c r="L257" s="88" t="s">
        <v>132</v>
      </c>
      <c r="M257" s="89">
        <v>4.6900000000000004E-2</v>
      </c>
      <c r="N257" s="89">
        <v>8.0900000000042327E-2</v>
      </c>
      <c r="O257" s="90">
        <v>316688.093368</v>
      </c>
      <c r="P257" s="102">
        <v>91</v>
      </c>
      <c r="Q257" s="90"/>
      <c r="R257" s="90">
        <v>288.18616654200002</v>
      </c>
      <c r="S257" s="91">
        <v>2.3731538012178085E-4</v>
      </c>
      <c r="T257" s="91">
        <f t="shared" si="6"/>
        <v>1.2159099388526629E-2</v>
      </c>
      <c r="U257" s="91">
        <f>R257/'סכום נכסי הקרן'!$C$42</f>
        <v>3.1223086580193754E-3</v>
      </c>
    </row>
    <row r="258" spans="2:21">
      <c r="B258" s="86" t="s">
        <v>906</v>
      </c>
      <c r="C258" s="87" t="s">
        <v>907</v>
      </c>
      <c r="D258" s="88" t="s">
        <v>120</v>
      </c>
      <c r="E258" s="88" t="s">
        <v>308</v>
      </c>
      <c r="F258" s="87" t="s">
        <v>850</v>
      </c>
      <c r="G258" s="88" t="s">
        <v>360</v>
      </c>
      <c r="H258" s="87" t="s">
        <v>634</v>
      </c>
      <c r="I258" s="87" t="s">
        <v>312</v>
      </c>
      <c r="J258" s="101"/>
      <c r="K258" s="90">
        <v>0.5</v>
      </c>
      <c r="L258" s="88" t="s">
        <v>132</v>
      </c>
      <c r="M258" s="89">
        <v>6.7000000000000004E-2</v>
      </c>
      <c r="N258" s="89">
        <v>6.1205432937181656E-2</v>
      </c>
      <c r="O258" s="90">
        <v>1.2909999999999998E-3</v>
      </c>
      <c r="P258" s="102">
        <v>90.97</v>
      </c>
      <c r="Q258" s="90">
        <v>5.0000000000000004E-8</v>
      </c>
      <c r="R258" s="90">
        <v>1.178E-6</v>
      </c>
      <c r="S258" s="91">
        <v>3.0628419970916045E-12</v>
      </c>
      <c r="T258" s="91">
        <f t="shared" si="6"/>
        <v>4.9701966099045512E-11</v>
      </c>
      <c r="U258" s="91">
        <f>R258/'סכום נכסי הקרן'!$C$42</f>
        <v>1.2762859658674088E-11</v>
      </c>
    </row>
    <row r="259" spans="2:21">
      <c r="B259" s="86" t="s">
        <v>908</v>
      </c>
      <c r="C259" s="87" t="s">
        <v>909</v>
      </c>
      <c r="D259" s="88" t="s">
        <v>120</v>
      </c>
      <c r="E259" s="88" t="s">
        <v>308</v>
      </c>
      <c r="F259" s="87" t="s">
        <v>850</v>
      </c>
      <c r="G259" s="88" t="s">
        <v>360</v>
      </c>
      <c r="H259" s="87" t="s">
        <v>634</v>
      </c>
      <c r="I259" s="87" t="s">
        <v>312</v>
      </c>
      <c r="J259" s="101"/>
      <c r="K259" s="90">
        <v>1.79</v>
      </c>
      <c r="L259" s="88" t="s">
        <v>132</v>
      </c>
      <c r="M259" s="89">
        <v>4.7E-2</v>
      </c>
      <c r="N259" s="89">
        <v>6.9227053140096625E-2</v>
      </c>
      <c r="O259" s="90">
        <v>4.26E-4</v>
      </c>
      <c r="P259" s="102">
        <v>93.89</v>
      </c>
      <c r="Q259" s="90"/>
      <c r="R259" s="90">
        <v>4.1399999999999997E-7</v>
      </c>
      <c r="S259" s="91">
        <v>8.0167802879040334E-13</v>
      </c>
      <c r="T259" s="91">
        <f t="shared" si="6"/>
        <v>1.7467414231752836E-11</v>
      </c>
      <c r="U259" s="91">
        <f>R259/'סכום נכסי הקרן'!$C$42</f>
        <v>4.4854192688379221E-12</v>
      </c>
    </row>
    <row r="260" spans="2:21">
      <c r="B260" s="92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90"/>
      <c r="P260" s="102"/>
      <c r="Q260" s="87"/>
      <c r="R260" s="87"/>
      <c r="S260" s="87"/>
      <c r="T260" s="91"/>
      <c r="U260" s="87"/>
    </row>
    <row r="261" spans="2:21">
      <c r="B261" s="79" t="s">
        <v>196</v>
      </c>
      <c r="C261" s="80"/>
      <c r="D261" s="81"/>
      <c r="E261" s="81"/>
      <c r="F261" s="80"/>
      <c r="G261" s="81"/>
      <c r="H261" s="80"/>
      <c r="I261" s="80"/>
      <c r="J261" s="99"/>
      <c r="K261" s="83">
        <v>5.4475988898872396</v>
      </c>
      <c r="L261" s="81"/>
      <c r="M261" s="82"/>
      <c r="N261" s="82">
        <v>6.7898639337863373E-2</v>
      </c>
      <c r="O261" s="83"/>
      <c r="P261" s="100"/>
      <c r="Q261" s="83"/>
      <c r="R261" s="83">
        <v>4783.3430070780005</v>
      </c>
      <c r="S261" s="84"/>
      <c r="T261" s="84">
        <f t="shared" si="6"/>
        <v>0.20181795583862241</v>
      </c>
      <c r="U261" s="84">
        <f>R261/'סכום נכסי הקרן'!$C$42</f>
        <v>5.1824393462340079E-2</v>
      </c>
    </row>
    <row r="262" spans="2:21">
      <c r="B262" s="85" t="s">
        <v>66</v>
      </c>
      <c r="C262" s="80"/>
      <c r="D262" s="81"/>
      <c r="E262" s="81"/>
      <c r="F262" s="80"/>
      <c r="G262" s="81"/>
      <c r="H262" s="80"/>
      <c r="I262" s="80"/>
      <c r="J262" s="99"/>
      <c r="K262" s="83">
        <v>5.6267624537225593</v>
      </c>
      <c r="L262" s="81"/>
      <c r="M262" s="82"/>
      <c r="N262" s="82">
        <v>6.1341148572437797E-2</v>
      </c>
      <c r="O262" s="83"/>
      <c r="P262" s="100"/>
      <c r="Q262" s="83"/>
      <c r="R262" s="83">
        <v>622.63176045600005</v>
      </c>
      <c r="S262" s="84"/>
      <c r="T262" s="84">
        <f t="shared" si="6"/>
        <v>2.6269968294034926E-2</v>
      </c>
      <c r="U262" s="84">
        <f>R262/'סכום נכסי הקרן'!$C$42</f>
        <v>6.7458079607242037E-3</v>
      </c>
    </row>
    <row r="263" spans="2:21">
      <c r="B263" s="86" t="s">
        <v>910</v>
      </c>
      <c r="C263" s="87" t="s">
        <v>911</v>
      </c>
      <c r="D263" s="88" t="s">
        <v>29</v>
      </c>
      <c r="E263" s="88" t="s">
        <v>912</v>
      </c>
      <c r="F263" s="87" t="s">
        <v>359</v>
      </c>
      <c r="G263" s="88" t="s">
        <v>360</v>
      </c>
      <c r="H263" s="87" t="s">
        <v>913</v>
      </c>
      <c r="I263" s="87" t="s">
        <v>914</v>
      </c>
      <c r="J263" s="101"/>
      <c r="K263" s="90">
        <v>7.590000000002445</v>
      </c>
      <c r="L263" s="88" t="s">
        <v>131</v>
      </c>
      <c r="M263" s="89">
        <v>3.7499999999999999E-2</v>
      </c>
      <c r="N263" s="89">
        <v>5.4900000000094311E-2</v>
      </c>
      <c r="O263" s="90">
        <v>18380.634699999999</v>
      </c>
      <c r="P263" s="102">
        <v>88.520330000000001</v>
      </c>
      <c r="Q263" s="90"/>
      <c r="R263" s="90">
        <v>57.256238254000003</v>
      </c>
      <c r="S263" s="91">
        <v>3.6761269399999998E-5</v>
      </c>
      <c r="T263" s="91">
        <f t="shared" si="6"/>
        <v>2.4157450022573692E-3</v>
      </c>
      <c r="U263" s="91">
        <f>R263/'סכום נכסי הקרן'!$C$42</f>
        <v>6.2033389933735885E-4</v>
      </c>
    </row>
    <row r="264" spans="2:21">
      <c r="B264" s="86" t="s">
        <v>915</v>
      </c>
      <c r="C264" s="87" t="s">
        <v>916</v>
      </c>
      <c r="D264" s="88" t="s">
        <v>29</v>
      </c>
      <c r="E264" s="88" t="s">
        <v>912</v>
      </c>
      <c r="F264" s="87" t="s">
        <v>347</v>
      </c>
      <c r="G264" s="88" t="s">
        <v>316</v>
      </c>
      <c r="H264" s="87" t="s">
        <v>917</v>
      </c>
      <c r="I264" s="87" t="s">
        <v>305</v>
      </c>
      <c r="J264" s="101"/>
      <c r="K264" s="90">
        <v>3.7400000000104847</v>
      </c>
      <c r="L264" s="88" t="s">
        <v>131</v>
      </c>
      <c r="M264" s="89">
        <v>3.2549999999999996E-2</v>
      </c>
      <c r="N264" s="89">
        <v>7.1700000000217978E-2</v>
      </c>
      <c r="O264" s="90">
        <v>23571.346000000001</v>
      </c>
      <c r="P264" s="102">
        <v>87.387630000000001</v>
      </c>
      <c r="Q264" s="90"/>
      <c r="R264" s="90">
        <v>72.485908425999995</v>
      </c>
      <c r="S264" s="91">
        <v>2.3571346000000002E-5</v>
      </c>
      <c r="T264" s="91">
        <f t="shared" si="6"/>
        <v>3.058312532468225E-3</v>
      </c>
      <c r="U264" s="91">
        <f>R264/'סכום נכסי הקרן'!$C$42</f>
        <v>7.8533741636039006E-4</v>
      </c>
    </row>
    <row r="265" spans="2:21">
      <c r="B265" s="86" t="s">
        <v>918</v>
      </c>
      <c r="C265" s="87" t="s">
        <v>919</v>
      </c>
      <c r="D265" s="88" t="s">
        <v>29</v>
      </c>
      <c r="E265" s="88" t="s">
        <v>912</v>
      </c>
      <c r="F265" s="87" t="s">
        <v>323</v>
      </c>
      <c r="G265" s="88" t="s">
        <v>316</v>
      </c>
      <c r="H265" s="87" t="s">
        <v>917</v>
      </c>
      <c r="I265" s="87" t="s">
        <v>305</v>
      </c>
      <c r="J265" s="101"/>
      <c r="K265" s="90">
        <v>2.8899999999961028</v>
      </c>
      <c r="L265" s="88" t="s">
        <v>131</v>
      </c>
      <c r="M265" s="89">
        <v>3.2750000000000001E-2</v>
      </c>
      <c r="N265" s="89">
        <v>7.3999999999752875E-2</v>
      </c>
      <c r="O265" s="90">
        <v>33364.989503999997</v>
      </c>
      <c r="P265" s="102">
        <v>89.604680000000002</v>
      </c>
      <c r="Q265" s="90"/>
      <c r="R265" s="90">
        <v>105.206108169</v>
      </c>
      <c r="S265" s="91">
        <v>4.4486652671999997E-5</v>
      </c>
      <c r="T265" s="91">
        <f t="shared" si="6"/>
        <v>4.4388373698031865E-3</v>
      </c>
      <c r="U265" s="91">
        <f>R265/'סכום נכסי הקרן'!$C$42</f>
        <v>1.1398393835282111E-3</v>
      </c>
    </row>
    <row r="266" spans="2:21">
      <c r="B266" s="86" t="s">
        <v>920</v>
      </c>
      <c r="C266" s="87" t="s">
        <v>921</v>
      </c>
      <c r="D266" s="88" t="s">
        <v>29</v>
      </c>
      <c r="E266" s="88" t="s">
        <v>912</v>
      </c>
      <c r="F266" s="87" t="s">
        <v>722</v>
      </c>
      <c r="G266" s="88" t="s">
        <v>504</v>
      </c>
      <c r="H266" s="87" t="s">
        <v>922</v>
      </c>
      <c r="I266" s="87" t="s">
        <v>305</v>
      </c>
      <c r="J266" s="101"/>
      <c r="K266" s="90">
        <v>9.9600000000058255</v>
      </c>
      <c r="L266" s="88" t="s">
        <v>131</v>
      </c>
      <c r="M266" s="89">
        <v>6.3750000000000001E-2</v>
      </c>
      <c r="N266" s="89">
        <v>6.4200000000025487E-2</v>
      </c>
      <c r="O266" s="90">
        <v>47694.361799999999</v>
      </c>
      <c r="P266" s="102">
        <v>98.200249999999997</v>
      </c>
      <c r="Q266" s="90"/>
      <c r="R266" s="90">
        <v>164.81582249900001</v>
      </c>
      <c r="S266" s="91">
        <v>6.8813103159717212E-5</v>
      </c>
      <c r="T266" s="91">
        <f t="shared" si="6"/>
        <v>6.9538798153069622E-3</v>
      </c>
      <c r="U266" s="91">
        <f>R266/'סכום נכסי הקרן'!$C$42</f>
        <v>1.785671657116873E-3</v>
      </c>
    </row>
    <row r="267" spans="2:21">
      <c r="B267" s="86" t="s">
        <v>923</v>
      </c>
      <c r="C267" s="87" t="s">
        <v>924</v>
      </c>
      <c r="D267" s="88" t="s">
        <v>29</v>
      </c>
      <c r="E267" s="88" t="s">
        <v>912</v>
      </c>
      <c r="F267" s="87" t="s">
        <v>925</v>
      </c>
      <c r="G267" s="88" t="s">
        <v>316</v>
      </c>
      <c r="H267" s="87" t="s">
        <v>922</v>
      </c>
      <c r="I267" s="87" t="s">
        <v>914</v>
      </c>
      <c r="J267" s="101"/>
      <c r="K267" s="90">
        <v>3.0899999999738972</v>
      </c>
      <c r="L267" s="88" t="s">
        <v>131</v>
      </c>
      <c r="M267" s="89">
        <v>3.0769999999999999E-2</v>
      </c>
      <c r="N267" s="89">
        <v>7.269999999939572E-2</v>
      </c>
      <c r="O267" s="90">
        <v>18022.550847999999</v>
      </c>
      <c r="P267" s="102">
        <v>88.193420000000003</v>
      </c>
      <c r="Q267" s="90"/>
      <c r="R267" s="90">
        <v>55.933462894000002</v>
      </c>
      <c r="S267" s="91">
        <v>3.0037584746666666E-5</v>
      </c>
      <c r="T267" s="91">
        <f t="shared" ref="T267:T330" si="7">IFERROR(R267/$R$11,0)</f>
        <v>2.3599346999658814E-3</v>
      </c>
      <c r="U267" s="91">
        <f>R267/'סכום נכסי הקרן'!$C$42</f>
        <v>6.0600249332748446E-4</v>
      </c>
    </row>
    <row r="268" spans="2:21">
      <c r="B268" s="86" t="s">
        <v>926</v>
      </c>
      <c r="C268" s="87" t="s">
        <v>927</v>
      </c>
      <c r="D268" s="88" t="s">
        <v>29</v>
      </c>
      <c r="E268" s="88" t="s">
        <v>912</v>
      </c>
      <c r="F268" s="87" t="s">
        <v>928</v>
      </c>
      <c r="G268" s="88" t="s">
        <v>929</v>
      </c>
      <c r="H268" s="87" t="s">
        <v>930</v>
      </c>
      <c r="I268" s="87" t="s">
        <v>305</v>
      </c>
      <c r="J268" s="101"/>
      <c r="K268" s="90">
        <v>6.1999999999737891</v>
      </c>
      <c r="L268" s="88" t="s">
        <v>133</v>
      </c>
      <c r="M268" s="89">
        <v>4.3749999999999997E-2</v>
      </c>
      <c r="N268" s="89">
        <v>7.4199999999668004E-2</v>
      </c>
      <c r="O268" s="90">
        <v>22066.792000000001</v>
      </c>
      <c r="P268" s="102">
        <v>82.922790000000006</v>
      </c>
      <c r="Q268" s="90"/>
      <c r="R268" s="90">
        <v>68.673895033999997</v>
      </c>
      <c r="S268" s="91">
        <v>1.4711194666666667E-5</v>
      </c>
      <c r="T268" s="91">
        <f t="shared" si="7"/>
        <v>2.8974767426734106E-3</v>
      </c>
      <c r="U268" s="91">
        <f>R268/'סכום נכסי הקרן'!$C$42</f>
        <v>7.4403674408612681E-4</v>
      </c>
    </row>
    <row r="269" spans="2:21">
      <c r="B269" s="86" t="s">
        <v>931</v>
      </c>
      <c r="C269" s="87" t="s">
        <v>932</v>
      </c>
      <c r="D269" s="88" t="s">
        <v>29</v>
      </c>
      <c r="E269" s="88" t="s">
        <v>912</v>
      </c>
      <c r="F269" s="87" t="s">
        <v>928</v>
      </c>
      <c r="G269" s="88" t="s">
        <v>929</v>
      </c>
      <c r="H269" s="87" t="s">
        <v>930</v>
      </c>
      <c r="I269" s="87" t="s">
        <v>305</v>
      </c>
      <c r="J269" s="101"/>
      <c r="K269" s="90">
        <v>1.9400000000161342</v>
      </c>
      <c r="L269" s="88" t="s">
        <v>133</v>
      </c>
      <c r="M269" s="89">
        <v>0.06</v>
      </c>
      <c r="N269" s="89">
        <v>6.6200000000440407E-2</v>
      </c>
      <c r="O269" s="90">
        <v>12136.7356</v>
      </c>
      <c r="P269" s="102">
        <v>100.69499999999999</v>
      </c>
      <c r="Q269" s="90"/>
      <c r="R269" s="90">
        <v>45.865735428999997</v>
      </c>
      <c r="S269" s="91">
        <v>1.2136735600000001E-5</v>
      </c>
      <c r="T269" s="91">
        <f t="shared" si="7"/>
        <v>1.9351589366722822E-3</v>
      </c>
      <c r="U269" s="91">
        <f>R269/'סכום נכסי הקרן'!$C$42</f>
        <v>4.9692524993395835E-4</v>
      </c>
    </row>
    <row r="270" spans="2:21">
      <c r="B270" s="86" t="s">
        <v>933</v>
      </c>
      <c r="C270" s="87" t="s">
        <v>934</v>
      </c>
      <c r="D270" s="88" t="s">
        <v>29</v>
      </c>
      <c r="E270" s="88" t="s">
        <v>912</v>
      </c>
      <c r="F270" s="87" t="s">
        <v>935</v>
      </c>
      <c r="G270" s="88" t="s">
        <v>936</v>
      </c>
      <c r="H270" s="87" t="s">
        <v>682</v>
      </c>
      <c r="I270" s="87"/>
      <c r="J270" s="101"/>
      <c r="K270" s="90">
        <v>3.9100000001435604</v>
      </c>
      <c r="L270" s="88" t="s">
        <v>131</v>
      </c>
      <c r="M270" s="89">
        <v>0</v>
      </c>
      <c r="N270" s="89">
        <v>6.9800000003977541E-2</v>
      </c>
      <c r="O270" s="90">
        <v>2820.9609999999998</v>
      </c>
      <c r="P270" s="102">
        <v>76.484999999999999</v>
      </c>
      <c r="Q270" s="90"/>
      <c r="R270" s="90">
        <v>7.5926367009999991</v>
      </c>
      <c r="S270" s="91">
        <v>1.4104805E-5</v>
      </c>
      <c r="T270" s="91">
        <f t="shared" si="7"/>
        <v>3.2034717480090895E-4</v>
      </c>
      <c r="U270" s="91">
        <f>R270/'סכום נכסי הקרן'!$C$42</f>
        <v>8.226125352645263E-5</v>
      </c>
    </row>
    <row r="271" spans="2:21">
      <c r="B271" s="86" t="s">
        <v>937</v>
      </c>
      <c r="C271" s="87" t="s">
        <v>938</v>
      </c>
      <c r="D271" s="88" t="s">
        <v>29</v>
      </c>
      <c r="E271" s="88" t="s">
        <v>912</v>
      </c>
      <c r="F271" s="87" t="s">
        <v>939</v>
      </c>
      <c r="G271" s="88" t="s">
        <v>940</v>
      </c>
      <c r="H271" s="87" t="s">
        <v>682</v>
      </c>
      <c r="I271" s="87"/>
      <c r="J271" s="101"/>
      <c r="K271" s="90">
        <v>1.8600000000198469</v>
      </c>
      <c r="L271" s="88" t="s">
        <v>131</v>
      </c>
      <c r="M271" s="89">
        <v>0</v>
      </c>
      <c r="N271" s="89">
        <v>-3.2100000000942729E-2</v>
      </c>
      <c r="O271" s="90">
        <v>1084.9849999999999</v>
      </c>
      <c r="P271" s="102">
        <v>105.57299999999999</v>
      </c>
      <c r="Q271" s="90"/>
      <c r="R271" s="90">
        <v>4.0308428220000003</v>
      </c>
      <c r="S271" s="91">
        <v>1.8869304347826084E-6</v>
      </c>
      <c r="T271" s="91">
        <f t="shared" si="7"/>
        <v>1.7006860211343376E-4</v>
      </c>
      <c r="U271" s="91">
        <f>R271/'סכום נכסי הקרן'!$C$42</f>
        <v>4.3671546046994759E-5</v>
      </c>
    </row>
    <row r="272" spans="2:21">
      <c r="B272" s="86" t="s">
        <v>941</v>
      </c>
      <c r="C272" s="87" t="s">
        <v>942</v>
      </c>
      <c r="D272" s="88" t="s">
        <v>29</v>
      </c>
      <c r="E272" s="88" t="s">
        <v>912</v>
      </c>
      <c r="F272" s="87" t="s">
        <v>943</v>
      </c>
      <c r="G272" s="88" t="s">
        <v>156</v>
      </c>
      <c r="H272" s="87" t="s">
        <v>682</v>
      </c>
      <c r="I272" s="87"/>
      <c r="J272" s="101"/>
      <c r="K272" s="90">
        <v>2.6899999998765862</v>
      </c>
      <c r="L272" s="88" t="s">
        <v>131</v>
      </c>
      <c r="M272" s="89">
        <v>0</v>
      </c>
      <c r="N272" s="89">
        <v>2.1499999998719294E-2</v>
      </c>
      <c r="O272" s="90">
        <v>1303.9467999999999</v>
      </c>
      <c r="P272" s="102">
        <v>93.590999999999994</v>
      </c>
      <c r="Q272" s="90"/>
      <c r="R272" s="90">
        <v>4.2945061369999999</v>
      </c>
      <c r="S272" s="91">
        <v>2.834666956521739E-6</v>
      </c>
      <c r="T272" s="91">
        <f t="shared" si="7"/>
        <v>1.811930377192843E-4</v>
      </c>
      <c r="U272" s="91">
        <f>R272/'סכום נכסי הקרן'!$C$42</f>
        <v>4.6528165645030216E-5</v>
      </c>
    </row>
    <row r="273" spans="2:21">
      <c r="B273" s="86" t="s">
        <v>944</v>
      </c>
      <c r="C273" s="87" t="s">
        <v>945</v>
      </c>
      <c r="D273" s="88" t="s">
        <v>29</v>
      </c>
      <c r="E273" s="88" t="s">
        <v>912</v>
      </c>
      <c r="F273" s="87" t="s">
        <v>946</v>
      </c>
      <c r="G273" s="88" t="s">
        <v>936</v>
      </c>
      <c r="H273" s="87" t="s">
        <v>682</v>
      </c>
      <c r="I273" s="87"/>
      <c r="J273" s="101"/>
      <c r="K273" s="90">
        <v>3.2999999997582616</v>
      </c>
      <c r="L273" s="88" t="s">
        <v>131</v>
      </c>
      <c r="M273" s="89">
        <v>0</v>
      </c>
      <c r="N273" s="89">
        <v>-6.6999999991673456E-2</v>
      </c>
      <c r="O273" s="90">
        <v>867.98800000000006</v>
      </c>
      <c r="P273" s="102">
        <v>121.889</v>
      </c>
      <c r="Q273" s="90"/>
      <c r="R273" s="90">
        <v>3.7230382829999997</v>
      </c>
      <c r="S273" s="91">
        <v>4.33994E-6</v>
      </c>
      <c r="T273" s="91">
        <f t="shared" si="7"/>
        <v>1.5708176784984262E-4</v>
      </c>
      <c r="U273" s="91">
        <f>R273/'סכום נכסי הקרן'!$C$42</f>
        <v>4.0336685152631531E-5</v>
      </c>
    </row>
    <row r="274" spans="2:21">
      <c r="B274" s="86" t="s">
        <v>947</v>
      </c>
      <c r="C274" s="87" t="s">
        <v>948</v>
      </c>
      <c r="D274" s="88" t="s">
        <v>29</v>
      </c>
      <c r="E274" s="88" t="s">
        <v>912</v>
      </c>
      <c r="F274" s="87" t="s">
        <v>949</v>
      </c>
      <c r="G274" s="88" t="s">
        <v>950</v>
      </c>
      <c r="H274" s="87" t="s">
        <v>682</v>
      </c>
      <c r="I274" s="87"/>
      <c r="J274" s="101"/>
      <c r="K274" s="90">
        <v>3.2400000000075142</v>
      </c>
      <c r="L274" s="88" t="s">
        <v>131</v>
      </c>
      <c r="M274" s="89">
        <v>0</v>
      </c>
      <c r="N274" s="89">
        <v>-7.3100000000253601E-2</v>
      </c>
      <c r="O274" s="90">
        <v>4882.4324999999999</v>
      </c>
      <c r="P274" s="102">
        <v>123.938</v>
      </c>
      <c r="Q274" s="90"/>
      <c r="R274" s="90">
        <v>21.294134765999996</v>
      </c>
      <c r="S274" s="91">
        <v>7.7192608695652176E-6</v>
      </c>
      <c r="T274" s="91">
        <f t="shared" si="7"/>
        <v>8.9843833976930242E-4</v>
      </c>
      <c r="U274" s="91">
        <f>R274/'סכום נכסי הקרן'!$C$42</f>
        <v>2.3070802510301422E-4</v>
      </c>
    </row>
    <row r="275" spans="2:21">
      <c r="B275" s="86" t="s">
        <v>951</v>
      </c>
      <c r="C275" s="87" t="s">
        <v>952</v>
      </c>
      <c r="D275" s="88" t="s">
        <v>29</v>
      </c>
      <c r="E275" s="88" t="s">
        <v>912</v>
      </c>
      <c r="F275" s="87" t="s">
        <v>953</v>
      </c>
      <c r="G275" s="88" t="s">
        <v>940</v>
      </c>
      <c r="H275" s="87" t="s">
        <v>682</v>
      </c>
      <c r="I275" s="87"/>
      <c r="J275" s="101"/>
      <c r="K275" s="90">
        <v>3.2699999998407603</v>
      </c>
      <c r="L275" s="88" t="s">
        <v>131</v>
      </c>
      <c r="M275" s="89">
        <v>2.5000000000000001E-3</v>
      </c>
      <c r="N275" s="89">
        <v>4.4199999998479331E-2</v>
      </c>
      <c r="O275" s="90">
        <v>2278.4684999999999</v>
      </c>
      <c r="P275" s="102">
        <v>86.937880000000007</v>
      </c>
      <c r="Q275" s="90"/>
      <c r="R275" s="90">
        <v>6.9706192929999995</v>
      </c>
      <c r="S275" s="91">
        <v>7.233233333333333E-6</v>
      </c>
      <c r="T275" s="91">
        <f t="shared" si="7"/>
        <v>2.941031271562297E-4</v>
      </c>
      <c r="U275" s="91">
        <f>R275/'סכום נכסי הקרן'!$C$42</f>
        <v>7.5522101672839554E-5</v>
      </c>
    </row>
    <row r="276" spans="2:21">
      <c r="B276" s="86" t="s">
        <v>954</v>
      </c>
      <c r="C276" s="87" t="s">
        <v>955</v>
      </c>
      <c r="D276" s="88" t="s">
        <v>29</v>
      </c>
      <c r="E276" s="88" t="s">
        <v>912</v>
      </c>
      <c r="F276" s="87" t="s">
        <v>956</v>
      </c>
      <c r="G276" s="88" t="s">
        <v>940</v>
      </c>
      <c r="H276" s="87" t="s">
        <v>682</v>
      </c>
      <c r="I276" s="87"/>
      <c r="J276" s="101"/>
      <c r="K276" s="90">
        <v>2.6099999998017291</v>
      </c>
      <c r="L276" s="88" t="s">
        <v>131</v>
      </c>
      <c r="M276" s="89">
        <v>0</v>
      </c>
      <c r="N276" s="89">
        <v>6.5199999996702909E-2</v>
      </c>
      <c r="O276" s="90">
        <v>1518.979</v>
      </c>
      <c r="P276" s="102">
        <v>83.977000000000004</v>
      </c>
      <c r="Q276" s="90"/>
      <c r="R276" s="90">
        <v>4.4888117490000008</v>
      </c>
      <c r="S276" s="91">
        <v>2.6417026086956523E-6</v>
      </c>
      <c r="T276" s="91">
        <f t="shared" si="7"/>
        <v>1.8939114547860376E-4</v>
      </c>
      <c r="U276" s="91">
        <f>R276/'סכום נכסי הקרן'!$C$42</f>
        <v>4.8633339886837344E-5</v>
      </c>
    </row>
    <row r="277" spans="2:21">
      <c r="B277" s="92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90"/>
      <c r="P277" s="102"/>
      <c r="Q277" s="87"/>
      <c r="R277" s="87"/>
      <c r="S277" s="87"/>
      <c r="T277" s="91"/>
      <c r="U277" s="87"/>
    </row>
    <row r="278" spans="2:21">
      <c r="B278" s="85" t="s">
        <v>65</v>
      </c>
      <c r="C278" s="80"/>
      <c r="D278" s="81"/>
      <c r="E278" s="81"/>
      <c r="F278" s="80"/>
      <c r="G278" s="81"/>
      <c r="H278" s="80"/>
      <c r="I278" s="80"/>
      <c r="J278" s="99"/>
      <c r="K278" s="83">
        <v>5.4207878668317671</v>
      </c>
      <c r="L278" s="81"/>
      <c r="M278" s="82"/>
      <c r="N278" s="82">
        <v>6.8879938394068196E-2</v>
      </c>
      <c r="O278" s="83"/>
      <c r="P278" s="100"/>
      <c r="Q278" s="83"/>
      <c r="R278" s="83">
        <v>4160.7112466219987</v>
      </c>
      <c r="S278" s="84"/>
      <c r="T278" s="84">
        <f t="shared" si="7"/>
        <v>0.17554798754458742</v>
      </c>
      <c r="U278" s="84">
        <f>R278/'סכום נכסי הקרן'!$C$42</f>
        <v>4.5078585501615857E-2</v>
      </c>
    </row>
    <row r="279" spans="2:21">
      <c r="B279" s="86" t="s">
        <v>957</v>
      </c>
      <c r="C279" s="87" t="s">
        <v>958</v>
      </c>
      <c r="D279" s="88" t="s">
        <v>29</v>
      </c>
      <c r="E279" s="88" t="s">
        <v>912</v>
      </c>
      <c r="F279" s="87"/>
      <c r="G279" s="88" t="s">
        <v>959</v>
      </c>
      <c r="H279" s="87" t="s">
        <v>960</v>
      </c>
      <c r="I279" s="87" t="s">
        <v>961</v>
      </c>
      <c r="J279" s="101"/>
      <c r="K279" s="90">
        <v>7.759999999988616</v>
      </c>
      <c r="L279" s="88" t="s">
        <v>133</v>
      </c>
      <c r="M279" s="89">
        <v>4.2519999999999995E-2</v>
      </c>
      <c r="N279" s="89">
        <v>5.389999999997154E-2</v>
      </c>
      <c r="O279" s="90">
        <v>10030.36</v>
      </c>
      <c r="P279" s="102">
        <v>93.337230000000005</v>
      </c>
      <c r="Q279" s="90"/>
      <c r="R279" s="90">
        <v>35.135810890000002</v>
      </c>
      <c r="S279" s="91">
        <v>8.0242880000000009E-6</v>
      </c>
      <c r="T279" s="91">
        <f t="shared" si="7"/>
        <v>1.4824438724255129E-3</v>
      </c>
      <c r="U279" s="91">
        <f>R279/'סכום נכסי הקרן'!$C$42</f>
        <v>3.8067353428080031E-4</v>
      </c>
    </row>
    <row r="280" spans="2:21">
      <c r="B280" s="86" t="s">
        <v>962</v>
      </c>
      <c r="C280" s="87" t="s">
        <v>963</v>
      </c>
      <c r="D280" s="88" t="s">
        <v>29</v>
      </c>
      <c r="E280" s="88" t="s">
        <v>912</v>
      </c>
      <c r="F280" s="87"/>
      <c r="G280" s="88" t="s">
        <v>959</v>
      </c>
      <c r="H280" s="87" t="s">
        <v>964</v>
      </c>
      <c r="I280" s="87" t="s">
        <v>914</v>
      </c>
      <c r="J280" s="101"/>
      <c r="K280" s="90">
        <v>1.6400000145755584</v>
      </c>
      <c r="L280" s="88" t="s">
        <v>131</v>
      </c>
      <c r="M280" s="89">
        <v>4.4999999999999998E-2</v>
      </c>
      <c r="N280" s="89">
        <v>7.8100001266251648E-2</v>
      </c>
      <c r="O280" s="90">
        <v>6.5197339999999997</v>
      </c>
      <c r="P280" s="102">
        <v>95.691999999999993</v>
      </c>
      <c r="Q280" s="90"/>
      <c r="R280" s="90">
        <v>2.1954562E-2</v>
      </c>
      <c r="S280" s="91">
        <v>1.3039467999999999E-8</v>
      </c>
      <c r="T280" s="91">
        <f t="shared" si="7"/>
        <v>9.2630296794855079E-7</v>
      </c>
      <c r="U280" s="91">
        <f>R280/'סכום נכסי הקרן'!$C$42</f>
        <v>2.3786332230361554E-7</v>
      </c>
    </row>
    <row r="281" spans="2:21">
      <c r="B281" s="86" t="s">
        <v>965</v>
      </c>
      <c r="C281" s="87" t="s">
        <v>966</v>
      </c>
      <c r="D281" s="88" t="s">
        <v>29</v>
      </c>
      <c r="E281" s="88" t="s">
        <v>912</v>
      </c>
      <c r="F281" s="87"/>
      <c r="G281" s="88" t="s">
        <v>959</v>
      </c>
      <c r="H281" s="87" t="s">
        <v>960</v>
      </c>
      <c r="I281" s="87" t="s">
        <v>961</v>
      </c>
      <c r="J281" s="101"/>
      <c r="K281" s="90">
        <v>7.1300000000064596</v>
      </c>
      <c r="L281" s="88" t="s">
        <v>131</v>
      </c>
      <c r="M281" s="89">
        <v>0.03</v>
      </c>
      <c r="N281" s="89">
        <v>6.7500000000146804E-2</v>
      </c>
      <c r="O281" s="90">
        <v>18556.166000000001</v>
      </c>
      <c r="P281" s="102">
        <v>78.227670000000003</v>
      </c>
      <c r="Q281" s="90"/>
      <c r="R281" s="90">
        <v>51.081999959000008</v>
      </c>
      <c r="S281" s="91">
        <v>1.060352342857143E-5</v>
      </c>
      <c r="T281" s="91">
        <f t="shared" si="7"/>
        <v>2.155242640266267E-3</v>
      </c>
      <c r="U281" s="91">
        <f>R281/'סכום נכסי הקרן'!$C$42</f>
        <v>5.5344006499245552E-4</v>
      </c>
    </row>
    <row r="282" spans="2:21">
      <c r="B282" s="86" t="s">
        <v>967</v>
      </c>
      <c r="C282" s="87" t="s">
        <v>968</v>
      </c>
      <c r="D282" s="88" t="s">
        <v>29</v>
      </c>
      <c r="E282" s="88" t="s">
        <v>912</v>
      </c>
      <c r="F282" s="87"/>
      <c r="G282" s="88" t="s">
        <v>959</v>
      </c>
      <c r="H282" s="87" t="s">
        <v>960</v>
      </c>
      <c r="I282" s="87" t="s">
        <v>961</v>
      </c>
      <c r="J282" s="101"/>
      <c r="K282" s="90">
        <v>7.689999999890671</v>
      </c>
      <c r="L282" s="88" t="s">
        <v>131</v>
      </c>
      <c r="M282" s="89">
        <v>3.5000000000000003E-2</v>
      </c>
      <c r="N282" s="89">
        <v>6.8599999998921038E-2</v>
      </c>
      <c r="O282" s="90">
        <v>7522.77</v>
      </c>
      <c r="P282" s="102">
        <v>79.122889999999998</v>
      </c>
      <c r="Q282" s="90"/>
      <c r="R282" s="90">
        <v>20.945907740999999</v>
      </c>
      <c r="S282" s="91">
        <v>1.5045540000000001E-5</v>
      </c>
      <c r="T282" s="91">
        <f t="shared" si="7"/>
        <v>8.8374600717904667E-4</v>
      </c>
      <c r="U282" s="91">
        <f>R282/'סכום נכסי הקרן'!$C$42</f>
        <v>2.2693521300672171E-4</v>
      </c>
    </row>
    <row r="283" spans="2:21">
      <c r="B283" s="86" t="s">
        <v>969</v>
      </c>
      <c r="C283" s="87" t="s">
        <v>970</v>
      </c>
      <c r="D283" s="88" t="s">
        <v>29</v>
      </c>
      <c r="E283" s="88" t="s">
        <v>912</v>
      </c>
      <c r="F283" s="87"/>
      <c r="G283" s="88" t="s">
        <v>971</v>
      </c>
      <c r="H283" s="87" t="s">
        <v>972</v>
      </c>
      <c r="I283" s="87" t="s">
        <v>914</v>
      </c>
      <c r="J283" s="101"/>
      <c r="K283" s="90">
        <v>4.0300000000098066</v>
      </c>
      <c r="L283" s="88" t="s">
        <v>131</v>
      </c>
      <c r="M283" s="89">
        <v>5.5480000000000002E-2</v>
      </c>
      <c r="N283" s="89">
        <v>6.1700000000175607E-2</v>
      </c>
      <c r="O283" s="90">
        <v>12537.95</v>
      </c>
      <c r="P283" s="102">
        <v>99.373140000000006</v>
      </c>
      <c r="Q283" s="90"/>
      <c r="R283" s="90">
        <v>43.844470819000009</v>
      </c>
      <c r="S283" s="91">
        <v>2.5075900000000002E-5</v>
      </c>
      <c r="T283" s="91">
        <f t="shared" si="7"/>
        <v>1.8498781004045236E-3</v>
      </c>
      <c r="U283" s="91">
        <f>R283/'סכום נכסי הקרן'!$C$42</f>
        <v>4.7502616967039766E-4</v>
      </c>
    </row>
    <row r="284" spans="2:21">
      <c r="B284" s="86" t="s">
        <v>973</v>
      </c>
      <c r="C284" s="87" t="s">
        <v>974</v>
      </c>
      <c r="D284" s="88" t="s">
        <v>29</v>
      </c>
      <c r="E284" s="88" t="s">
        <v>912</v>
      </c>
      <c r="F284" s="87"/>
      <c r="G284" s="88" t="s">
        <v>959</v>
      </c>
      <c r="H284" s="87" t="s">
        <v>972</v>
      </c>
      <c r="I284" s="87" t="s">
        <v>305</v>
      </c>
      <c r="J284" s="101"/>
      <c r="K284" s="90">
        <v>7.8299999999667405</v>
      </c>
      <c r="L284" s="88" t="s">
        <v>133</v>
      </c>
      <c r="M284" s="89">
        <v>4.2500000000000003E-2</v>
      </c>
      <c r="N284" s="89">
        <v>5.4799999999788754E-2</v>
      </c>
      <c r="O284" s="90">
        <v>20060.72</v>
      </c>
      <c r="P284" s="102">
        <v>93.053780000000003</v>
      </c>
      <c r="Q284" s="90"/>
      <c r="R284" s="90">
        <v>70.058220851000002</v>
      </c>
      <c r="S284" s="91">
        <v>1.6048576000000002E-5</v>
      </c>
      <c r="T284" s="91">
        <f t="shared" si="7"/>
        <v>2.9558839708793256E-3</v>
      </c>
      <c r="U284" s="91">
        <f>R284/'סכום נכסי הקרן'!$C$42</f>
        <v>7.5903500904729018E-4</v>
      </c>
    </row>
    <row r="285" spans="2:21">
      <c r="B285" s="86" t="s">
        <v>975</v>
      </c>
      <c r="C285" s="87" t="s">
        <v>976</v>
      </c>
      <c r="D285" s="88" t="s">
        <v>29</v>
      </c>
      <c r="E285" s="88" t="s">
        <v>912</v>
      </c>
      <c r="F285" s="87"/>
      <c r="G285" s="88" t="s">
        <v>977</v>
      </c>
      <c r="H285" s="87" t="s">
        <v>972</v>
      </c>
      <c r="I285" s="87" t="s">
        <v>305</v>
      </c>
      <c r="J285" s="101"/>
      <c r="K285" s="90">
        <v>3.9500000000205762</v>
      </c>
      <c r="L285" s="88" t="s">
        <v>131</v>
      </c>
      <c r="M285" s="89">
        <v>4.2500000000000003E-2</v>
      </c>
      <c r="N285" s="89">
        <v>6.5900000000699566E-2</v>
      </c>
      <c r="O285" s="90">
        <v>7543.6589720000002</v>
      </c>
      <c r="P285" s="102">
        <v>91.543059999999997</v>
      </c>
      <c r="Q285" s="90"/>
      <c r="R285" s="90">
        <v>24.301143969999998</v>
      </c>
      <c r="S285" s="91">
        <v>1.8391940413856634E-5</v>
      </c>
      <c r="T285" s="91">
        <f t="shared" si="7"/>
        <v>1.0253095363030257E-3</v>
      </c>
      <c r="U285" s="91">
        <f>R285/'סכום נכסי הקרן'!$C$42</f>
        <v>2.6328700342474027E-4</v>
      </c>
    </row>
    <row r="286" spans="2:21">
      <c r="B286" s="86" t="s">
        <v>978</v>
      </c>
      <c r="C286" s="87" t="s">
        <v>979</v>
      </c>
      <c r="D286" s="88" t="s">
        <v>29</v>
      </c>
      <c r="E286" s="88" t="s">
        <v>912</v>
      </c>
      <c r="F286" s="87"/>
      <c r="G286" s="88" t="s">
        <v>971</v>
      </c>
      <c r="H286" s="87" t="s">
        <v>972</v>
      </c>
      <c r="I286" s="87" t="s">
        <v>914</v>
      </c>
      <c r="J286" s="101"/>
      <c r="K286" s="90">
        <v>4.1299999999972741</v>
      </c>
      <c r="L286" s="88" t="s">
        <v>134</v>
      </c>
      <c r="M286" s="89">
        <v>4.6249999999999999E-2</v>
      </c>
      <c r="N286" s="89">
        <v>6.2700000000076833E-2</v>
      </c>
      <c r="O286" s="90">
        <v>10030.36</v>
      </c>
      <c r="P286" s="102">
        <v>94.928596999999996</v>
      </c>
      <c r="Q286" s="90"/>
      <c r="R286" s="90">
        <v>40.349071346999999</v>
      </c>
      <c r="S286" s="91">
        <v>2.0060720000000001E-5</v>
      </c>
      <c r="T286" s="91">
        <f t="shared" si="7"/>
        <v>1.7024008287067594E-3</v>
      </c>
      <c r="U286" s="91">
        <f>R286/'סכום נכסי הקרן'!$C$42</f>
        <v>4.3715580217282583E-4</v>
      </c>
    </row>
    <row r="287" spans="2:21">
      <c r="B287" s="86" t="s">
        <v>980</v>
      </c>
      <c r="C287" s="87" t="s">
        <v>981</v>
      </c>
      <c r="D287" s="88" t="s">
        <v>29</v>
      </c>
      <c r="E287" s="88" t="s">
        <v>912</v>
      </c>
      <c r="F287" s="87"/>
      <c r="G287" s="88" t="s">
        <v>982</v>
      </c>
      <c r="H287" s="87" t="s">
        <v>983</v>
      </c>
      <c r="I287" s="87" t="s">
        <v>961</v>
      </c>
      <c r="J287" s="101"/>
      <c r="K287" s="90">
        <v>2.3899999999916965</v>
      </c>
      <c r="L287" s="88" t="s">
        <v>131</v>
      </c>
      <c r="M287" s="89">
        <v>5.8749999999999997E-2</v>
      </c>
      <c r="N287" s="89">
        <v>6.3899999999732462E-2</v>
      </c>
      <c r="O287" s="90">
        <v>15459.267013000001</v>
      </c>
      <c r="P287" s="102">
        <v>99.622280000000003</v>
      </c>
      <c r="Q287" s="90"/>
      <c r="R287" s="90">
        <v>54.195675354999999</v>
      </c>
      <c r="S287" s="91">
        <v>6.5197338898846556E-6</v>
      </c>
      <c r="T287" s="91">
        <f t="shared" si="7"/>
        <v>2.2866142777666267E-3</v>
      </c>
      <c r="U287" s="91">
        <f>R287/'סכום נכסי הקרן'!$C$42</f>
        <v>5.8717470175121138E-4</v>
      </c>
    </row>
    <row r="288" spans="2:21">
      <c r="B288" s="86" t="s">
        <v>984</v>
      </c>
      <c r="C288" s="87" t="s">
        <v>985</v>
      </c>
      <c r="D288" s="88" t="s">
        <v>29</v>
      </c>
      <c r="E288" s="88" t="s">
        <v>912</v>
      </c>
      <c r="F288" s="87"/>
      <c r="G288" s="88" t="s">
        <v>959</v>
      </c>
      <c r="H288" s="87" t="s">
        <v>986</v>
      </c>
      <c r="I288" s="87" t="s">
        <v>961</v>
      </c>
      <c r="J288" s="101"/>
      <c r="K288" s="90">
        <v>4.370000000004171</v>
      </c>
      <c r="L288" s="88" t="s">
        <v>131</v>
      </c>
      <c r="M288" s="89">
        <v>3.2000000000000001E-2</v>
      </c>
      <c r="N288" s="89">
        <v>9.990000000019926E-2</v>
      </c>
      <c r="O288" s="90">
        <v>16048.575999999999</v>
      </c>
      <c r="P288" s="102">
        <v>76.436329999999998</v>
      </c>
      <c r="Q288" s="90"/>
      <c r="R288" s="90">
        <v>43.167372585999992</v>
      </c>
      <c r="S288" s="91">
        <v>1.28388608E-5</v>
      </c>
      <c r="T288" s="91">
        <f t="shared" si="7"/>
        <v>1.8213100924059748E-3</v>
      </c>
      <c r="U288" s="91">
        <f>R288/'סכום נכסי הקרן'!$C$42</f>
        <v>4.6769025309746436E-4</v>
      </c>
    </row>
    <row r="289" spans="2:21">
      <c r="B289" s="86" t="s">
        <v>987</v>
      </c>
      <c r="C289" s="87" t="s">
        <v>988</v>
      </c>
      <c r="D289" s="88" t="s">
        <v>29</v>
      </c>
      <c r="E289" s="88" t="s">
        <v>912</v>
      </c>
      <c r="F289" s="87"/>
      <c r="G289" s="88" t="s">
        <v>971</v>
      </c>
      <c r="H289" s="87" t="s">
        <v>913</v>
      </c>
      <c r="I289" s="87" t="s">
        <v>914</v>
      </c>
      <c r="J289" s="101"/>
      <c r="K289" s="90">
        <v>7.4200000000607016</v>
      </c>
      <c r="L289" s="88" t="s">
        <v>131</v>
      </c>
      <c r="M289" s="89">
        <v>5.7169999999999999E-2</v>
      </c>
      <c r="N289" s="89">
        <v>5.9600000000493196E-2</v>
      </c>
      <c r="O289" s="90">
        <v>15045.54</v>
      </c>
      <c r="P289" s="102">
        <v>99.568340000000006</v>
      </c>
      <c r="Q289" s="90"/>
      <c r="R289" s="90">
        <v>52.716711190000005</v>
      </c>
      <c r="S289" s="91">
        <v>4.2987257142857143E-6</v>
      </c>
      <c r="T289" s="91">
        <f t="shared" si="7"/>
        <v>2.2242140852449521E-3</v>
      </c>
      <c r="U289" s="91">
        <f>R289/'סכום נכסי הקרן'!$C$42</f>
        <v>5.7115109217726993E-4</v>
      </c>
    </row>
    <row r="290" spans="2:21">
      <c r="B290" s="86" t="s">
        <v>989</v>
      </c>
      <c r="C290" s="87" t="s">
        <v>990</v>
      </c>
      <c r="D290" s="88" t="s">
        <v>29</v>
      </c>
      <c r="E290" s="88" t="s">
        <v>912</v>
      </c>
      <c r="F290" s="87"/>
      <c r="G290" s="88" t="s">
        <v>971</v>
      </c>
      <c r="H290" s="87" t="s">
        <v>913</v>
      </c>
      <c r="I290" s="87" t="s">
        <v>914</v>
      </c>
      <c r="J290" s="101"/>
      <c r="K290" s="90">
        <v>5.6700000000300834</v>
      </c>
      <c r="L290" s="88" t="s">
        <v>131</v>
      </c>
      <c r="M290" s="89">
        <v>3.9329999999999997E-2</v>
      </c>
      <c r="N290" s="89">
        <v>6.8800000000186434E-2</v>
      </c>
      <c r="O290" s="90">
        <v>15622.2857</v>
      </c>
      <c r="P290" s="102">
        <v>85.861900000000006</v>
      </c>
      <c r="Q290" s="90"/>
      <c r="R290" s="90">
        <v>47.202427874000001</v>
      </c>
      <c r="S290" s="91">
        <v>1.0414857133333333E-5</v>
      </c>
      <c r="T290" s="91">
        <f t="shared" si="7"/>
        <v>1.9915564261342861E-3</v>
      </c>
      <c r="U290" s="91">
        <f>R290/'סכום נכסי הקרן'!$C$42</f>
        <v>5.1140743845886922E-4</v>
      </c>
    </row>
    <row r="291" spans="2:21">
      <c r="B291" s="86" t="s">
        <v>991</v>
      </c>
      <c r="C291" s="87" t="s">
        <v>992</v>
      </c>
      <c r="D291" s="88" t="s">
        <v>29</v>
      </c>
      <c r="E291" s="88" t="s">
        <v>912</v>
      </c>
      <c r="F291" s="87"/>
      <c r="G291" s="88" t="s">
        <v>971</v>
      </c>
      <c r="H291" s="87" t="s">
        <v>913</v>
      </c>
      <c r="I291" s="87" t="s">
        <v>914</v>
      </c>
      <c r="J291" s="101"/>
      <c r="K291" s="90">
        <v>3.5899999999879286</v>
      </c>
      <c r="L291" s="88" t="s">
        <v>134</v>
      </c>
      <c r="M291" s="89">
        <v>6.1780000000000002E-2</v>
      </c>
      <c r="N291" s="89">
        <v>6.0399999999726138E-2</v>
      </c>
      <c r="O291" s="90">
        <v>13014.392099999999</v>
      </c>
      <c r="P291" s="102">
        <v>100.63921999999999</v>
      </c>
      <c r="Q291" s="90"/>
      <c r="R291" s="90">
        <v>55.502319012999997</v>
      </c>
      <c r="S291" s="91">
        <v>2.002214169230769E-5</v>
      </c>
      <c r="T291" s="91">
        <f t="shared" si="7"/>
        <v>2.3417439541617447E-3</v>
      </c>
      <c r="U291" s="91">
        <f>R291/'סכום נכסי הקרן'!$C$42</f>
        <v>6.0133133131908109E-4</v>
      </c>
    </row>
    <row r="292" spans="2:21">
      <c r="B292" s="86" t="s">
        <v>993</v>
      </c>
      <c r="C292" s="87" t="s">
        <v>994</v>
      </c>
      <c r="D292" s="88" t="s">
        <v>29</v>
      </c>
      <c r="E292" s="88" t="s">
        <v>912</v>
      </c>
      <c r="F292" s="87"/>
      <c r="G292" s="88" t="s">
        <v>995</v>
      </c>
      <c r="H292" s="87" t="s">
        <v>913</v>
      </c>
      <c r="I292" s="87" t="s">
        <v>305</v>
      </c>
      <c r="J292" s="101"/>
      <c r="K292" s="90">
        <v>3.3900000000113826</v>
      </c>
      <c r="L292" s="88" t="s">
        <v>131</v>
      </c>
      <c r="M292" s="89">
        <v>4.7500000000000001E-2</v>
      </c>
      <c r="N292" s="89">
        <v>7.8699999999962064E-2</v>
      </c>
      <c r="O292" s="90">
        <v>11534.914000000001</v>
      </c>
      <c r="P292" s="102">
        <v>90.902670000000001</v>
      </c>
      <c r="Q292" s="90"/>
      <c r="R292" s="90">
        <v>36.898630822000001</v>
      </c>
      <c r="S292" s="91">
        <v>7.6899426666666668E-6</v>
      </c>
      <c r="T292" s="91">
        <f t="shared" si="7"/>
        <v>1.5568204568898471E-3</v>
      </c>
      <c r="U292" s="91">
        <f>R292/'סכום נכסי הקרן'!$C$42</f>
        <v>3.9977253546554512E-4</v>
      </c>
    </row>
    <row r="293" spans="2:21">
      <c r="B293" s="86" t="s">
        <v>996</v>
      </c>
      <c r="C293" s="87" t="s">
        <v>997</v>
      </c>
      <c r="D293" s="88" t="s">
        <v>29</v>
      </c>
      <c r="E293" s="88" t="s">
        <v>912</v>
      </c>
      <c r="F293" s="87"/>
      <c r="G293" s="88" t="s">
        <v>995</v>
      </c>
      <c r="H293" s="87" t="s">
        <v>913</v>
      </c>
      <c r="I293" s="87" t="s">
        <v>305</v>
      </c>
      <c r="J293" s="101"/>
      <c r="K293" s="90">
        <v>6.2300000000540878</v>
      </c>
      <c r="L293" s="88" t="s">
        <v>131</v>
      </c>
      <c r="M293" s="89">
        <v>5.1249999999999997E-2</v>
      </c>
      <c r="N293" s="89">
        <v>7.9900000000931296E-2</v>
      </c>
      <c r="O293" s="90">
        <v>8249.9711000000007</v>
      </c>
      <c r="P293" s="102">
        <v>84.698670000000007</v>
      </c>
      <c r="Q293" s="90"/>
      <c r="R293" s="90">
        <v>24.589419029000002</v>
      </c>
      <c r="S293" s="91">
        <v>5.4999807333333339E-6</v>
      </c>
      <c r="T293" s="91">
        <f t="shared" si="7"/>
        <v>1.0374723862263012E-3</v>
      </c>
      <c r="U293" s="91">
        <f>R293/'סכום נכסי הקרן'!$C$42</f>
        <v>2.6641027517441181E-4</v>
      </c>
    </row>
    <row r="294" spans="2:21">
      <c r="B294" s="86" t="s">
        <v>998</v>
      </c>
      <c r="C294" s="87" t="s">
        <v>999</v>
      </c>
      <c r="D294" s="88" t="s">
        <v>29</v>
      </c>
      <c r="E294" s="88" t="s">
        <v>912</v>
      </c>
      <c r="F294" s="87"/>
      <c r="G294" s="88" t="s">
        <v>1000</v>
      </c>
      <c r="H294" s="87" t="s">
        <v>913</v>
      </c>
      <c r="I294" s="87" t="s">
        <v>914</v>
      </c>
      <c r="J294" s="101"/>
      <c r="K294" s="90">
        <v>6.3899999999857808</v>
      </c>
      <c r="L294" s="88" t="s">
        <v>133</v>
      </c>
      <c r="M294" s="89">
        <v>4.3749999999999997E-2</v>
      </c>
      <c r="N294" s="89">
        <v>4.8799999999890237E-2</v>
      </c>
      <c r="O294" s="90">
        <v>10983.244199999999</v>
      </c>
      <c r="P294" s="102">
        <v>97.248369999999994</v>
      </c>
      <c r="Q294" s="90"/>
      <c r="R294" s="90">
        <v>40.085890362999997</v>
      </c>
      <c r="S294" s="91">
        <v>1.4644325599999999E-5</v>
      </c>
      <c r="T294" s="91">
        <f t="shared" si="7"/>
        <v>1.691296743524517E-3</v>
      </c>
      <c r="U294" s="91">
        <f>R294/'סכום נכסי הקרן'!$C$42</f>
        <v>4.3430440831575983E-4</v>
      </c>
    </row>
    <row r="295" spans="2:21">
      <c r="B295" s="86" t="s">
        <v>1001</v>
      </c>
      <c r="C295" s="87" t="s">
        <v>1002</v>
      </c>
      <c r="D295" s="88" t="s">
        <v>29</v>
      </c>
      <c r="E295" s="88" t="s">
        <v>912</v>
      </c>
      <c r="F295" s="87"/>
      <c r="G295" s="88" t="s">
        <v>971</v>
      </c>
      <c r="H295" s="87" t="s">
        <v>913</v>
      </c>
      <c r="I295" s="87" t="s">
        <v>914</v>
      </c>
      <c r="J295" s="101"/>
      <c r="K295" s="90">
        <v>7.3700000000419639</v>
      </c>
      <c r="L295" s="88" t="s">
        <v>131</v>
      </c>
      <c r="M295" s="89">
        <v>5.4050000000000001E-2</v>
      </c>
      <c r="N295" s="89">
        <v>6.2500000000384484E-2</v>
      </c>
      <c r="O295" s="90">
        <v>13540.986000000001</v>
      </c>
      <c r="P295" s="102">
        <v>95.517939999999996</v>
      </c>
      <c r="Q295" s="90"/>
      <c r="R295" s="90">
        <v>45.514997557000001</v>
      </c>
      <c r="S295" s="91">
        <v>1.3540986000000001E-5</v>
      </c>
      <c r="T295" s="91">
        <f t="shared" si="7"/>
        <v>1.9203606668727958E-3</v>
      </c>
      <c r="U295" s="91">
        <f>R295/'סכום נכסי הקרן'!$C$42</f>
        <v>4.9312523445236417E-4</v>
      </c>
    </row>
    <row r="296" spans="2:21">
      <c r="B296" s="86" t="s">
        <v>1003</v>
      </c>
      <c r="C296" s="87" t="s">
        <v>1004</v>
      </c>
      <c r="D296" s="88" t="s">
        <v>29</v>
      </c>
      <c r="E296" s="88" t="s">
        <v>912</v>
      </c>
      <c r="F296" s="87"/>
      <c r="G296" s="88" t="s">
        <v>1005</v>
      </c>
      <c r="H296" s="87" t="s">
        <v>917</v>
      </c>
      <c r="I296" s="87" t="s">
        <v>305</v>
      </c>
      <c r="J296" s="101"/>
      <c r="K296" s="90">
        <v>4.2900000000185834</v>
      </c>
      <c r="L296" s="88" t="s">
        <v>131</v>
      </c>
      <c r="M296" s="89">
        <v>5.8499999999999996E-2</v>
      </c>
      <c r="N296" s="89">
        <v>5.7500000000365398E-2</v>
      </c>
      <c r="O296" s="90">
        <v>13540.986000000001</v>
      </c>
      <c r="P296" s="102">
        <v>100.50725</v>
      </c>
      <c r="Q296" s="90"/>
      <c r="R296" s="90">
        <v>47.892438059</v>
      </c>
      <c r="S296" s="91">
        <v>1.9344265714285715E-5</v>
      </c>
      <c r="T296" s="91">
        <f t="shared" si="7"/>
        <v>2.0206692129109125E-3</v>
      </c>
      <c r="U296" s="91">
        <f>R296/'סכום נכסי הקרן'!$C$42</f>
        <v>5.1888324758808039E-4</v>
      </c>
    </row>
    <row r="297" spans="2:21">
      <c r="B297" s="86" t="s">
        <v>1006</v>
      </c>
      <c r="C297" s="87" t="s">
        <v>1007</v>
      </c>
      <c r="D297" s="88" t="s">
        <v>29</v>
      </c>
      <c r="E297" s="88" t="s">
        <v>912</v>
      </c>
      <c r="F297" s="87"/>
      <c r="G297" s="88" t="s">
        <v>959</v>
      </c>
      <c r="H297" s="87" t="s">
        <v>917</v>
      </c>
      <c r="I297" s="87" t="s">
        <v>305</v>
      </c>
      <c r="J297" s="101"/>
      <c r="K297" s="90">
        <v>7.1400000000384916</v>
      </c>
      <c r="L297" s="88" t="s">
        <v>133</v>
      </c>
      <c r="M297" s="89">
        <v>5.7999999999999996E-2</v>
      </c>
      <c r="N297" s="89">
        <v>4.9100000000218545E-2</v>
      </c>
      <c r="O297" s="90">
        <v>7522.77</v>
      </c>
      <c r="P297" s="102">
        <v>108.58449</v>
      </c>
      <c r="Q297" s="90"/>
      <c r="R297" s="90">
        <v>30.656611963</v>
      </c>
      <c r="S297" s="91">
        <v>1.5045540000000001E-5</v>
      </c>
      <c r="T297" s="91">
        <f t="shared" si="7"/>
        <v>1.2934583094198805E-3</v>
      </c>
      <c r="U297" s="91">
        <f>R297/'סכום נכסי הקרן'!$C$42</f>
        <v>3.3214434303412404E-4</v>
      </c>
    </row>
    <row r="298" spans="2:21">
      <c r="B298" s="86" t="s">
        <v>1008</v>
      </c>
      <c r="C298" s="87" t="s">
        <v>1009</v>
      </c>
      <c r="D298" s="88" t="s">
        <v>29</v>
      </c>
      <c r="E298" s="88" t="s">
        <v>912</v>
      </c>
      <c r="F298" s="87"/>
      <c r="G298" s="88" t="s">
        <v>1010</v>
      </c>
      <c r="H298" s="87" t="s">
        <v>917</v>
      </c>
      <c r="I298" s="87" t="s">
        <v>914</v>
      </c>
      <c r="J298" s="101"/>
      <c r="K298" s="90">
        <v>7.3800000000438741</v>
      </c>
      <c r="L298" s="88" t="s">
        <v>131</v>
      </c>
      <c r="M298" s="89">
        <v>4.9889999999999997E-2</v>
      </c>
      <c r="N298" s="89">
        <v>5.4700000000140497E-2</v>
      </c>
      <c r="O298" s="90">
        <v>11936.128399999998</v>
      </c>
      <c r="P298" s="102">
        <v>96.589179999999999</v>
      </c>
      <c r="Q298" s="90"/>
      <c r="R298" s="90">
        <v>40.570582469000001</v>
      </c>
      <c r="S298" s="91">
        <v>1.5914837866666663E-5</v>
      </c>
      <c r="T298" s="91">
        <f t="shared" si="7"/>
        <v>1.7117467864964078E-3</v>
      </c>
      <c r="U298" s="91">
        <f>R298/'סכום נכסי הקרן'!$C$42</f>
        <v>4.3955573032471162E-4</v>
      </c>
    </row>
    <row r="299" spans="2:21">
      <c r="B299" s="86" t="s">
        <v>1011</v>
      </c>
      <c r="C299" s="87" t="s">
        <v>1012</v>
      </c>
      <c r="D299" s="88" t="s">
        <v>29</v>
      </c>
      <c r="E299" s="88" t="s">
        <v>912</v>
      </c>
      <c r="F299" s="87"/>
      <c r="G299" s="88" t="s">
        <v>940</v>
      </c>
      <c r="H299" s="87" t="s">
        <v>917</v>
      </c>
      <c r="I299" s="87" t="s">
        <v>305</v>
      </c>
      <c r="J299" s="101"/>
      <c r="K299" s="90">
        <v>7.4399999999616924</v>
      </c>
      <c r="L299" s="88" t="s">
        <v>131</v>
      </c>
      <c r="M299" s="89">
        <v>5.0999999999999997E-2</v>
      </c>
      <c r="N299" s="89">
        <v>5.5699999999968074E-2</v>
      </c>
      <c r="O299" s="90">
        <v>4513.6620000000003</v>
      </c>
      <c r="P299" s="102">
        <v>98.611829999999998</v>
      </c>
      <c r="Q299" s="90"/>
      <c r="R299" s="90">
        <v>15.663086065</v>
      </c>
      <c r="S299" s="91">
        <v>6.0182160000000007E-6</v>
      </c>
      <c r="T299" s="91">
        <f t="shared" si="7"/>
        <v>6.608541363404603E-4</v>
      </c>
      <c r="U299" s="91">
        <f>R299/'סכום נכסי הקרן'!$C$42</f>
        <v>1.6969929479569506E-4</v>
      </c>
    </row>
    <row r="300" spans="2:21">
      <c r="B300" s="86" t="s">
        <v>1013</v>
      </c>
      <c r="C300" s="87" t="s">
        <v>1014</v>
      </c>
      <c r="D300" s="88" t="s">
        <v>29</v>
      </c>
      <c r="E300" s="88" t="s">
        <v>912</v>
      </c>
      <c r="F300" s="87"/>
      <c r="G300" s="88" t="s">
        <v>1015</v>
      </c>
      <c r="H300" s="87" t="s">
        <v>917</v>
      </c>
      <c r="I300" s="87" t="s">
        <v>914</v>
      </c>
      <c r="J300" s="101"/>
      <c r="K300" s="90">
        <v>7.5299999999928096</v>
      </c>
      <c r="L300" s="88" t="s">
        <v>131</v>
      </c>
      <c r="M300" s="89">
        <v>5.5E-2</v>
      </c>
      <c r="N300" s="89">
        <v>6.2999999999867939E-2</v>
      </c>
      <c r="O300" s="90">
        <v>20060.72</v>
      </c>
      <c r="P300" s="102">
        <v>96.548500000000004</v>
      </c>
      <c r="Q300" s="90"/>
      <c r="R300" s="90">
        <v>68.157133033000008</v>
      </c>
      <c r="S300" s="91">
        <v>1.8237018181818185E-5</v>
      </c>
      <c r="T300" s="91">
        <f t="shared" si="7"/>
        <v>2.8756736124060283E-3</v>
      </c>
      <c r="U300" s="91">
        <f>R300/'סכום נכסי הקרן'!$C$42</f>
        <v>7.3843796573663746E-4</v>
      </c>
    </row>
    <row r="301" spans="2:21">
      <c r="B301" s="86" t="s">
        <v>1016</v>
      </c>
      <c r="C301" s="87" t="s">
        <v>1017</v>
      </c>
      <c r="D301" s="88" t="s">
        <v>29</v>
      </c>
      <c r="E301" s="88" t="s">
        <v>912</v>
      </c>
      <c r="F301" s="87"/>
      <c r="G301" s="88" t="s">
        <v>971</v>
      </c>
      <c r="H301" s="87" t="s">
        <v>917</v>
      </c>
      <c r="I301" s="87" t="s">
        <v>914</v>
      </c>
      <c r="J301" s="101"/>
      <c r="K301" s="90">
        <v>4.8499999999796763</v>
      </c>
      <c r="L301" s="88" t="s">
        <v>133</v>
      </c>
      <c r="M301" s="89">
        <v>4.1250000000000002E-2</v>
      </c>
      <c r="N301" s="89">
        <v>5.4299999999859995E-2</v>
      </c>
      <c r="O301" s="90">
        <v>12387.4946</v>
      </c>
      <c r="P301" s="102">
        <v>95.250879999999995</v>
      </c>
      <c r="Q301" s="90"/>
      <c r="R301" s="90">
        <v>44.282387133999997</v>
      </c>
      <c r="S301" s="91">
        <v>1.2387494599999999E-5</v>
      </c>
      <c r="T301" s="91">
        <f t="shared" si="7"/>
        <v>1.8683545875372472E-3</v>
      </c>
      <c r="U301" s="91">
        <f>R301/'סכום נכסי הקרן'!$C$42</f>
        <v>4.7977070657242532E-4</v>
      </c>
    </row>
    <row r="302" spans="2:21">
      <c r="B302" s="86" t="s">
        <v>1018</v>
      </c>
      <c r="C302" s="87" t="s">
        <v>1019</v>
      </c>
      <c r="D302" s="88" t="s">
        <v>29</v>
      </c>
      <c r="E302" s="88" t="s">
        <v>912</v>
      </c>
      <c r="F302" s="87"/>
      <c r="G302" s="88" t="s">
        <v>1020</v>
      </c>
      <c r="H302" s="87" t="s">
        <v>917</v>
      </c>
      <c r="I302" s="87" t="s">
        <v>914</v>
      </c>
      <c r="J302" s="101"/>
      <c r="K302" s="90">
        <v>6.3199999999660319</v>
      </c>
      <c r="L302" s="88" t="s">
        <v>131</v>
      </c>
      <c r="M302" s="89">
        <v>4.6249999999999999E-2</v>
      </c>
      <c r="N302" s="89">
        <v>5.7099999999688629E-2</v>
      </c>
      <c r="O302" s="90">
        <v>7522.77</v>
      </c>
      <c r="P302" s="102">
        <v>93.414709999999999</v>
      </c>
      <c r="Q302" s="90"/>
      <c r="R302" s="90">
        <v>24.729327887</v>
      </c>
      <c r="S302" s="91">
        <v>7.5227700000000007E-6</v>
      </c>
      <c r="T302" s="91">
        <f t="shared" si="7"/>
        <v>1.043375395833493E-3</v>
      </c>
      <c r="U302" s="91">
        <f>R302/'סכום נכסי הקרן'!$C$42</f>
        <v>2.6792609615884248E-4</v>
      </c>
    </row>
    <row r="303" spans="2:21">
      <c r="B303" s="86" t="s">
        <v>1021</v>
      </c>
      <c r="C303" s="87" t="s">
        <v>1022</v>
      </c>
      <c r="D303" s="88" t="s">
        <v>29</v>
      </c>
      <c r="E303" s="88" t="s">
        <v>912</v>
      </c>
      <c r="F303" s="87"/>
      <c r="G303" s="88" t="s">
        <v>959</v>
      </c>
      <c r="H303" s="87" t="s">
        <v>917</v>
      </c>
      <c r="I303" s="87" t="s">
        <v>305</v>
      </c>
      <c r="J303" s="101"/>
      <c r="K303" s="90">
        <v>7.1200000000571118</v>
      </c>
      <c r="L303" s="88" t="s">
        <v>131</v>
      </c>
      <c r="M303" s="89">
        <v>0.06</v>
      </c>
      <c r="N303" s="89">
        <v>6.4300000000453675E-2</v>
      </c>
      <c r="O303" s="90">
        <v>12537.95</v>
      </c>
      <c r="P303" s="102">
        <v>98.417670000000001</v>
      </c>
      <c r="Q303" s="90"/>
      <c r="R303" s="90">
        <v>43.422904021000001</v>
      </c>
      <c r="S303" s="91">
        <v>1.0448291666666668E-5</v>
      </c>
      <c r="T303" s="91">
        <f t="shared" si="7"/>
        <v>1.832091429179838E-3</v>
      </c>
      <c r="U303" s="91">
        <f>R303/'סכום נכסי הקרן'!$C$42</f>
        <v>4.7045876909346159E-4</v>
      </c>
    </row>
    <row r="304" spans="2:21">
      <c r="B304" s="86" t="s">
        <v>1023</v>
      </c>
      <c r="C304" s="87" t="s">
        <v>1024</v>
      </c>
      <c r="D304" s="88" t="s">
        <v>29</v>
      </c>
      <c r="E304" s="88" t="s">
        <v>912</v>
      </c>
      <c r="F304" s="87"/>
      <c r="G304" s="88" t="s">
        <v>1000</v>
      </c>
      <c r="H304" s="87" t="s">
        <v>917</v>
      </c>
      <c r="I304" s="87" t="s">
        <v>305</v>
      </c>
      <c r="J304" s="101"/>
      <c r="K304" s="90">
        <v>4.3699999999893144</v>
      </c>
      <c r="L304" s="88" t="s">
        <v>131</v>
      </c>
      <c r="M304" s="89">
        <v>5.6250000000000001E-2</v>
      </c>
      <c r="N304" s="89">
        <v>5.7700000000005629E-2</v>
      </c>
      <c r="O304" s="90">
        <v>10030.36</v>
      </c>
      <c r="P304" s="102">
        <v>100.75449999999999</v>
      </c>
      <c r="Q304" s="90"/>
      <c r="R304" s="90">
        <v>35.563151474000001</v>
      </c>
      <c r="S304" s="91">
        <v>1.8237018181818185E-5</v>
      </c>
      <c r="T304" s="91">
        <f t="shared" si="7"/>
        <v>1.5004741502003128E-3</v>
      </c>
      <c r="U304" s="91">
        <f>R304/'סכום נכסי הקרן'!$C$42</f>
        <v>3.8530349005333665E-4</v>
      </c>
    </row>
    <row r="305" spans="2:21">
      <c r="B305" s="86" t="s">
        <v>1025</v>
      </c>
      <c r="C305" s="87" t="s">
        <v>1026</v>
      </c>
      <c r="D305" s="88" t="s">
        <v>29</v>
      </c>
      <c r="E305" s="88" t="s">
        <v>912</v>
      </c>
      <c r="F305" s="87"/>
      <c r="G305" s="88" t="s">
        <v>971</v>
      </c>
      <c r="H305" s="87" t="s">
        <v>917</v>
      </c>
      <c r="I305" s="87" t="s">
        <v>914</v>
      </c>
      <c r="J305" s="101"/>
      <c r="K305" s="90">
        <v>3.9899999999564142</v>
      </c>
      <c r="L305" s="88" t="s">
        <v>131</v>
      </c>
      <c r="M305" s="89">
        <v>8.1250000000000003E-2</v>
      </c>
      <c r="N305" s="89">
        <v>7.129999999920901E-2</v>
      </c>
      <c r="O305" s="90">
        <v>10030.36</v>
      </c>
      <c r="P305" s="102">
        <v>105.302139</v>
      </c>
      <c r="Q305" s="90"/>
      <c r="R305" s="90">
        <v>37.168324138000003</v>
      </c>
      <c r="S305" s="91">
        <v>5.731634285714286E-6</v>
      </c>
      <c r="T305" s="91">
        <f t="shared" si="7"/>
        <v>1.5681993092234391E-3</v>
      </c>
      <c r="U305" s="91">
        <f>R305/'סכום נכסי הקרן'!$C$42</f>
        <v>4.0269448618115668E-4</v>
      </c>
    </row>
    <row r="306" spans="2:21">
      <c r="B306" s="86" t="s">
        <v>1027</v>
      </c>
      <c r="C306" s="87" t="s">
        <v>1028</v>
      </c>
      <c r="D306" s="88" t="s">
        <v>29</v>
      </c>
      <c r="E306" s="88" t="s">
        <v>912</v>
      </c>
      <c r="F306" s="87"/>
      <c r="G306" s="88" t="s">
        <v>1029</v>
      </c>
      <c r="H306" s="87" t="s">
        <v>917</v>
      </c>
      <c r="I306" s="87" t="s">
        <v>305</v>
      </c>
      <c r="J306" s="101"/>
      <c r="K306" s="90">
        <v>7.5700000000712313</v>
      </c>
      <c r="L306" s="88" t="s">
        <v>131</v>
      </c>
      <c r="M306" s="89">
        <v>4.7E-2</v>
      </c>
      <c r="N306" s="89">
        <v>5.440000000028733E-2</v>
      </c>
      <c r="O306" s="90">
        <v>5015.18</v>
      </c>
      <c r="P306" s="102">
        <v>94.660560000000004</v>
      </c>
      <c r="Q306" s="90"/>
      <c r="R306" s="90">
        <v>16.706090932999999</v>
      </c>
      <c r="S306" s="91">
        <v>1.6717266666666667E-5</v>
      </c>
      <c r="T306" s="91">
        <f t="shared" si="7"/>
        <v>7.048604118841575E-4</v>
      </c>
      <c r="U306" s="91">
        <f>R306/'סכום נכסי הקרן'!$C$42</f>
        <v>1.8099957047786641E-4</v>
      </c>
    </row>
    <row r="307" spans="2:21">
      <c r="B307" s="86" t="s">
        <v>1030</v>
      </c>
      <c r="C307" s="87" t="s">
        <v>1031</v>
      </c>
      <c r="D307" s="88" t="s">
        <v>29</v>
      </c>
      <c r="E307" s="88" t="s">
        <v>912</v>
      </c>
      <c r="F307" s="87"/>
      <c r="G307" s="88" t="s">
        <v>1005</v>
      </c>
      <c r="H307" s="87" t="s">
        <v>922</v>
      </c>
      <c r="I307" s="87" t="s">
        <v>305</v>
      </c>
      <c r="J307" s="101"/>
      <c r="K307" s="90">
        <v>7.5900000000293346</v>
      </c>
      <c r="L307" s="88" t="s">
        <v>131</v>
      </c>
      <c r="M307" s="89">
        <v>3.3000000000000002E-2</v>
      </c>
      <c r="N307" s="89">
        <v>6.530000000033627E-2</v>
      </c>
      <c r="O307" s="90">
        <v>15045.54</v>
      </c>
      <c r="P307" s="102">
        <v>79.194999999999993</v>
      </c>
      <c r="Q307" s="90"/>
      <c r="R307" s="90">
        <v>41.929994903000001</v>
      </c>
      <c r="S307" s="91">
        <v>3.7613850000000003E-6</v>
      </c>
      <c r="T307" s="91">
        <f t="shared" si="7"/>
        <v>1.769102873685957E-3</v>
      </c>
      <c r="U307" s="91">
        <f>R307/'סכום נכסי הקרן'!$C$42</f>
        <v>4.5428407507292769E-4</v>
      </c>
    </row>
    <row r="308" spans="2:21">
      <c r="B308" s="86" t="s">
        <v>1032</v>
      </c>
      <c r="C308" s="87" t="s">
        <v>1033</v>
      </c>
      <c r="D308" s="88" t="s">
        <v>29</v>
      </c>
      <c r="E308" s="88" t="s">
        <v>912</v>
      </c>
      <c r="F308" s="87"/>
      <c r="G308" s="88" t="s">
        <v>1005</v>
      </c>
      <c r="H308" s="87" t="s">
        <v>922</v>
      </c>
      <c r="I308" s="87" t="s">
        <v>914</v>
      </c>
      <c r="J308" s="101"/>
      <c r="K308" s="90">
        <v>7.3700000000744179</v>
      </c>
      <c r="L308" s="88" t="s">
        <v>131</v>
      </c>
      <c r="M308" s="89">
        <v>5.5E-2</v>
      </c>
      <c r="N308" s="89">
        <v>6.0600000000602734E-2</v>
      </c>
      <c r="O308" s="90">
        <v>4739.3450999999995</v>
      </c>
      <c r="P308" s="102">
        <v>97.490610000000004</v>
      </c>
      <c r="Q308" s="90"/>
      <c r="R308" s="90">
        <v>16.259245666999998</v>
      </c>
      <c r="S308" s="91">
        <v>6.3191267999999992E-6</v>
      </c>
      <c r="T308" s="91">
        <f t="shared" si="7"/>
        <v>6.8600719604183921E-4</v>
      </c>
      <c r="U308" s="91">
        <f>R308/'סכום נכסי הקרן'!$C$42</f>
        <v>1.7615829423075189E-4</v>
      </c>
    </row>
    <row r="309" spans="2:21">
      <c r="B309" s="86" t="s">
        <v>1034</v>
      </c>
      <c r="C309" s="87" t="s">
        <v>1035</v>
      </c>
      <c r="D309" s="88" t="s">
        <v>29</v>
      </c>
      <c r="E309" s="88" t="s">
        <v>912</v>
      </c>
      <c r="F309" s="87"/>
      <c r="G309" s="88" t="s">
        <v>1005</v>
      </c>
      <c r="H309" s="87" t="s">
        <v>922</v>
      </c>
      <c r="I309" s="87" t="s">
        <v>305</v>
      </c>
      <c r="J309" s="101"/>
      <c r="K309" s="90">
        <v>7.5100000000860145</v>
      </c>
      <c r="L309" s="88" t="s">
        <v>131</v>
      </c>
      <c r="M309" s="89">
        <v>5.4109999999999998E-2</v>
      </c>
      <c r="N309" s="89">
        <v>5.8100000000733648E-2</v>
      </c>
      <c r="O309" s="90">
        <v>9027.3240000000005</v>
      </c>
      <c r="P309" s="102">
        <v>99.544740000000004</v>
      </c>
      <c r="Q309" s="90"/>
      <c r="R309" s="90">
        <v>31.622531428000002</v>
      </c>
      <c r="S309" s="91">
        <v>1.5045540000000001E-5</v>
      </c>
      <c r="T309" s="91">
        <f t="shared" si="7"/>
        <v>1.3342122113756006E-3</v>
      </c>
      <c r="U309" s="91">
        <f>R309/'סכום נכסי הקרן'!$C$42</f>
        <v>3.4260944878401929E-4</v>
      </c>
    </row>
    <row r="310" spans="2:21">
      <c r="B310" s="86" t="s">
        <v>1036</v>
      </c>
      <c r="C310" s="87" t="s">
        <v>1037</v>
      </c>
      <c r="D310" s="88" t="s">
        <v>29</v>
      </c>
      <c r="E310" s="88" t="s">
        <v>912</v>
      </c>
      <c r="F310" s="87"/>
      <c r="G310" s="88" t="s">
        <v>1005</v>
      </c>
      <c r="H310" s="87" t="s">
        <v>922</v>
      </c>
      <c r="I310" s="87" t="s">
        <v>914</v>
      </c>
      <c r="J310" s="101"/>
      <c r="K310" s="90">
        <v>5.9000000000020734</v>
      </c>
      <c r="L310" s="88" t="s">
        <v>131</v>
      </c>
      <c r="M310" s="89">
        <v>4.2500000000000003E-2</v>
      </c>
      <c r="N310" s="89">
        <v>5.9100000000039399E-2</v>
      </c>
      <c r="O310" s="90">
        <v>15045.54</v>
      </c>
      <c r="P310" s="102">
        <v>91.070530000000005</v>
      </c>
      <c r="Q310" s="90"/>
      <c r="R310" s="90">
        <v>48.217523391</v>
      </c>
      <c r="S310" s="91">
        <v>2.5075900000000002E-5</v>
      </c>
      <c r="T310" s="91">
        <f t="shared" si="7"/>
        <v>2.0343851553135959E-3</v>
      </c>
      <c r="U310" s="91">
        <f>R310/'סכום נכסי הקרן'!$C$42</f>
        <v>5.2240533457399675E-4</v>
      </c>
    </row>
    <row r="311" spans="2:21">
      <c r="B311" s="86" t="s">
        <v>1038</v>
      </c>
      <c r="C311" s="87" t="s">
        <v>1039</v>
      </c>
      <c r="D311" s="88" t="s">
        <v>29</v>
      </c>
      <c r="E311" s="88" t="s">
        <v>912</v>
      </c>
      <c r="F311" s="87"/>
      <c r="G311" s="88" t="s">
        <v>950</v>
      </c>
      <c r="H311" s="87" t="s">
        <v>922</v>
      </c>
      <c r="I311" s="87" t="s">
        <v>305</v>
      </c>
      <c r="J311" s="101"/>
      <c r="K311" s="90">
        <v>6.6700000000027293</v>
      </c>
      <c r="L311" s="88" t="s">
        <v>131</v>
      </c>
      <c r="M311" s="89">
        <v>4.1500000000000002E-2</v>
      </c>
      <c r="N311" s="89">
        <v>5.800000000004199E-2</v>
      </c>
      <c r="O311" s="90">
        <v>15045.54</v>
      </c>
      <c r="P311" s="102">
        <v>89.955749999999995</v>
      </c>
      <c r="Q311" s="90"/>
      <c r="R311" s="90">
        <v>47.627301461000002</v>
      </c>
      <c r="S311" s="91">
        <v>8.1123688560919032E-6</v>
      </c>
      <c r="T311" s="91">
        <f t="shared" si="7"/>
        <v>2.0094826168112418E-3</v>
      </c>
      <c r="U311" s="91">
        <f>R311/'סכום נכסי הקרן'!$C$42</f>
        <v>5.1601066593217856E-4</v>
      </c>
    </row>
    <row r="312" spans="2:21">
      <c r="B312" s="86" t="s">
        <v>1040</v>
      </c>
      <c r="C312" s="87" t="s">
        <v>1041</v>
      </c>
      <c r="D312" s="88" t="s">
        <v>29</v>
      </c>
      <c r="E312" s="88" t="s">
        <v>912</v>
      </c>
      <c r="F312" s="87"/>
      <c r="G312" s="88" t="s">
        <v>1010</v>
      </c>
      <c r="H312" s="87" t="s">
        <v>922</v>
      </c>
      <c r="I312" s="87" t="s">
        <v>914</v>
      </c>
      <c r="J312" s="101"/>
      <c r="K312" s="90">
        <v>3.749999999986529</v>
      </c>
      <c r="L312" s="88" t="s">
        <v>131</v>
      </c>
      <c r="M312" s="89">
        <v>2.6249999999999999E-2</v>
      </c>
      <c r="N312" s="89">
        <v>7.6299999999649731E-2</v>
      </c>
      <c r="O312" s="90">
        <v>12715.988890000001</v>
      </c>
      <c r="P312" s="102">
        <v>82.94538</v>
      </c>
      <c r="Q312" s="90"/>
      <c r="R312" s="90">
        <v>37.116035510000003</v>
      </c>
      <c r="S312" s="91">
        <v>1.0241012641814713E-5</v>
      </c>
      <c r="T312" s="91">
        <f t="shared" si="7"/>
        <v>1.5659931567478689E-3</v>
      </c>
      <c r="U312" s="91">
        <f>R312/'סכום נכסי הקרן'!$C$42</f>
        <v>4.0212797309040237E-4</v>
      </c>
    </row>
    <row r="313" spans="2:21">
      <c r="B313" s="86" t="s">
        <v>1042</v>
      </c>
      <c r="C313" s="87" t="s">
        <v>1043</v>
      </c>
      <c r="D313" s="88" t="s">
        <v>29</v>
      </c>
      <c r="E313" s="88" t="s">
        <v>912</v>
      </c>
      <c r="F313" s="87"/>
      <c r="G313" s="88" t="s">
        <v>1010</v>
      </c>
      <c r="H313" s="87" t="s">
        <v>922</v>
      </c>
      <c r="I313" s="87" t="s">
        <v>914</v>
      </c>
      <c r="J313" s="101"/>
      <c r="K313" s="90">
        <v>2.4899999999550801</v>
      </c>
      <c r="L313" s="88" t="s">
        <v>131</v>
      </c>
      <c r="M313" s="89">
        <v>7.0499999999999993E-2</v>
      </c>
      <c r="N313" s="89">
        <v>7.3499999998315482E-2</v>
      </c>
      <c r="O313" s="90">
        <v>5015.18</v>
      </c>
      <c r="P313" s="102">
        <v>100.91225</v>
      </c>
      <c r="Q313" s="90"/>
      <c r="R313" s="90">
        <v>17.809416120000002</v>
      </c>
      <c r="S313" s="91">
        <v>6.2689750000000004E-6</v>
      </c>
      <c r="T313" s="91">
        <f t="shared" si="7"/>
        <v>7.5141171157897685E-4</v>
      </c>
      <c r="U313" s="91">
        <f>R313/'סכום נכסי הקרן'!$C$42</f>
        <v>1.9295337737053312E-4</v>
      </c>
    </row>
    <row r="314" spans="2:21">
      <c r="B314" s="86" t="s">
        <v>1044</v>
      </c>
      <c r="C314" s="87" t="s">
        <v>1045</v>
      </c>
      <c r="D314" s="88" t="s">
        <v>29</v>
      </c>
      <c r="E314" s="88" t="s">
        <v>912</v>
      </c>
      <c r="F314" s="87"/>
      <c r="G314" s="88" t="s">
        <v>1046</v>
      </c>
      <c r="H314" s="87" t="s">
        <v>922</v>
      </c>
      <c r="I314" s="87" t="s">
        <v>305</v>
      </c>
      <c r="J314" s="101"/>
      <c r="K314" s="90">
        <v>3.9199999999172084</v>
      </c>
      <c r="L314" s="88" t="s">
        <v>131</v>
      </c>
      <c r="M314" s="89">
        <v>5.5E-2</v>
      </c>
      <c r="N314" s="89">
        <v>8.4799999998668149E-2</v>
      </c>
      <c r="O314" s="90">
        <v>3510.6260000000002</v>
      </c>
      <c r="P314" s="102">
        <v>89.949110000000005</v>
      </c>
      <c r="Q314" s="90"/>
      <c r="R314" s="90">
        <v>11.112216850999999</v>
      </c>
      <c r="S314" s="91">
        <v>3.5106260000000002E-6</v>
      </c>
      <c r="T314" s="91">
        <f t="shared" si="7"/>
        <v>4.6884467335623454E-4</v>
      </c>
      <c r="U314" s="91">
        <f>R314/'סכום נכסי הקרן'!$C$42</f>
        <v>1.2039360285744169E-4</v>
      </c>
    </row>
    <row r="315" spans="2:21">
      <c r="B315" s="86" t="s">
        <v>1047</v>
      </c>
      <c r="C315" s="87" t="s">
        <v>1048</v>
      </c>
      <c r="D315" s="88" t="s">
        <v>29</v>
      </c>
      <c r="E315" s="88" t="s">
        <v>912</v>
      </c>
      <c r="F315" s="87"/>
      <c r="G315" s="88" t="s">
        <v>1046</v>
      </c>
      <c r="H315" s="87" t="s">
        <v>922</v>
      </c>
      <c r="I315" s="87" t="s">
        <v>305</v>
      </c>
      <c r="J315" s="101"/>
      <c r="K315" s="90">
        <v>3.5199999999732339</v>
      </c>
      <c r="L315" s="88" t="s">
        <v>131</v>
      </c>
      <c r="M315" s="89">
        <v>0.06</v>
      </c>
      <c r="N315" s="89">
        <v>8.1199999998951639E-2</v>
      </c>
      <c r="O315" s="90">
        <v>10787.652179999999</v>
      </c>
      <c r="P315" s="102">
        <v>94.478669999999994</v>
      </c>
      <c r="Q315" s="90"/>
      <c r="R315" s="90">
        <v>35.865753372999997</v>
      </c>
      <c r="S315" s="91">
        <v>1.4383536239999998E-5</v>
      </c>
      <c r="T315" s="91">
        <f t="shared" si="7"/>
        <v>1.5132414756040518E-3</v>
      </c>
      <c r="U315" s="91">
        <f>R315/'סכום נכסי הקרן'!$C$42</f>
        <v>3.8858198374551423E-4</v>
      </c>
    </row>
    <row r="316" spans="2:21">
      <c r="B316" s="86" t="s">
        <v>1049</v>
      </c>
      <c r="C316" s="87" t="s">
        <v>1050</v>
      </c>
      <c r="D316" s="88" t="s">
        <v>29</v>
      </c>
      <c r="E316" s="88" t="s">
        <v>912</v>
      </c>
      <c r="F316" s="87"/>
      <c r="G316" s="88" t="s">
        <v>1046</v>
      </c>
      <c r="H316" s="87" t="s">
        <v>922</v>
      </c>
      <c r="I316" s="87" t="s">
        <v>305</v>
      </c>
      <c r="J316" s="101"/>
      <c r="K316" s="90">
        <v>5.3499999999739138</v>
      </c>
      <c r="L316" s="88" t="s">
        <v>131</v>
      </c>
      <c r="M316" s="89">
        <v>5.2499999999999998E-2</v>
      </c>
      <c r="N316" s="89">
        <v>5.8399999999721744E-2</v>
      </c>
      <c r="O316" s="90">
        <v>15045.54</v>
      </c>
      <c r="P316" s="102">
        <v>97.743750000000006</v>
      </c>
      <c r="Q316" s="90"/>
      <c r="R316" s="90">
        <v>51.750677940999999</v>
      </c>
      <c r="S316" s="91">
        <v>1.003036E-5</v>
      </c>
      <c r="T316" s="91">
        <f t="shared" si="7"/>
        <v>2.1834553825349785E-3</v>
      </c>
      <c r="U316" s="91">
        <f>R316/'סכום נכסי הקרן'!$C$42</f>
        <v>5.6068475365214253E-4</v>
      </c>
    </row>
    <row r="317" spans="2:21">
      <c r="B317" s="86" t="s">
        <v>1051</v>
      </c>
      <c r="C317" s="87" t="s">
        <v>1052</v>
      </c>
      <c r="D317" s="88" t="s">
        <v>29</v>
      </c>
      <c r="E317" s="88" t="s">
        <v>912</v>
      </c>
      <c r="F317" s="87"/>
      <c r="G317" s="88" t="s">
        <v>1020</v>
      </c>
      <c r="H317" s="87" t="s">
        <v>922</v>
      </c>
      <c r="I317" s="87" t="s">
        <v>305</v>
      </c>
      <c r="J317" s="101"/>
      <c r="K317" s="90">
        <v>6.2400000000712916</v>
      </c>
      <c r="L317" s="88" t="s">
        <v>131</v>
      </c>
      <c r="M317" s="89">
        <v>3.2500000000000001E-2</v>
      </c>
      <c r="N317" s="89">
        <v>5.8800000000633706E-2</v>
      </c>
      <c r="O317" s="90">
        <v>15045.54</v>
      </c>
      <c r="P317" s="102">
        <v>85.83775</v>
      </c>
      <c r="Q317" s="90"/>
      <c r="R317" s="90">
        <v>45.447015849000003</v>
      </c>
      <c r="S317" s="91">
        <v>1.204047760047376E-5</v>
      </c>
      <c r="T317" s="91">
        <f t="shared" si="7"/>
        <v>1.9174923947621243E-3</v>
      </c>
      <c r="U317" s="91">
        <f>R317/'סכום נכסי הקרן'!$C$42</f>
        <v>4.9238869710214268E-4</v>
      </c>
    </row>
    <row r="318" spans="2:21">
      <c r="B318" s="86" t="s">
        <v>1053</v>
      </c>
      <c r="C318" s="87" t="s">
        <v>1054</v>
      </c>
      <c r="D318" s="88" t="s">
        <v>29</v>
      </c>
      <c r="E318" s="88" t="s">
        <v>912</v>
      </c>
      <c r="F318" s="87"/>
      <c r="G318" s="88" t="s">
        <v>1015</v>
      </c>
      <c r="H318" s="87" t="s">
        <v>922</v>
      </c>
      <c r="I318" s="87" t="s">
        <v>305</v>
      </c>
      <c r="J318" s="101"/>
      <c r="K318" s="90">
        <v>6.1799999999942337</v>
      </c>
      <c r="L318" s="88" t="s">
        <v>131</v>
      </c>
      <c r="M318" s="89">
        <v>4.8750000000000002E-2</v>
      </c>
      <c r="N318" s="89">
        <v>5.9099999999897762E-2</v>
      </c>
      <c r="O318" s="90">
        <v>11534.914000000001</v>
      </c>
      <c r="P318" s="102">
        <v>93.971000000000004</v>
      </c>
      <c r="Q318" s="90"/>
      <c r="R318" s="90">
        <v>38.144109129</v>
      </c>
      <c r="S318" s="91">
        <v>1.7746021538461538E-5</v>
      </c>
      <c r="T318" s="91">
        <f t="shared" si="7"/>
        <v>1.6093694556942703E-3</v>
      </c>
      <c r="U318" s="91">
        <f>R318/'סכום נכסי הקרן'!$C$42</f>
        <v>4.1326647845379977E-4</v>
      </c>
    </row>
    <row r="319" spans="2:21">
      <c r="B319" s="86" t="s">
        <v>1055</v>
      </c>
      <c r="C319" s="87" t="s">
        <v>1056</v>
      </c>
      <c r="D319" s="88" t="s">
        <v>29</v>
      </c>
      <c r="E319" s="88" t="s">
        <v>912</v>
      </c>
      <c r="F319" s="87"/>
      <c r="G319" s="88" t="s">
        <v>1010</v>
      </c>
      <c r="H319" s="87" t="s">
        <v>922</v>
      </c>
      <c r="I319" s="87" t="s">
        <v>305</v>
      </c>
      <c r="J319" s="101"/>
      <c r="K319" s="90">
        <v>2</v>
      </c>
      <c r="L319" s="88" t="s">
        <v>131</v>
      </c>
      <c r="M319" s="89">
        <v>4.2500000000000003E-2</v>
      </c>
      <c r="N319" s="89">
        <v>7.2499999999663514E-2</v>
      </c>
      <c r="O319" s="90">
        <v>11033.396000000001</v>
      </c>
      <c r="P319" s="102">
        <v>95.678560000000004</v>
      </c>
      <c r="Q319" s="90"/>
      <c r="R319" s="90">
        <v>37.148654004999997</v>
      </c>
      <c r="S319" s="91">
        <v>2.3228202105263161E-5</v>
      </c>
      <c r="T319" s="91">
        <f t="shared" si="7"/>
        <v>1.5673693904768092E-3</v>
      </c>
      <c r="U319" s="91">
        <f>R319/'סכום נכסי הקרן'!$C$42</f>
        <v>4.0248137315318852E-4</v>
      </c>
    </row>
    <row r="320" spans="2:21">
      <c r="B320" s="86" t="s">
        <v>1057</v>
      </c>
      <c r="C320" s="87" t="s">
        <v>1058</v>
      </c>
      <c r="D320" s="88" t="s">
        <v>29</v>
      </c>
      <c r="E320" s="88" t="s">
        <v>912</v>
      </c>
      <c r="F320" s="87"/>
      <c r="G320" s="88" t="s">
        <v>1010</v>
      </c>
      <c r="H320" s="87" t="s">
        <v>922</v>
      </c>
      <c r="I320" s="87" t="s">
        <v>305</v>
      </c>
      <c r="J320" s="101"/>
      <c r="K320" s="90">
        <v>5.220000000025788</v>
      </c>
      <c r="L320" s="88" t="s">
        <v>131</v>
      </c>
      <c r="M320" s="89">
        <v>3.125E-2</v>
      </c>
      <c r="N320" s="89">
        <v>7.1800000000717873E-2</v>
      </c>
      <c r="O320" s="90">
        <v>10030.36</v>
      </c>
      <c r="P320" s="102">
        <v>81.298079999999999</v>
      </c>
      <c r="Q320" s="90"/>
      <c r="R320" s="90">
        <v>28.695651832999999</v>
      </c>
      <c r="S320" s="91">
        <v>1.3373813333333334E-5</v>
      </c>
      <c r="T320" s="91">
        <f t="shared" si="7"/>
        <v>1.2107218290269772E-3</v>
      </c>
      <c r="U320" s="91">
        <f>R320/'סכום נכסי הקרן'!$C$42</f>
        <v>3.1089862237585131E-4</v>
      </c>
    </row>
    <row r="321" spans="2:21">
      <c r="B321" s="86" t="s">
        <v>1059</v>
      </c>
      <c r="C321" s="87" t="s">
        <v>1060</v>
      </c>
      <c r="D321" s="88" t="s">
        <v>29</v>
      </c>
      <c r="E321" s="88" t="s">
        <v>912</v>
      </c>
      <c r="F321" s="87"/>
      <c r="G321" s="88" t="s">
        <v>1000</v>
      </c>
      <c r="H321" s="87" t="s">
        <v>922</v>
      </c>
      <c r="I321" s="87" t="s">
        <v>305</v>
      </c>
      <c r="J321" s="101"/>
      <c r="K321" s="90">
        <v>5.6699999999699786</v>
      </c>
      <c r="L321" s="88" t="s">
        <v>131</v>
      </c>
      <c r="M321" s="89">
        <v>5.4000000000000006E-2</v>
      </c>
      <c r="N321" s="89">
        <v>6.1999999999646803E-2</v>
      </c>
      <c r="O321" s="90">
        <v>21687.644391999998</v>
      </c>
      <c r="P321" s="102">
        <v>96.451999999999998</v>
      </c>
      <c r="Q321" s="90"/>
      <c r="R321" s="90">
        <v>73.611028863000001</v>
      </c>
      <c r="S321" s="91">
        <v>2.1687644392E-5</v>
      </c>
      <c r="T321" s="91">
        <f t="shared" si="7"/>
        <v>3.105783413467476E-3</v>
      </c>
      <c r="U321" s="91">
        <f>R321/'סכום נכסי הקרן'!$C$42</f>
        <v>7.9752736053402096E-4</v>
      </c>
    </row>
    <row r="322" spans="2:21">
      <c r="B322" s="86" t="s">
        <v>1061</v>
      </c>
      <c r="C322" s="87" t="s">
        <v>1062</v>
      </c>
      <c r="D322" s="88" t="s">
        <v>29</v>
      </c>
      <c r="E322" s="88" t="s">
        <v>912</v>
      </c>
      <c r="F322" s="87"/>
      <c r="G322" s="88" t="s">
        <v>940</v>
      </c>
      <c r="H322" s="87" t="s">
        <v>922</v>
      </c>
      <c r="I322" s="87" t="s">
        <v>914</v>
      </c>
      <c r="J322" s="101"/>
      <c r="K322" s="90">
        <v>7.419999999924956</v>
      </c>
      <c r="L322" s="88" t="s">
        <v>131</v>
      </c>
      <c r="M322" s="89">
        <v>5.4000000000000006E-2</v>
      </c>
      <c r="N322" s="89">
        <v>6.0099999999547009E-2</v>
      </c>
      <c r="O322" s="90">
        <v>15045.54</v>
      </c>
      <c r="P322" s="102">
        <v>97.149000000000001</v>
      </c>
      <c r="Q322" s="90"/>
      <c r="R322" s="90">
        <v>51.435786032999999</v>
      </c>
      <c r="S322" s="91">
        <v>2.0060720000000001E-5</v>
      </c>
      <c r="T322" s="91">
        <f t="shared" si="7"/>
        <v>2.170169519261396E-3</v>
      </c>
      <c r="U322" s="91">
        <f>R322/'סכום נכסי הקרן'!$C$42</f>
        <v>5.5727310574937849E-4</v>
      </c>
    </row>
    <row r="323" spans="2:21">
      <c r="B323" s="86" t="s">
        <v>1063</v>
      </c>
      <c r="C323" s="87" t="s">
        <v>1064</v>
      </c>
      <c r="D323" s="88" t="s">
        <v>29</v>
      </c>
      <c r="E323" s="88" t="s">
        <v>912</v>
      </c>
      <c r="F323" s="87"/>
      <c r="G323" s="88" t="s">
        <v>940</v>
      </c>
      <c r="H323" s="87" t="s">
        <v>922</v>
      </c>
      <c r="I323" s="87" t="s">
        <v>914</v>
      </c>
      <c r="J323" s="101"/>
      <c r="K323" s="90">
        <v>7.370000000018071</v>
      </c>
      <c r="L323" s="88" t="s">
        <v>131</v>
      </c>
      <c r="M323" s="89">
        <v>3.15E-2</v>
      </c>
      <c r="N323" s="89">
        <v>8.5200000000117682E-2</v>
      </c>
      <c r="O323" s="90">
        <v>10030.36</v>
      </c>
      <c r="P323" s="102">
        <v>67.413250000000005</v>
      </c>
      <c r="Q323" s="90"/>
      <c r="R323" s="90">
        <v>23.794744860999998</v>
      </c>
      <c r="S323" s="91">
        <v>1.5431323076923079E-5</v>
      </c>
      <c r="T323" s="91">
        <f t="shared" si="7"/>
        <v>1.0039436353284036E-3</v>
      </c>
      <c r="U323" s="91">
        <f>R323/'סכום נכסי הקרן'!$C$42</f>
        <v>2.5780050023336117E-4</v>
      </c>
    </row>
    <row r="324" spans="2:21">
      <c r="B324" s="86" t="s">
        <v>1065</v>
      </c>
      <c r="C324" s="87" t="s">
        <v>1066</v>
      </c>
      <c r="D324" s="88" t="s">
        <v>29</v>
      </c>
      <c r="E324" s="88" t="s">
        <v>912</v>
      </c>
      <c r="F324" s="87"/>
      <c r="G324" s="88" t="s">
        <v>1010</v>
      </c>
      <c r="H324" s="87" t="s">
        <v>1067</v>
      </c>
      <c r="I324" s="87" t="s">
        <v>961</v>
      </c>
      <c r="J324" s="101"/>
      <c r="K324" s="90">
        <v>6.4299999999827886</v>
      </c>
      <c r="L324" s="88" t="s">
        <v>131</v>
      </c>
      <c r="M324" s="89">
        <v>3.6240000000000001E-2</v>
      </c>
      <c r="N324" s="89">
        <v>6.8199999999759509E-2</v>
      </c>
      <c r="O324" s="90">
        <v>14794.781000000001</v>
      </c>
      <c r="P324" s="102">
        <v>81.469800000000006</v>
      </c>
      <c r="Q324" s="90"/>
      <c r="R324" s="90">
        <v>42.415487011000003</v>
      </c>
      <c r="S324" s="91">
        <v>1.9726374666666667E-5</v>
      </c>
      <c r="T324" s="91">
        <f t="shared" si="7"/>
        <v>1.7895866701996839E-3</v>
      </c>
      <c r="U324" s="91">
        <f>R324/'סכום נכסי הקרן'!$C$42</f>
        <v>4.595440645803962E-4</v>
      </c>
    </row>
    <row r="325" spans="2:21">
      <c r="B325" s="86" t="s">
        <v>1068</v>
      </c>
      <c r="C325" s="87" t="s">
        <v>1069</v>
      </c>
      <c r="D325" s="88" t="s">
        <v>29</v>
      </c>
      <c r="E325" s="88" t="s">
        <v>912</v>
      </c>
      <c r="F325" s="87"/>
      <c r="G325" s="88" t="s">
        <v>1015</v>
      </c>
      <c r="H325" s="87" t="s">
        <v>922</v>
      </c>
      <c r="I325" s="87" t="s">
        <v>305</v>
      </c>
      <c r="J325" s="101"/>
      <c r="K325" s="90">
        <v>7.3799999999744781</v>
      </c>
      <c r="L325" s="88" t="s">
        <v>131</v>
      </c>
      <c r="M325" s="89">
        <v>5.5999999999999994E-2</v>
      </c>
      <c r="N325" s="89">
        <v>5.9099999999931284E-2</v>
      </c>
      <c r="O325" s="90">
        <v>14794.781000000001</v>
      </c>
      <c r="P325" s="102">
        <v>97.837109999999996</v>
      </c>
      <c r="Q325" s="90"/>
      <c r="R325" s="90">
        <v>50.936773084999999</v>
      </c>
      <c r="S325" s="91">
        <v>2.4657968333333336E-5</v>
      </c>
      <c r="T325" s="91">
        <f t="shared" si="7"/>
        <v>2.149115253875589E-3</v>
      </c>
      <c r="U325" s="91">
        <f>R325/'סכום נכסי הקרן'!$C$42</f>
        <v>5.5186662678232811E-4</v>
      </c>
    </row>
    <row r="326" spans="2:21">
      <c r="B326" s="86" t="s">
        <v>1070</v>
      </c>
      <c r="C326" s="87" t="s">
        <v>1071</v>
      </c>
      <c r="D326" s="88" t="s">
        <v>29</v>
      </c>
      <c r="E326" s="88" t="s">
        <v>912</v>
      </c>
      <c r="F326" s="87"/>
      <c r="G326" s="88" t="s">
        <v>1005</v>
      </c>
      <c r="H326" s="87" t="s">
        <v>922</v>
      </c>
      <c r="I326" s="87" t="s">
        <v>305</v>
      </c>
      <c r="J326" s="101"/>
      <c r="K326" s="90">
        <v>4.8899999999594108</v>
      </c>
      <c r="L326" s="88" t="s">
        <v>131</v>
      </c>
      <c r="M326" s="89">
        <v>4.4999999999999998E-2</v>
      </c>
      <c r="N326" s="89">
        <v>6.779999999950044E-2</v>
      </c>
      <c r="O326" s="90">
        <v>20139.458326</v>
      </c>
      <c r="P326" s="102">
        <v>90.386499999999998</v>
      </c>
      <c r="Q326" s="90"/>
      <c r="R326" s="90">
        <v>64.057593940000004</v>
      </c>
      <c r="S326" s="91">
        <v>3.3565763876666668E-5</v>
      </c>
      <c r="T326" s="91">
        <f t="shared" si="7"/>
        <v>2.7027065894671509E-3</v>
      </c>
      <c r="U326" s="91">
        <f>R326/'סכום נכסי הקרן'!$C$42</f>
        <v>6.9402214051659747E-4</v>
      </c>
    </row>
    <row r="327" spans="2:21">
      <c r="B327" s="86" t="s">
        <v>1072</v>
      </c>
      <c r="C327" s="87" t="s">
        <v>1073</v>
      </c>
      <c r="D327" s="88" t="s">
        <v>29</v>
      </c>
      <c r="E327" s="88" t="s">
        <v>912</v>
      </c>
      <c r="F327" s="87"/>
      <c r="G327" s="88" t="s">
        <v>1046</v>
      </c>
      <c r="H327" s="87" t="s">
        <v>922</v>
      </c>
      <c r="I327" s="87" t="s">
        <v>305</v>
      </c>
      <c r="J327" s="101"/>
      <c r="K327" s="90">
        <v>7.35000000015879</v>
      </c>
      <c r="L327" s="88" t="s">
        <v>131</v>
      </c>
      <c r="M327" s="89">
        <v>0.04</v>
      </c>
      <c r="N327" s="89">
        <v>6.3500000001146806E-2</v>
      </c>
      <c r="O327" s="90">
        <v>7522.77</v>
      </c>
      <c r="P327" s="102">
        <v>85.640330000000006</v>
      </c>
      <c r="Q327" s="90"/>
      <c r="R327" s="90">
        <v>22.671246544000006</v>
      </c>
      <c r="S327" s="91">
        <v>7.5227700000000007E-6</v>
      </c>
      <c r="T327" s="91">
        <f t="shared" si="7"/>
        <v>9.5654119452715707E-4</v>
      </c>
      <c r="U327" s="91">
        <f>R327/'סכום נכסי הקרן'!$C$42</f>
        <v>2.4562813066916132E-4</v>
      </c>
    </row>
    <row r="328" spans="2:21">
      <c r="B328" s="86" t="s">
        <v>1074</v>
      </c>
      <c r="C328" s="87" t="s">
        <v>1075</v>
      </c>
      <c r="D328" s="88" t="s">
        <v>29</v>
      </c>
      <c r="E328" s="88" t="s">
        <v>912</v>
      </c>
      <c r="F328" s="87"/>
      <c r="G328" s="88" t="s">
        <v>1046</v>
      </c>
      <c r="H328" s="87" t="s">
        <v>922</v>
      </c>
      <c r="I328" s="87" t="s">
        <v>305</v>
      </c>
      <c r="J328" s="101"/>
      <c r="K328" s="90">
        <v>2.3099999999345022</v>
      </c>
      <c r="L328" s="88" t="s">
        <v>131</v>
      </c>
      <c r="M328" s="89">
        <v>6.5000000000000002E-2</v>
      </c>
      <c r="N328" s="89">
        <v>6.0399999996834264E-2</v>
      </c>
      <c r="O328" s="90">
        <v>1003.0359999999999</v>
      </c>
      <c r="P328" s="102">
        <v>103.81216999999999</v>
      </c>
      <c r="Q328" s="90"/>
      <c r="R328" s="90">
        <v>3.6642411040000002</v>
      </c>
      <c r="S328" s="91">
        <v>1.4224313485242981E-6</v>
      </c>
      <c r="T328" s="91">
        <f t="shared" si="7"/>
        <v>1.5460100775020128E-4</v>
      </c>
      <c r="U328" s="91">
        <f>R328/'סכום נכסי הקרן'!$C$42</f>
        <v>3.9699656167994065E-5</v>
      </c>
    </row>
    <row r="329" spans="2:21">
      <c r="B329" s="86" t="s">
        <v>1076</v>
      </c>
      <c r="C329" s="87" t="s">
        <v>1077</v>
      </c>
      <c r="D329" s="88" t="s">
        <v>29</v>
      </c>
      <c r="E329" s="88" t="s">
        <v>912</v>
      </c>
      <c r="F329" s="87"/>
      <c r="G329" s="88" t="s">
        <v>1046</v>
      </c>
      <c r="H329" s="87" t="s">
        <v>922</v>
      </c>
      <c r="I329" s="87" t="s">
        <v>305</v>
      </c>
      <c r="J329" s="101"/>
      <c r="K329" s="90">
        <v>3.4799999999677111</v>
      </c>
      <c r="L329" s="88" t="s">
        <v>131</v>
      </c>
      <c r="M329" s="89">
        <v>6.8750000000000006E-2</v>
      </c>
      <c r="N329" s="89">
        <v>6.5399999999445846E-2</v>
      </c>
      <c r="O329" s="90">
        <v>12537.95</v>
      </c>
      <c r="P329" s="102">
        <v>103.88704</v>
      </c>
      <c r="Q329" s="90"/>
      <c r="R329" s="90">
        <v>45.836049500999998</v>
      </c>
      <c r="S329" s="91">
        <v>1.8456238021356213E-5</v>
      </c>
      <c r="T329" s="91">
        <f t="shared" si="7"/>
        <v>1.9339064332876688E-3</v>
      </c>
      <c r="U329" s="91">
        <f>R329/'סכום נכסי הקרן'!$C$42</f>
        <v>4.9660362231689428E-4</v>
      </c>
    </row>
    <row r="330" spans="2:21">
      <c r="B330" s="86" t="s">
        <v>1078</v>
      </c>
      <c r="C330" s="87" t="s">
        <v>1079</v>
      </c>
      <c r="D330" s="88" t="s">
        <v>29</v>
      </c>
      <c r="E330" s="88" t="s">
        <v>912</v>
      </c>
      <c r="F330" s="87"/>
      <c r="G330" s="88" t="s">
        <v>950</v>
      </c>
      <c r="H330" s="87" t="s">
        <v>1067</v>
      </c>
      <c r="I330" s="87" t="s">
        <v>961</v>
      </c>
      <c r="J330" s="101"/>
      <c r="K330" s="90">
        <v>7.6800000000233739</v>
      </c>
      <c r="L330" s="88" t="s">
        <v>131</v>
      </c>
      <c r="M330" s="89">
        <v>0.05</v>
      </c>
      <c r="N330" s="89">
        <v>5.7600000000207777E-2</v>
      </c>
      <c r="O330" s="90">
        <v>22568.31</v>
      </c>
      <c r="P330" s="102">
        <v>96.96611</v>
      </c>
      <c r="Q330" s="90"/>
      <c r="R330" s="90">
        <v>77.008432564999993</v>
      </c>
      <c r="S330" s="91">
        <v>2.2568310000000003E-5</v>
      </c>
      <c r="T330" s="91">
        <f t="shared" si="7"/>
        <v>3.2491260650986944E-3</v>
      </c>
      <c r="U330" s="91">
        <f>R330/'סכום נכסי הקרן'!$C$42</f>
        <v>8.3433600794699688E-4</v>
      </c>
    </row>
    <row r="331" spans="2:21">
      <c r="B331" s="86" t="s">
        <v>1080</v>
      </c>
      <c r="C331" s="87" t="s">
        <v>1081</v>
      </c>
      <c r="D331" s="88" t="s">
        <v>29</v>
      </c>
      <c r="E331" s="88" t="s">
        <v>912</v>
      </c>
      <c r="F331" s="87"/>
      <c r="G331" s="88" t="s">
        <v>1082</v>
      </c>
      <c r="H331" s="87" t="s">
        <v>1067</v>
      </c>
      <c r="I331" s="87" t="s">
        <v>961</v>
      </c>
      <c r="J331" s="101"/>
      <c r="K331" s="90">
        <v>3.6699999999873674</v>
      </c>
      <c r="L331" s="88" t="s">
        <v>131</v>
      </c>
      <c r="M331" s="89">
        <v>4.7E-2</v>
      </c>
      <c r="N331" s="89">
        <v>7.5199999999727915E-2</v>
      </c>
      <c r="O331" s="90">
        <v>9528.8420000000006</v>
      </c>
      <c r="P331" s="102">
        <v>92.068889999999996</v>
      </c>
      <c r="Q331" s="90"/>
      <c r="R331" s="90">
        <v>30.872535216999999</v>
      </c>
      <c r="S331" s="91">
        <v>1.9215249042145594E-5</v>
      </c>
      <c r="T331" s="91">
        <f t="shared" ref="T331:T390" si="8">IFERROR(R331/$R$11,0)</f>
        <v>1.3025685048785422E-3</v>
      </c>
      <c r="U331" s="91">
        <f>R331/'סכום נכסי הקרן'!$C$42</f>
        <v>3.3448373029036025E-4</v>
      </c>
    </row>
    <row r="332" spans="2:21">
      <c r="B332" s="86" t="s">
        <v>1083</v>
      </c>
      <c r="C332" s="87" t="s">
        <v>1084</v>
      </c>
      <c r="D332" s="88" t="s">
        <v>29</v>
      </c>
      <c r="E332" s="88" t="s">
        <v>912</v>
      </c>
      <c r="F332" s="87"/>
      <c r="G332" s="88" t="s">
        <v>1010</v>
      </c>
      <c r="H332" s="87" t="s">
        <v>922</v>
      </c>
      <c r="I332" s="87" t="s">
        <v>305</v>
      </c>
      <c r="J332" s="101"/>
      <c r="K332" s="90">
        <v>3.2799999999606184</v>
      </c>
      <c r="L332" s="88" t="s">
        <v>131</v>
      </c>
      <c r="M332" s="89">
        <v>3.4000000000000002E-2</v>
      </c>
      <c r="N332" s="89">
        <v>7.3299999998305193E-2</v>
      </c>
      <c r="O332" s="90">
        <v>4513.6620000000003</v>
      </c>
      <c r="P332" s="102">
        <v>89.525329999999997</v>
      </c>
      <c r="Q332" s="90"/>
      <c r="R332" s="90">
        <v>14.219824876999999</v>
      </c>
      <c r="S332" s="91">
        <v>4.5136619999999999E-6</v>
      </c>
      <c r="T332" s="91">
        <f t="shared" si="8"/>
        <v>5.9996031746266387E-4</v>
      </c>
      <c r="U332" s="91">
        <f>R332/'סכום נכסי הקרן'!$C$42</f>
        <v>1.5406250362994355E-4</v>
      </c>
    </row>
    <row r="333" spans="2:21">
      <c r="B333" s="86" t="s">
        <v>1085</v>
      </c>
      <c r="C333" s="87" t="s">
        <v>1086</v>
      </c>
      <c r="D333" s="88" t="s">
        <v>29</v>
      </c>
      <c r="E333" s="88" t="s">
        <v>912</v>
      </c>
      <c r="F333" s="87"/>
      <c r="G333" s="88" t="s">
        <v>1010</v>
      </c>
      <c r="H333" s="87" t="s">
        <v>922</v>
      </c>
      <c r="I333" s="87" t="s">
        <v>305</v>
      </c>
      <c r="J333" s="101"/>
      <c r="K333" s="90">
        <v>2.4100000000200956</v>
      </c>
      <c r="L333" s="88" t="s">
        <v>131</v>
      </c>
      <c r="M333" s="89">
        <v>3.7499999999999999E-2</v>
      </c>
      <c r="N333" s="89">
        <v>6.7000000000307772E-2</v>
      </c>
      <c r="O333" s="90">
        <v>16550.094000000001</v>
      </c>
      <c r="P333" s="102">
        <v>94.841830000000002</v>
      </c>
      <c r="Q333" s="90"/>
      <c r="R333" s="90">
        <v>55.235675829000002</v>
      </c>
      <c r="S333" s="91">
        <v>3.3100187999999999E-5</v>
      </c>
      <c r="T333" s="91">
        <f t="shared" si="8"/>
        <v>2.3304937924540116E-3</v>
      </c>
      <c r="U333" s="91">
        <f>R333/'סכום נכסי הקרן'!$C$42</f>
        <v>5.984424267890862E-4</v>
      </c>
    </row>
    <row r="334" spans="2:21">
      <c r="B334" s="86" t="s">
        <v>1087</v>
      </c>
      <c r="C334" s="87" t="s">
        <v>1088</v>
      </c>
      <c r="D334" s="88" t="s">
        <v>29</v>
      </c>
      <c r="E334" s="88" t="s">
        <v>912</v>
      </c>
      <c r="F334" s="87"/>
      <c r="G334" s="88" t="s">
        <v>971</v>
      </c>
      <c r="H334" s="87" t="s">
        <v>1067</v>
      </c>
      <c r="I334" s="87" t="s">
        <v>961</v>
      </c>
      <c r="J334" s="101"/>
      <c r="K334" s="90">
        <v>3.9199999999947885</v>
      </c>
      <c r="L334" s="88" t="s">
        <v>131</v>
      </c>
      <c r="M334" s="89">
        <v>6.8750000000000006E-2</v>
      </c>
      <c r="N334" s="89">
        <v>7.9099999999778542E-2</v>
      </c>
      <c r="O334" s="90">
        <v>15948.2724</v>
      </c>
      <c r="P334" s="102">
        <v>95.744</v>
      </c>
      <c r="Q334" s="90"/>
      <c r="R334" s="90">
        <v>53.733419509000001</v>
      </c>
      <c r="S334" s="91">
        <v>3.1896544800000002E-5</v>
      </c>
      <c r="T334" s="91">
        <f t="shared" si="8"/>
        <v>2.2671108614788701E-3</v>
      </c>
      <c r="U334" s="91">
        <f>R334/'סכום נכסי הקרן'!$C$42</f>
        <v>5.8216646194739164E-4</v>
      </c>
    </row>
    <row r="335" spans="2:21">
      <c r="B335" s="86" t="s">
        <v>1089</v>
      </c>
      <c r="C335" s="87" t="s">
        <v>1090</v>
      </c>
      <c r="D335" s="88" t="s">
        <v>29</v>
      </c>
      <c r="E335" s="88" t="s">
        <v>912</v>
      </c>
      <c r="F335" s="87"/>
      <c r="G335" s="88" t="s">
        <v>959</v>
      </c>
      <c r="H335" s="87" t="s">
        <v>922</v>
      </c>
      <c r="I335" s="87" t="s">
        <v>305</v>
      </c>
      <c r="J335" s="101"/>
      <c r="K335" s="90">
        <v>2.4500000000000002</v>
      </c>
      <c r="L335" s="88" t="s">
        <v>131</v>
      </c>
      <c r="M335" s="89">
        <v>5.7500000000000002E-2</v>
      </c>
      <c r="N335" s="89">
        <v>7.7399999999862051E-2</v>
      </c>
      <c r="O335" s="90">
        <v>4250.3650500000003</v>
      </c>
      <c r="P335" s="102">
        <v>96.940219999999997</v>
      </c>
      <c r="Q335" s="90"/>
      <c r="R335" s="90">
        <v>14.499382579999999</v>
      </c>
      <c r="S335" s="91">
        <v>6.0719500714285719E-6</v>
      </c>
      <c r="T335" s="91">
        <f t="shared" si="8"/>
        <v>6.1175536625488207E-4</v>
      </c>
      <c r="U335" s="91">
        <f>R335/'סכום נכסי הקרן'!$C$42</f>
        <v>1.5709132852798286E-4</v>
      </c>
    </row>
    <row r="336" spans="2:21">
      <c r="B336" s="86" t="s">
        <v>1091</v>
      </c>
      <c r="C336" s="87" t="s">
        <v>1092</v>
      </c>
      <c r="D336" s="88" t="s">
        <v>29</v>
      </c>
      <c r="E336" s="88" t="s">
        <v>912</v>
      </c>
      <c r="F336" s="87"/>
      <c r="G336" s="88" t="s">
        <v>1093</v>
      </c>
      <c r="H336" s="87" t="s">
        <v>922</v>
      </c>
      <c r="I336" s="87" t="s">
        <v>305</v>
      </c>
      <c r="J336" s="101"/>
      <c r="K336" s="90">
        <v>4.5100000000290894</v>
      </c>
      <c r="L336" s="88" t="s">
        <v>133</v>
      </c>
      <c r="M336" s="89">
        <v>0.04</v>
      </c>
      <c r="N336" s="89">
        <v>6.0400000000217585E-2</v>
      </c>
      <c r="O336" s="90">
        <v>12036.432000000003</v>
      </c>
      <c r="P336" s="102">
        <v>93.602670000000003</v>
      </c>
      <c r="Q336" s="90"/>
      <c r="R336" s="90">
        <v>42.282879226999995</v>
      </c>
      <c r="S336" s="91">
        <v>1.2036432000000003E-5</v>
      </c>
      <c r="T336" s="91">
        <f t="shared" si="8"/>
        <v>1.7839917062057635E-3</v>
      </c>
      <c r="U336" s="91">
        <f>R336/'סכום נכסי הקרן'!$C$42</f>
        <v>4.5810734595829106E-4</v>
      </c>
    </row>
    <row r="337" spans="2:21">
      <c r="B337" s="86" t="s">
        <v>1094</v>
      </c>
      <c r="C337" s="87" t="s">
        <v>1095</v>
      </c>
      <c r="D337" s="88" t="s">
        <v>29</v>
      </c>
      <c r="E337" s="88" t="s">
        <v>912</v>
      </c>
      <c r="F337" s="87"/>
      <c r="G337" s="88" t="s">
        <v>982</v>
      </c>
      <c r="H337" s="87" t="s">
        <v>922</v>
      </c>
      <c r="I337" s="87" t="s">
        <v>914</v>
      </c>
      <c r="J337" s="101"/>
      <c r="K337" s="90">
        <v>4.5</v>
      </c>
      <c r="L337" s="88" t="s">
        <v>133</v>
      </c>
      <c r="M337" s="89">
        <v>4.6249999999999999E-2</v>
      </c>
      <c r="N337" s="89">
        <v>5.0200000000000002E-2</v>
      </c>
      <c r="O337" s="90">
        <v>10281.119000000001</v>
      </c>
      <c r="P337" s="102">
        <v>99.047790000000006</v>
      </c>
      <c r="Q337" s="90"/>
      <c r="R337" s="90">
        <v>38.217630749999998</v>
      </c>
      <c r="S337" s="91">
        <v>1.7135198333333336E-5</v>
      </c>
      <c r="T337" s="91">
        <f t="shared" si="8"/>
        <v>1.6124714668271131E-3</v>
      </c>
      <c r="U337" s="91">
        <f>R337/'סכום נכסי הקרן'!$C$42</f>
        <v>4.140630371386055E-4</v>
      </c>
    </row>
    <row r="338" spans="2:21">
      <c r="B338" s="86" t="s">
        <v>1096</v>
      </c>
      <c r="C338" s="87" t="s">
        <v>1097</v>
      </c>
      <c r="D338" s="88" t="s">
        <v>29</v>
      </c>
      <c r="E338" s="88" t="s">
        <v>912</v>
      </c>
      <c r="F338" s="87"/>
      <c r="G338" s="88" t="s">
        <v>982</v>
      </c>
      <c r="H338" s="87" t="s">
        <v>922</v>
      </c>
      <c r="I338" s="87" t="s">
        <v>305</v>
      </c>
      <c r="J338" s="101"/>
      <c r="K338" s="90">
        <v>7.1099999998321994</v>
      </c>
      <c r="L338" s="88" t="s">
        <v>131</v>
      </c>
      <c r="M338" s="89">
        <v>3.5000000000000003E-2</v>
      </c>
      <c r="N338" s="89">
        <v>5.4999999998273659E-2</v>
      </c>
      <c r="O338" s="90">
        <v>4714.2691999999997</v>
      </c>
      <c r="P338" s="102">
        <v>87.293170000000003</v>
      </c>
      <c r="Q338" s="90"/>
      <c r="R338" s="90">
        <v>14.481511512999999</v>
      </c>
      <c r="S338" s="91">
        <v>1.9243140379550698E-6</v>
      </c>
      <c r="T338" s="91">
        <f t="shared" si="8"/>
        <v>6.1100135338035928E-4</v>
      </c>
      <c r="U338" s="91">
        <f>R338/'סכום נכסי הקרן'!$C$42</f>
        <v>1.5689770720364349E-4</v>
      </c>
    </row>
    <row r="339" spans="2:21">
      <c r="B339" s="86" t="s">
        <v>1098</v>
      </c>
      <c r="C339" s="87" t="s">
        <v>1099</v>
      </c>
      <c r="D339" s="88" t="s">
        <v>29</v>
      </c>
      <c r="E339" s="88" t="s">
        <v>912</v>
      </c>
      <c r="F339" s="87"/>
      <c r="G339" s="88" t="s">
        <v>1046</v>
      </c>
      <c r="H339" s="87" t="s">
        <v>922</v>
      </c>
      <c r="I339" s="87" t="s">
        <v>914</v>
      </c>
      <c r="J339" s="101"/>
      <c r="K339" s="90">
        <v>3.7100000000262501</v>
      </c>
      <c r="L339" s="88" t="s">
        <v>131</v>
      </c>
      <c r="M339" s="89">
        <v>5.2999999999999999E-2</v>
      </c>
      <c r="N339" s="89">
        <v>9.8200000000525006E-2</v>
      </c>
      <c r="O339" s="90">
        <v>14518.946099999999</v>
      </c>
      <c r="P339" s="102">
        <v>85.748829999999998</v>
      </c>
      <c r="Q339" s="90"/>
      <c r="R339" s="90">
        <v>43.810940834999997</v>
      </c>
      <c r="S339" s="91">
        <v>9.6792973999999988E-6</v>
      </c>
      <c r="T339" s="91">
        <f t="shared" si="8"/>
        <v>1.8484634092941073E-3</v>
      </c>
      <c r="U339" s="91">
        <f>R339/'סכום נכסי הקרן'!$C$42</f>
        <v>4.7466289422035547E-4</v>
      </c>
    </row>
    <row r="340" spans="2:21">
      <c r="B340" s="86" t="s">
        <v>1100</v>
      </c>
      <c r="C340" s="87" t="s">
        <v>1101</v>
      </c>
      <c r="D340" s="88" t="s">
        <v>29</v>
      </c>
      <c r="E340" s="88" t="s">
        <v>912</v>
      </c>
      <c r="F340" s="87"/>
      <c r="G340" s="88" t="s">
        <v>1005</v>
      </c>
      <c r="H340" s="87" t="s">
        <v>922</v>
      </c>
      <c r="I340" s="87" t="s">
        <v>914</v>
      </c>
      <c r="J340" s="101"/>
      <c r="K340" s="90">
        <v>5.7499999998576454</v>
      </c>
      <c r="L340" s="88" t="s">
        <v>131</v>
      </c>
      <c r="M340" s="89">
        <v>0.06</v>
      </c>
      <c r="N340" s="89">
        <v>6.0799999998360083E-2</v>
      </c>
      <c r="O340" s="90">
        <v>5015.18</v>
      </c>
      <c r="P340" s="102">
        <v>99.509</v>
      </c>
      <c r="Q340" s="90"/>
      <c r="R340" s="90">
        <v>17.561764686</v>
      </c>
      <c r="S340" s="91">
        <v>3.3434533333333336E-6</v>
      </c>
      <c r="T340" s="91">
        <f t="shared" si="8"/>
        <v>7.4096284640321451E-4</v>
      </c>
      <c r="U340" s="91">
        <f>R340/'סכום נכסי הקרן'!$C$42</f>
        <v>1.9027023603232311E-4</v>
      </c>
    </row>
    <row r="341" spans="2:21">
      <c r="B341" s="86" t="s">
        <v>1102</v>
      </c>
      <c r="C341" s="87" t="s">
        <v>1103</v>
      </c>
      <c r="D341" s="88" t="s">
        <v>29</v>
      </c>
      <c r="E341" s="88" t="s">
        <v>912</v>
      </c>
      <c r="F341" s="87"/>
      <c r="G341" s="88" t="s">
        <v>1000</v>
      </c>
      <c r="H341" s="87" t="s">
        <v>922</v>
      </c>
      <c r="I341" s="87" t="s">
        <v>914</v>
      </c>
      <c r="J341" s="101"/>
      <c r="K341" s="90">
        <v>4.8099999999380296</v>
      </c>
      <c r="L341" s="88" t="s">
        <v>133</v>
      </c>
      <c r="M341" s="89">
        <v>4.6249999999999999E-2</v>
      </c>
      <c r="N341" s="89">
        <v>7.1499999999294392E-2</v>
      </c>
      <c r="O341" s="90">
        <v>9578.9938000000002</v>
      </c>
      <c r="P341" s="102">
        <v>90.670519999999996</v>
      </c>
      <c r="Q341" s="90"/>
      <c r="R341" s="90">
        <v>32.596019241999997</v>
      </c>
      <c r="S341" s="91">
        <v>6.385995866666667E-6</v>
      </c>
      <c r="T341" s="91">
        <f t="shared" si="8"/>
        <v>1.3752854357637683E-3</v>
      </c>
      <c r="U341" s="91">
        <f>R341/'סכום נכסי הקרן'!$C$42</f>
        <v>3.5315655264608328E-4</v>
      </c>
    </row>
    <row r="342" spans="2:21">
      <c r="B342" s="86" t="s">
        <v>1104</v>
      </c>
      <c r="C342" s="87" t="s">
        <v>1105</v>
      </c>
      <c r="D342" s="88" t="s">
        <v>29</v>
      </c>
      <c r="E342" s="88" t="s">
        <v>912</v>
      </c>
      <c r="F342" s="87"/>
      <c r="G342" s="88" t="s">
        <v>1106</v>
      </c>
      <c r="H342" s="87" t="s">
        <v>922</v>
      </c>
      <c r="I342" s="87" t="s">
        <v>305</v>
      </c>
      <c r="J342" s="101"/>
      <c r="K342" s="90">
        <v>7.3999999999592996</v>
      </c>
      <c r="L342" s="88" t="s">
        <v>131</v>
      </c>
      <c r="M342" s="89">
        <v>4.2790000000000002E-2</v>
      </c>
      <c r="N342" s="89">
        <v>6.8599999999718483E-2</v>
      </c>
      <c r="O342" s="90">
        <v>20060.72</v>
      </c>
      <c r="P342" s="102">
        <v>83.531040000000004</v>
      </c>
      <c r="Q342" s="90"/>
      <c r="R342" s="90">
        <v>58.967630980999999</v>
      </c>
      <c r="S342" s="91">
        <v>4.0121440000000005E-6</v>
      </c>
      <c r="T342" s="91">
        <f t="shared" si="8"/>
        <v>2.4879517792518575E-3</v>
      </c>
      <c r="U342" s="91">
        <f>R342/'סכום נכסי הקרן'!$C$42</f>
        <v>6.3887572038623538E-4</v>
      </c>
    </row>
    <row r="343" spans="2:21">
      <c r="B343" s="86" t="s">
        <v>1107</v>
      </c>
      <c r="C343" s="87" t="s">
        <v>1108</v>
      </c>
      <c r="D343" s="88" t="s">
        <v>29</v>
      </c>
      <c r="E343" s="88" t="s">
        <v>912</v>
      </c>
      <c r="F343" s="87"/>
      <c r="G343" s="88" t="s">
        <v>1093</v>
      </c>
      <c r="H343" s="87" t="s">
        <v>1109</v>
      </c>
      <c r="I343" s="87" t="s">
        <v>305</v>
      </c>
      <c r="J343" s="101"/>
      <c r="K343" s="90">
        <v>4.8800000000207264</v>
      </c>
      <c r="L343" s="88" t="s">
        <v>131</v>
      </c>
      <c r="M343" s="89">
        <v>4.1250000000000002E-2</v>
      </c>
      <c r="N343" s="89">
        <v>6.6300000000341267E-2</v>
      </c>
      <c r="O343" s="90">
        <v>17954.344400000002</v>
      </c>
      <c r="P343" s="102">
        <v>88.584879999999998</v>
      </c>
      <c r="Q343" s="90"/>
      <c r="R343" s="90">
        <v>55.969109242999998</v>
      </c>
      <c r="S343" s="91">
        <v>4.4885861000000003E-5</v>
      </c>
      <c r="T343" s="91">
        <f t="shared" si="8"/>
        <v>2.3614386843712741E-3</v>
      </c>
      <c r="U343" s="91">
        <f>R343/'סכום נכסי הקרן'!$C$42</f>
        <v>6.0638869820832571E-4</v>
      </c>
    </row>
    <row r="344" spans="2:21">
      <c r="B344" s="86" t="s">
        <v>1110</v>
      </c>
      <c r="C344" s="87" t="s">
        <v>1111</v>
      </c>
      <c r="D344" s="88" t="s">
        <v>29</v>
      </c>
      <c r="E344" s="88" t="s">
        <v>912</v>
      </c>
      <c r="F344" s="87"/>
      <c r="G344" s="88" t="s">
        <v>1112</v>
      </c>
      <c r="H344" s="87" t="s">
        <v>1109</v>
      </c>
      <c r="I344" s="87" t="s">
        <v>914</v>
      </c>
      <c r="J344" s="101"/>
      <c r="K344" s="90">
        <v>3.4599999999780358</v>
      </c>
      <c r="L344" s="88" t="s">
        <v>131</v>
      </c>
      <c r="M344" s="89">
        <v>6.8750000000000006E-2</v>
      </c>
      <c r="N344" s="89">
        <v>5.9599999999780356E-2</v>
      </c>
      <c r="O344" s="90">
        <v>4513.6620000000003</v>
      </c>
      <c r="P344" s="102">
        <v>103.19240000000001</v>
      </c>
      <c r="Q344" s="90"/>
      <c r="R344" s="90">
        <v>16.390644316000003</v>
      </c>
      <c r="S344" s="91">
        <v>6.0182160000000007E-6</v>
      </c>
      <c r="T344" s="91">
        <f t="shared" si="8"/>
        <v>6.9155114442728794E-4</v>
      </c>
      <c r="U344" s="91">
        <f>R344/'סכום נכסי הקרן'!$C$42</f>
        <v>1.7758191266583378E-4</v>
      </c>
    </row>
    <row r="345" spans="2:21">
      <c r="B345" s="86" t="s">
        <v>1113</v>
      </c>
      <c r="C345" s="87" t="s">
        <v>1114</v>
      </c>
      <c r="D345" s="88" t="s">
        <v>29</v>
      </c>
      <c r="E345" s="88" t="s">
        <v>912</v>
      </c>
      <c r="F345" s="87"/>
      <c r="G345" s="88" t="s">
        <v>1115</v>
      </c>
      <c r="H345" s="87" t="s">
        <v>1109</v>
      </c>
      <c r="I345" s="87" t="s">
        <v>914</v>
      </c>
      <c r="J345" s="101"/>
      <c r="K345" s="90">
        <v>4.5300000000187888</v>
      </c>
      <c r="L345" s="88" t="s">
        <v>133</v>
      </c>
      <c r="M345" s="89">
        <v>3.125E-2</v>
      </c>
      <c r="N345" s="89">
        <v>6.8100000000271402E-2</v>
      </c>
      <c r="O345" s="90">
        <v>15045.54</v>
      </c>
      <c r="P345" s="102">
        <v>84.832520000000002</v>
      </c>
      <c r="Q345" s="90"/>
      <c r="R345" s="90">
        <v>47.901456070000002</v>
      </c>
      <c r="S345" s="91">
        <v>2.0060720000000001E-5</v>
      </c>
      <c r="T345" s="91">
        <f t="shared" si="8"/>
        <v>2.0210496992241578E-3</v>
      </c>
      <c r="U345" s="91">
        <f>R345/'סכום נכסי הקרן'!$C$42</f>
        <v>5.189809518400272E-4</v>
      </c>
    </row>
    <row r="346" spans="2:21">
      <c r="B346" s="86" t="s">
        <v>1116</v>
      </c>
      <c r="C346" s="87" t="s">
        <v>1117</v>
      </c>
      <c r="D346" s="88" t="s">
        <v>29</v>
      </c>
      <c r="E346" s="88" t="s">
        <v>912</v>
      </c>
      <c r="F346" s="87"/>
      <c r="G346" s="88" t="s">
        <v>971</v>
      </c>
      <c r="H346" s="87" t="s">
        <v>1118</v>
      </c>
      <c r="I346" s="87" t="s">
        <v>961</v>
      </c>
      <c r="J346" s="101"/>
      <c r="K346" s="90">
        <v>5.5000000000403402</v>
      </c>
      <c r="L346" s="88" t="s">
        <v>133</v>
      </c>
      <c r="M346" s="89">
        <v>6.8750000000000006E-2</v>
      </c>
      <c r="N346" s="89">
        <v>7.0200000000422771E-2</v>
      </c>
      <c r="O346" s="90">
        <v>16349.486800000002</v>
      </c>
      <c r="P346" s="102">
        <v>100.99954200000001</v>
      </c>
      <c r="Q346" s="90"/>
      <c r="R346" s="90">
        <v>61.972939169</v>
      </c>
      <c r="S346" s="91">
        <v>1.6349486800000001E-5</v>
      </c>
      <c r="T346" s="91">
        <f t="shared" si="8"/>
        <v>2.6147512068216026E-3</v>
      </c>
      <c r="U346" s="91">
        <f>R346/'סכום נכסי הקרן'!$C$42</f>
        <v>6.7143626931196376E-4</v>
      </c>
    </row>
    <row r="347" spans="2:21">
      <c r="B347" s="86" t="s">
        <v>1119</v>
      </c>
      <c r="C347" s="87" t="s">
        <v>1120</v>
      </c>
      <c r="D347" s="88" t="s">
        <v>29</v>
      </c>
      <c r="E347" s="88" t="s">
        <v>912</v>
      </c>
      <c r="F347" s="87"/>
      <c r="G347" s="88" t="s">
        <v>971</v>
      </c>
      <c r="H347" s="87" t="s">
        <v>1118</v>
      </c>
      <c r="I347" s="87" t="s">
        <v>961</v>
      </c>
      <c r="J347" s="101"/>
      <c r="K347" s="90">
        <v>5.1500000000322705</v>
      </c>
      <c r="L347" s="88" t="s">
        <v>131</v>
      </c>
      <c r="M347" s="89">
        <v>7.7499999999999999E-2</v>
      </c>
      <c r="N347" s="89">
        <v>7.8100000000290437E-2</v>
      </c>
      <c r="O347" s="90">
        <v>10354.842146000001</v>
      </c>
      <c r="P347" s="102">
        <v>102.04971999999999</v>
      </c>
      <c r="Q347" s="90"/>
      <c r="R347" s="90">
        <v>37.185581431999999</v>
      </c>
      <c r="S347" s="91">
        <v>5.1774210730000003E-6</v>
      </c>
      <c r="T347" s="91">
        <f t="shared" si="8"/>
        <v>1.5689274258969103E-3</v>
      </c>
      <c r="U347" s="91">
        <f>R347/'סכום נכסי הקרן'!$C$42</f>
        <v>4.0288145767641175E-4</v>
      </c>
    </row>
    <row r="348" spans="2:21">
      <c r="B348" s="86" t="s">
        <v>1121</v>
      </c>
      <c r="C348" s="87" t="s">
        <v>1122</v>
      </c>
      <c r="D348" s="88" t="s">
        <v>29</v>
      </c>
      <c r="E348" s="88" t="s">
        <v>912</v>
      </c>
      <c r="F348" s="87"/>
      <c r="G348" s="88" t="s">
        <v>1015</v>
      </c>
      <c r="H348" s="87" t="s">
        <v>1118</v>
      </c>
      <c r="I348" s="87" t="s">
        <v>961</v>
      </c>
      <c r="J348" s="101"/>
      <c r="K348" s="90">
        <v>5.4600000000520339</v>
      </c>
      <c r="L348" s="88" t="s">
        <v>131</v>
      </c>
      <c r="M348" s="89">
        <v>3.2500000000000001E-2</v>
      </c>
      <c r="N348" s="89">
        <v>6.1800000000574166E-2</v>
      </c>
      <c r="O348" s="90">
        <v>7371.3115639999996</v>
      </c>
      <c r="P348" s="102">
        <v>85.942750000000004</v>
      </c>
      <c r="Q348" s="90"/>
      <c r="R348" s="90">
        <v>22.293244603999995</v>
      </c>
      <c r="S348" s="91">
        <v>1.053044509142857E-5</v>
      </c>
      <c r="T348" s="91">
        <f t="shared" si="8"/>
        <v>9.4059260402863925E-4</v>
      </c>
      <c r="U348" s="91">
        <f>R348/'סכום נכסי הקרן'!$C$42</f>
        <v>2.4153272683985171E-4</v>
      </c>
    </row>
    <row r="349" spans="2:21">
      <c r="B349" s="86" t="s">
        <v>1123</v>
      </c>
      <c r="C349" s="87" t="s">
        <v>1124</v>
      </c>
      <c r="D349" s="88" t="s">
        <v>29</v>
      </c>
      <c r="E349" s="88" t="s">
        <v>912</v>
      </c>
      <c r="F349" s="87"/>
      <c r="G349" s="88" t="s">
        <v>1015</v>
      </c>
      <c r="H349" s="87" t="s">
        <v>1118</v>
      </c>
      <c r="I349" s="87" t="s">
        <v>961</v>
      </c>
      <c r="J349" s="101"/>
      <c r="K349" s="90">
        <v>4.6699999999936681</v>
      </c>
      <c r="L349" s="88" t="s">
        <v>131</v>
      </c>
      <c r="M349" s="89">
        <v>4.2500000000000003E-2</v>
      </c>
      <c r="N349" s="89">
        <v>6.0000000000000012E-2</v>
      </c>
      <c r="O349" s="90">
        <v>8211.3542140000009</v>
      </c>
      <c r="P349" s="102">
        <v>92.913690000000003</v>
      </c>
      <c r="Q349" s="90"/>
      <c r="R349" s="90">
        <v>26.848113950999998</v>
      </c>
      <c r="S349" s="91">
        <v>1.3685590356666668E-5</v>
      </c>
      <c r="T349" s="91">
        <f t="shared" si="8"/>
        <v>1.1327708399116408E-3</v>
      </c>
      <c r="U349" s="91">
        <f>R349/'סכום נכסי הקרן'!$C$42</f>
        <v>2.9088175760331314E-4</v>
      </c>
    </row>
    <row r="350" spans="2:21">
      <c r="B350" s="86" t="s">
        <v>1125</v>
      </c>
      <c r="C350" s="87" t="s">
        <v>1126</v>
      </c>
      <c r="D350" s="88" t="s">
        <v>29</v>
      </c>
      <c r="E350" s="88" t="s">
        <v>912</v>
      </c>
      <c r="F350" s="87"/>
      <c r="G350" s="88" t="s">
        <v>1046</v>
      </c>
      <c r="H350" s="87" t="s">
        <v>1118</v>
      </c>
      <c r="I350" s="87" t="s">
        <v>961</v>
      </c>
      <c r="J350" s="101"/>
      <c r="K350" s="90">
        <v>7.6300000003935704</v>
      </c>
      <c r="L350" s="88" t="s">
        <v>131</v>
      </c>
      <c r="M350" s="89">
        <v>3.2500000000000001E-2</v>
      </c>
      <c r="N350" s="89">
        <v>6.1600000004089772E-2</v>
      </c>
      <c r="O350" s="90">
        <v>2507.59</v>
      </c>
      <c r="P350" s="102">
        <v>80.911169999999998</v>
      </c>
      <c r="Q350" s="90"/>
      <c r="R350" s="90">
        <v>7.1397706129999996</v>
      </c>
      <c r="S350" s="91">
        <v>2.0982102887686398E-6</v>
      </c>
      <c r="T350" s="91">
        <f t="shared" si="8"/>
        <v>3.0123992950958185E-4</v>
      </c>
      <c r="U350" s="91">
        <f>R350/'סכום נכסי הקרן'!$C$42</f>
        <v>7.73547456102245E-5</v>
      </c>
    </row>
    <row r="351" spans="2:21">
      <c r="B351" s="86" t="s">
        <v>1127</v>
      </c>
      <c r="C351" s="87" t="s">
        <v>1128</v>
      </c>
      <c r="D351" s="88" t="s">
        <v>29</v>
      </c>
      <c r="E351" s="88" t="s">
        <v>912</v>
      </c>
      <c r="F351" s="87"/>
      <c r="G351" s="88" t="s">
        <v>1046</v>
      </c>
      <c r="H351" s="87" t="s">
        <v>1118</v>
      </c>
      <c r="I351" s="87" t="s">
        <v>961</v>
      </c>
      <c r="J351" s="101"/>
      <c r="K351" s="90">
        <v>5.7600000000192377</v>
      </c>
      <c r="L351" s="88" t="s">
        <v>131</v>
      </c>
      <c r="M351" s="89">
        <v>4.4999999999999998E-2</v>
      </c>
      <c r="N351" s="89">
        <v>6.2600000000077871E-2</v>
      </c>
      <c r="O351" s="90">
        <v>13591.1378</v>
      </c>
      <c r="P351" s="102">
        <v>91.3005</v>
      </c>
      <c r="Q351" s="90"/>
      <c r="R351" s="90">
        <v>43.666485440999999</v>
      </c>
      <c r="S351" s="91">
        <v>9.0613626241749455E-6</v>
      </c>
      <c r="T351" s="91">
        <f t="shared" si="8"/>
        <v>1.8423685730501243E-3</v>
      </c>
      <c r="U351" s="91">
        <f>R351/'סכום נכסי הקרן'!$C$42</f>
        <v>4.7309781449152654E-4</v>
      </c>
    </row>
    <row r="352" spans="2:21">
      <c r="B352" s="86" t="s">
        <v>1129</v>
      </c>
      <c r="C352" s="87" t="s">
        <v>1130</v>
      </c>
      <c r="D352" s="88" t="s">
        <v>29</v>
      </c>
      <c r="E352" s="88" t="s">
        <v>912</v>
      </c>
      <c r="F352" s="87"/>
      <c r="G352" s="88" t="s">
        <v>1010</v>
      </c>
      <c r="H352" s="87" t="s">
        <v>1109</v>
      </c>
      <c r="I352" s="87" t="s">
        <v>305</v>
      </c>
      <c r="J352" s="101"/>
      <c r="K352" s="90">
        <v>0.57999999805339419</v>
      </c>
      <c r="L352" s="88" t="s">
        <v>131</v>
      </c>
      <c r="M352" s="89">
        <v>6.5000000000000002E-2</v>
      </c>
      <c r="N352" s="89">
        <v>0.11509999957174673</v>
      </c>
      <c r="O352" s="90">
        <v>23.571345999999998</v>
      </c>
      <c r="P352" s="102">
        <v>99.091939999999994</v>
      </c>
      <c r="Q352" s="90"/>
      <c r="R352" s="90">
        <v>8.2194351999999998E-2</v>
      </c>
      <c r="S352" s="91">
        <v>9.4285383999999997E-9</v>
      </c>
      <c r="T352" s="91">
        <f t="shared" si="8"/>
        <v>3.4679294538514548E-6</v>
      </c>
      <c r="U352" s="91">
        <f>R352/'סכום נכסי הקרן'!$C$42</f>
        <v>8.9052205374504059E-7</v>
      </c>
    </row>
    <row r="353" spans="2:21">
      <c r="B353" s="86" t="s">
        <v>1131</v>
      </c>
      <c r="C353" s="87" t="s">
        <v>1132</v>
      </c>
      <c r="D353" s="88" t="s">
        <v>29</v>
      </c>
      <c r="E353" s="88" t="s">
        <v>912</v>
      </c>
      <c r="F353" s="87"/>
      <c r="G353" s="88" t="s">
        <v>1133</v>
      </c>
      <c r="H353" s="87" t="s">
        <v>1109</v>
      </c>
      <c r="I353" s="87" t="s">
        <v>305</v>
      </c>
      <c r="J353" s="101"/>
      <c r="K353" s="90">
        <v>4.7199999999579685</v>
      </c>
      <c r="L353" s="88" t="s">
        <v>131</v>
      </c>
      <c r="M353" s="89">
        <v>5.8749999999999997E-2</v>
      </c>
      <c r="N353" s="89">
        <v>5.8099999999665398E-2</v>
      </c>
      <c r="O353" s="90">
        <v>10030.36</v>
      </c>
      <c r="P353" s="102">
        <v>102.45359999999999</v>
      </c>
      <c r="Q353" s="90"/>
      <c r="R353" s="90">
        <v>36.162879041000004</v>
      </c>
      <c r="S353" s="91">
        <v>1.003036E-5</v>
      </c>
      <c r="T353" s="91">
        <f t="shared" si="8"/>
        <v>1.525777748845217E-3</v>
      </c>
      <c r="U353" s="91">
        <f>R353/'סכום נכסי הקרן'!$C$42</f>
        <v>3.9180114605593346E-4</v>
      </c>
    </row>
    <row r="354" spans="2:21">
      <c r="B354" s="86" t="s">
        <v>1134</v>
      </c>
      <c r="C354" s="87" t="s">
        <v>1135</v>
      </c>
      <c r="D354" s="88" t="s">
        <v>29</v>
      </c>
      <c r="E354" s="88" t="s">
        <v>912</v>
      </c>
      <c r="F354" s="87"/>
      <c r="G354" s="88" t="s">
        <v>1029</v>
      </c>
      <c r="H354" s="87" t="s">
        <v>1109</v>
      </c>
      <c r="I354" s="87" t="s">
        <v>305</v>
      </c>
      <c r="J354" s="101"/>
      <c r="K354" s="90">
        <v>5.510000000026845</v>
      </c>
      <c r="L354" s="88" t="s">
        <v>131</v>
      </c>
      <c r="M354" s="89">
        <v>3.7499999999999999E-2</v>
      </c>
      <c r="N354" s="89">
        <v>6.0300000000379238E-2</v>
      </c>
      <c r="O354" s="90">
        <v>15045.54</v>
      </c>
      <c r="P354" s="102">
        <v>88.655079999999998</v>
      </c>
      <c r="Q354" s="90"/>
      <c r="R354" s="90">
        <v>46.938660173999992</v>
      </c>
      <c r="S354" s="91">
        <v>2.5075900000000002E-5</v>
      </c>
      <c r="T354" s="91">
        <f t="shared" si="8"/>
        <v>1.9804275863351149E-3</v>
      </c>
      <c r="U354" s="91">
        <f>R354/'סכום נכסי הקרן'!$C$42</f>
        <v>5.0854968791762018E-4</v>
      </c>
    </row>
    <row r="355" spans="2:21">
      <c r="B355" s="86" t="s">
        <v>1136</v>
      </c>
      <c r="C355" s="87" t="s">
        <v>1137</v>
      </c>
      <c r="D355" s="88" t="s">
        <v>29</v>
      </c>
      <c r="E355" s="88" t="s">
        <v>912</v>
      </c>
      <c r="F355" s="87"/>
      <c r="G355" s="88" t="s">
        <v>1010</v>
      </c>
      <c r="H355" s="87" t="s">
        <v>1109</v>
      </c>
      <c r="I355" s="87" t="s">
        <v>914</v>
      </c>
      <c r="J355" s="101"/>
      <c r="K355" s="90">
        <v>8.6699999996594936</v>
      </c>
      <c r="L355" s="88" t="s">
        <v>131</v>
      </c>
      <c r="M355" s="89">
        <v>3.2500000000000001E-2</v>
      </c>
      <c r="N355" s="89">
        <v>6.1099999997210747E-2</v>
      </c>
      <c r="O355" s="90">
        <v>4012.1439999999998</v>
      </c>
      <c r="P355" s="102">
        <v>78.210750000000004</v>
      </c>
      <c r="Q355" s="90"/>
      <c r="R355" s="90">
        <v>11.042368328</v>
      </c>
      <c r="S355" s="91">
        <v>5.7316342857142852E-6</v>
      </c>
      <c r="T355" s="91">
        <f t="shared" si="8"/>
        <v>4.6589763691971977E-4</v>
      </c>
      <c r="U355" s="91">
        <f>R355/'סכום נכסי הקרן'!$C$42</f>
        <v>1.1963683978748017E-4</v>
      </c>
    </row>
    <row r="356" spans="2:21">
      <c r="B356" s="86" t="s">
        <v>1138</v>
      </c>
      <c r="C356" s="87" t="s">
        <v>1139</v>
      </c>
      <c r="D356" s="88" t="s">
        <v>29</v>
      </c>
      <c r="E356" s="88" t="s">
        <v>912</v>
      </c>
      <c r="F356" s="87"/>
      <c r="G356" s="88" t="s">
        <v>1010</v>
      </c>
      <c r="H356" s="87" t="s">
        <v>1109</v>
      </c>
      <c r="I356" s="87" t="s">
        <v>914</v>
      </c>
      <c r="J356" s="101"/>
      <c r="K356" s="90">
        <v>6.5500000000117726</v>
      </c>
      <c r="L356" s="88" t="s">
        <v>131</v>
      </c>
      <c r="M356" s="89">
        <v>3.6249999999999998E-2</v>
      </c>
      <c r="N356" s="89">
        <v>6.3800000000154733E-2</v>
      </c>
      <c r="O356" s="90">
        <v>20060.72</v>
      </c>
      <c r="P356" s="102">
        <v>84.228260000000006</v>
      </c>
      <c r="Q356" s="90"/>
      <c r="R356" s="90">
        <v>59.459825766000002</v>
      </c>
      <c r="S356" s="91">
        <v>2.2289688888888889E-5</v>
      </c>
      <c r="T356" s="91">
        <f t="shared" si="8"/>
        <v>2.5087183739192572E-3</v>
      </c>
      <c r="U356" s="91">
        <f>R356/'סכום נכסי הקרן'!$C$42</f>
        <v>6.4420832901585022E-4</v>
      </c>
    </row>
    <row r="357" spans="2:21">
      <c r="B357" s="86" t="s">
        <v>1140</v>
      </c>
      <c r="C357" s="87" t="s">
        <v>1141</v>
      </c>
      <c r="D357" s="88" t="s">
        <v>29</v>
      </c>
      <c r="E357" s="88" t="s">
        <v>912</v>
      </c>
      <c r="F357" s="87"/>
      <c r="G357" s="88" t="s">
        <v>971</v>
      </c>
      <c r="H357" s="87" t="s">
        <v>1109</v>
      </c>
      <c r="I357" s="87" t="s">
        <v>914</v>
      </c>
      <c r="J357" s="101"/>
      <c r="K357" s="90">
        <v>4.3699999999618271</v>
      </c>
      <c r="L357" s="88" t="s">
        <v>134</v>
      </c>
      <c r="M357" s="89">
        <v>7.4160000000000004E-2</v>
      </c>
      <c r="N357" s="89">
        <v>7.209999999922298E-2</v>
      </c>
      <c r="O357" s="90">
        <v>12036.432000000003</v>
      </c>
      <c r="P357" s="102">
        <v>101.17834000000001</v>
      </c>
      <c r="Q357" s="90"/>
      <c r="R357" s="90">
        <v>51.60660378099999</v>
      </c>
      <c r="S357" s="91">
        <v>1.8517587692307697E-5</v>
      </c>
      <c r="T357" s="91">
        <f t="shared" si="8"/>
        <v>2.1773766312479926E-3</v>
      </c>
      <c r="U357" s="91">
        <f>R357/'סכום נכסי הקרן'!$C$42</f>
        <v>5.5912380434439937E-4</v>
      </c>
    </row>
    <row r="358" spans="2:21">
      <c r="B358" s="86" t="s">
        <v>1142</v>
      </c>
      <c r="C358" s="87" t="s">
        <v>1143</v>
      </c>
      <c r="D358" s="88" t="s">
        <v>29</v>
      </c>
      <c r="E358" s="88" t="s">
        <v>912</v>
      </c>
      <c r="F358" s="87"/>
      <c r="G358" s="88" t="s">
        <v>1106</v>
      </c>
      <c r="H358" s="87" t="s">
        <v>1109</v>
      </c>
      <c r="I358" s="87" t="s">
        <v>914</v>
      </c>
      <c r="J358" s="101"/>
      <c r="K358" s="90">
        <v>7.1399999999173165</v>
      </c>
      <c r="L358" s="88" t="s">
        <v>131</v>
      </c>
      <c r="M358" s="89">
        <v>5.1249999999999997E-2</v>
      </c>
      <c r="N358" s="89">
        <v>6.4599999999046837E-2</v>
      </c>
      <c r="O358" s="90">
        <v>10782.636999999999</v>
      </c>
      <c r="P358" s="102">
        <v>91.796880000000002</v>
      </c>
      <c r="Q358" s="90"/>
      <c r="R358" s="90">
        <v>34.831497691999999</v>
      </c>
      <c r="S358" s="91">
        <v>2.1565273999999997E-5</v>
      </c>
      <c r="T358" s="91">
        <f t="shared" si="8"/>
        <v>1.4696043441992921E-3</v>
      </c>
      <c r="U358" s="91">
        <f>R358/'סכום נכסי הקרן'!$C$42</f>
        <v>3.773764997830445E-4</v>
      </c>
    </row>
    <row r="359" spans="2:21">
      <c r="B359" s="86" t="s">
        <v>1144</v>
      </c>
      <c r="C359" s="87" t="s">
        <v>1145</v>
      </c>
      <c r="D359" s="88" t="s">
        <v>29</v>
      </c>
      <c r="E359" s="88" t="s">
        <v>912</v>
      </c>
      <c r="F359" s="87"/>
      <c r="G359" s="88" t="s">
        <v>1106</v>
      </c>
      <c r="H359" s="87" t="s">
        <v>1109</v>
      </c>
      <c r="I359" s="87" t="s">
        <v>305</v>
      </c>
      <c r="J359" s="101"/>
      <c r="K359" s="90">
        <v>3.650000000030353</v>
      </c>
      <c r="L359" s="88" t="s">
        <v>131</v>
      </c>
      <c r="M359" s="89">
        <v>6.3750000000000001E-2</v>
      </c>
      <c r="N359" s="89">
        <v>0.12050000000095729</v>
      </c>
      <c r="O359" s="90">
        <v>14794.781000000001</v>
      </c>
      <c r="P359" s="102">
        <v>82.265749999999997</v>
      </c>
      <c r="Q359" s="90"/>
      <c r="R359" s="90">
        <v>42.829881137999998</v>
      </c>
      <c r="S359" s="91">
        <v>1.4794781000000001E-5</v>
      </c>
      <c r="T359" s="91">
        <f t="shared" si="8"/>
        <v>1.8070707133675931E-3</v>
      </c>
      <c r="U359" s="91">
        <f>R359/'סכום נכסי הקרן'!$C$42</f>
        <v>4.6403375395754362E-4</v>
      </c>
    </row>
    <row r="360" spans="2:21">
      <c r="B360" s="86" t="s">
        <v>1146</v>
      </c>
      <c r="C360" s="87" t="s">
        <v>1147</v>
      </c>
      <c r="D360" s="88" t="s">
        <v>29</v>
      </c>
      <c r="E360" s="88" t="s">
        <v>912</v>
      </c>
      <c r="F360" s="87"/>
      <c r="G360" s="88" t="s">
        <v>982</v>
      </c>
      <c r="H360" s="87" t="s">
        <v>1109</v>
      </c>
      <c r="I360" s="87" t="s">
        <v>305</v>
      </c>
      <c r="J360" s="101"/>
      <c r="K360" s="90">
        <v>6.769999999896239</v>
      </c>
      <c r="L360" s="88" t="s">
        <v>131</v>
      </c>
      <c r="M360" s="89">
        <v>4.1250000000000002E-2</v>
      </c>
      <c r="N360" s="89">
        <v>8.3599999998785229E-2</v>
      </c>
      <c r="O360" s="90">
        <v>7522.77</v>
      </c>
      <c r="P360" s="102">
        <v>74.630920000000003</v>
      </c>
      <c r="Q360" s="90"/>
      <c r="R360" s="90">
        <v>19.756764664999999</v>
      </c>
      <c r="S360" s="91">
        <v>7.5227700000000007E-6</v>
      </c>
      <c r="T360" s="91">
        <f t="shared" si="8"/>
        <v>8.3357389440292889E-4</v>
      </c>
      <c r="U360" s="91">
        <f>R360/'סכום נכסי הקרן'!$C$42</f>
        <v>2.140516254064908E-4</v>
      </c>
    </row>
    <row r="361" spans="2:21">
      <c r="B361" s="86" t="s">
        <v>1148</v>
      </c>
      <c r="C361" s="87" t="s">
        <v>1149</v>
      </c>
      <c r="D361" s="88" t="s">
        <v>29</v>
      </c>
      <c r="E361" s="88" t="s">
        <v>912</v>
      </c>
      <c r="F361" s="87"/>
      <c r="G361" s="88" t="s">
        <v>982</v>
      </c>
      <c r="H361" s="87" t="s">
        <v>1109</v>
      </c>
      <c r="I361" s="87" t="s">
        <v>305</v>
      </c>
      <c r="J361" s="101"/>
      <c r="K361" s="90">
        <v>1.4499999999937725</v>
      </c>
      <c r="L361" s="88" t="s">
        <v>131</v>
      </c>
      <c r="M361" s="89">
        <v>6.25E-2</v>
      </c>
      <c r="N361" s="89">
        <v>9.2100000000030255E-2</v>
      </c>
      <c r="O361" s="90">
        <v>16550.094000000001</v>
      </c>
      <c r="P361" s="102">
        <v>96.500420000000005</v>
      </c>
      <c r="Q361" s="90"/>
      <c r="R361" s="90">
        <v>56.201631122999999</v>
      </c>
      <c r="S361" s="91">
        <v>1.2730841538461539E-5</v>
      </c>
      <c r="T361" s="91">
        <f t="shared" si="8"/>
        <v>2.3712492061005153E-3</v>
      </c>
      <c r="U361" s="91">
        <f>R361/'סכום נכסי הקרן'!$C$42</f>
        <v>6.0890792072276637E-4</v>
      </c>
    </row>
    <row r="362" spans="2:21">
      <c r="B362" s="86" t="s">
        <v>1150</v>
      </c>
      <c r="C362" s="87" t="s">
        <v>1151</v>
      </c>
      <c r="D362" s="88" t="s">
        <v>29</v>
      </c>
      <c r="E362" s="88" t="s">
        <v>912</v>
      </c>
      <c r="F362" s="87"/>
      <c r="G362" s="88" t="s">
        <v>1005</v>
      </c>
      <c r="H362" s="87" t="s">
        <v>1152</v>
      </c>
      <c r="I362" s="87" t="s">
        <v>305</v>
      </c>
      <c r="J362" s="101"/>
      <c r="K362" s="90">
        <v>2.2900000000776339</v>
      </c>
      <c r="L362" s="88" t="s">
        <v>131</v>
      </c>
      <c r="M362" s="89">
        <v>6.5000000000000002E-2</v>
      </c>
      <c r="N362" s="89">
        <v>8.6100000002209576E-2</v>
      </c>
      <c r="O362" s="90">
        <v>5015.18</v>
      </c>
      <c r="P362" s="102">
        <v>94.882829999999998</v>
      </c>
      <c r="Q362" s="90"/>
      <c r="R362" s="90">
        <v>16.745319429999999</v>
      </c>
      <c r="S362" s="91">
        <v>1.003036E-5</v>
      </c>
      <c r="T362" s="91">
        <f t="shared" si="8"/>
        <v>7.0651553363968432E-4</v>
      </c>
      <c r="U362" s="91">
        <f>R362/'סכום נכסי הקרן'!$C$42</f>
        <v>1.8142458558977788E-4</v>
      </c>
    </row>
    <row r="363" spans="2:21">
      <c r="B363" s="86" t="s">
        <v>1153</v>
      </c>
      <c r="C363" s="87" t="s">
        <v>1154</v>
      </c>
      <c r="D363" s="88" t="s">
        <v>29</v>
      </c>
      <c r="E363" s="88" t="s">
        <v>912</v>
      </c>
      <c r="F363" s="87"/>
      <c r="G363" s="88" t="s">
        <v>1005</v>
      </c>
      <c r="H363" s="87" t="s">
        <v>1155</v>
      </c>
      <c r="I363" s="87" t="s">
        <v>961</v>
      </c>
      <c r="J363" s="101"/>
      <c r="K363" s="90">
        <v>6.7800000000221363</v>
      </c>
      <c r="L363" s="88" t="s">
        <v>131</v>
      </c>
      <c r="M363" s="89">
        <v>3.7499999999999999E-2</v>
      </c>
      <c r="N363" s="89">
        <v>6.5700000000268183E-2</v>
      </c>
      <c r="O363" s="90">
        <v>16048.575999999999</v>
      </c>
      <c r="P363" s="102">
        <v>83.1905</v>
      </c>
      <c r="Q363" s="90"/>
      <c r="R363" s="90">
        <v>46.981784081999997</v>
      </c>
      <c r="S363" s="91">
        <v>1.6048575999999998E-5</v>
      </c>
      <c r="T363" s="91">
        <f t="shared" si="8"/>
        <v>1.9822470625774531E-3</v>
      </c>
      <c r="U363" s="91">
        <f>R363/'סכום נכסי הקרן'!$C$42</f>
        <v>5.0901690726035164E-4</v>
      </c>
    </row>
    <row r="364" spans="2:21">
      <c r="B364" s="86" t="s">
        <v>1156</v>
      </c>
      <c r="C364" s="87" t="s">
        <v>1157</v>
      </c>
      <c r="D364" s="88" t="s">
        <v>29</v>
      </c>
      <c r="E364" s="88" t="s">
        <v>912</v>
      </c>
      <c r="F364" s="87"/>
      <c r="G364" s="88" t="s">
        <v>1005</v>
      </c>
      <c r="H364" s="87" t="s">
        <v>1155</v>
      </c>
      <c r="I364" s="87" t="s">
        <v>961</v>
      </c>
      <c r="J364" s="101"/>
      <c r="K364" s="90">
        <v>5.3600000004240185</v>
      </c>
      <c r="L364" s="88" t="s">
        <v>131</v>
      </c>
      <c r="M364" s="89">
        <v>5.8749999999999997E-2</v>
      </c>
      <c r="N364" s="89">
        <v>7.2600000006686441E-2</v>
      </c>
      <c r="O364" s="90">
        <v>1504.5540000000003</v>
      </c>
      <c r="P364" s="102">
        <v>92.651259999999994</v>
      </c>
      <c r="Q364" s="90"/>
      <c r="R364" s="90">
        <v>4.9054448220000006</v>
      </c>
      <c r="S364" s="91">
        <v>3.0091080000000008E-6</v>
      </c>
      <c r="T364" s="91">
        <f t="shared" si="8"/>
        <v>2.0696965385720066E-4</v>
      </c>
      <c r="U364" s="91">
        <f>R364/'סכום נכסי הקרן'!$C$42</f>
        <v>5.3147286779758487E-5</v>
      </c>
    </row>
    <row r="365" spans="2:21">
      <c r="B365" s="86" t="s">
        <v>1158</v>
      </c>
      <c r="C365" s="87" t="s">
        <v>1159</v>
      </c>
      <c r="D365" s="88" t="s">
        <v>29</v>
      </c>
      <c r="E365" s="88" t="s">
        <v>912</v>
      </c>
      <c r="F365" s="87"/>
      <c r="G365" s="88" t="s">
        <v>995</v>
      </c>
      <c r="H365" s="87" t="s">
        <v>1155</v>
      </c>
      <c r="I365" s="87" t="s">
        <v>961</v>
      </c>
      <c r="J365" s="101"/>
      <c r="K365" s="90">
        <v>4.359999999975968</v>
      </c>
      <c r="L365" s="88" t="s">
        <v>133</v>
      </c>
      <c r="M365" s="89">
        <v>2.6249999999999999E-2</v>
      </c>
      <c r="N365" s="89">
        <v>0.11320000000012018</v>
      </c>
      <c r="O365" s="90">
        <v>9052.3999000000003</v>
      </c>
      <c r="P365" s="102">
        <v>68.589439999999996</v>
      </c>
      <c r="Q365" s="90"/>
      <c r="R365" s="90">
        <v>23.302340395999998</v>
      </c>
      <c r="S365" s="91">
        <v>3.0174666333333334E-5</v>
      </c>
      <c r="T365" s="91">
        <f t="shared" si="8"/>
        <v>9.8316819387980542E-4</v>
      </c>
      <c r="U365" s="91">
        <f>R365/'סכום נכסי הקרן'!$C$42</f>
        <v>2.5246561985806446E-4</v>
      </c>
    </row>
    <row r="366" spans="2:21">
      <c r="B366" s="86" t="s">
        <v>1160</v>
      </c>
      <c r="C366" s="87" t="s">
        <v>1161</v>
      </c>
      <c r="D366" s="88" t="s">
        <v>29</v>
      </c>
      <c r="E366" s="88" t="s">
        <v>912</v>
      </c>
      <c r="F366" s="87"/>
      <c r="G366" s="88" t="s">
        <v>1115</v>
      </c>
      <c r="H366" s="87" t="s">
        <v>1152</v>
      </c>
      <c r="I366" s="87" t="s">
        <v>914</v>
      </c>
      <c r="J366" s="101"/>
      <c r="K366" s="90">
        <v>6.8799999999465928</v>
      </c>
      <c r="L366" s="88" t="s">
        <v>131</v>
      </c>
      <c r="M366" s="89">
        <v>0.04</v>
      </c>
      <c r="N366" s="89">
        <v>6.0399999999445647E-2</v>
      </c>
      <c r="O366" s="90">
        <v>19183.0635</v>
      </c>
      <c r="P366" s="102">
        <v>87.64967</v>
      </c>
      <c r="Q366" s="90"/>
      <c r="R366" s="90">
        <v>59.168083182000004</v>
      </c>
      <c r="S366" s="91">
        <v>3.8366126999999999E-5</v>
      </c>
      <c r="T366" s="91">
        <f t="shared" si="8"/>
        <v>2.4964092227990398E-3</v>
      </c>
      <c r="U366" s="91">
        <f>R366/'סכום נכסי הקרן'!$C$42</f>
        <v>6.4104748890035711E-4</v>
      </c>
    </row>
    <row r="367" spans="2:21">
      <c r="B367" s="86" t="s">
        <v>1162</v>
      </c>
      <c r="C367" s="87" t="s">
        <v>1163</v>
      </c>
      <c r="D367" s="88" t="s">
        <v>29</v>
      </c>
      <c r="E367" s="88" t="s">
        <v>912</v>
      </c>
      <c r="F367" s="87"/>
      <c r="G367" s="88" t="s">
        <v>1000</v>
      </c>
      <c r="H367" s="87" t="s">
        <v>1155</v>
      </c>
      <c r="I367" s="87" t="s">
        <v>961</v>
      </c>
      <c r="J367" s="101"/>
      <c r="K367" s="90">
        <v>7.1500000000669059</v>
      </c>
      <c r="L367" s="88" t="s">
        <v>131</v>
      </c>
      <c r="M367" s="89">
        <v>6.0999999999999999E-2</v>
      </c>
      <c r="N367" s="89">
        <v>7.1100000000649949E-2</v>
      </c>
      <c r="O367" s="90">
        <v>12537.95</v>
      </c>
      <c r="P367" s="102">
        <v>94.85172</v>
      </c>
      <c r="Q367" s="90"/>
      <c r="R367" s="90">
        <v>41.849572047999999</v>
      </c>
      <c r="S367" s="91">
        <v>7.1645428571428577E-6</v>
      </c>
      <c r="T367" s="91">
        <f t="shared" si="8"/>
        <v>1.7657096869178766E-3</v>
      </c>
      <c r="U367" s="91">
        <f>R367/'סכום נכסי הקרן'!$C$42</f>
        <v>4.5341274603072492E-4</v>
      </c>
    </row>
    <row r="368" spans="2:21">
      <c r="B368" s="86" t="s">
        <v>1164</v>
      </c>
      <c r="C368" s="87" t="s">
        <v>1165</v>
      </c>
      <c r="D368" s="88" t="s">
        <v>29</v>
      </c>
      <c r="E368" s="88" t="s">
        <v>912</v>
      </c>
      <c r="F368" s="87"/>
      <c r="G368" s="88" t="s">
        <v>1000</v>
      </c>
      <c r="H368" s="87" t="s">
        <v>1155</v>
      </c>
      <c r="I368" s="87" t="s">
        <v>961</v>
      </c>
      <c r="J368" s="101"/>
      <c r="K368" s="90">
        <v>4.0599999999339742</v>
      </c>
      <c r="L368" s="88" t="s">
        <v>131</v>
      </c>
      <c r="M368" s="89">
        <v>7.3499999999999996E-2</v>
      </c>
      <c r="N368" s="89">
        <v>6.7499999998968357E-2</v>
      </c>
      <c r="O368" s="90">
        <v>8024.2879999999996</v>
      </c>
      <c r="P368" s="102">
        <v>102.98233</v>
      </c>
      <c r="Q368" s="90"/>
      <c r="R368" s="90">
        <v>29.079604931999999</v>
      </c>
      <c r="S368" s="91">
        <v>5.3495253333333334E-6</v>
      </c>
      <c r="T368" s="91">
        <f t="shared" si="8"/>
        <v>1.2269215097656203E-3</v>
      </c>
      <c r="U368" s="91">
        <f>R368/'סכום נכסי הקרן'!$C$42</f>
        <v>3.1505850312122481E-4</v>
      </c>
    </row>
    <row r="369" spans="2:21">
      <c r="B369" s="86" t="s">
        <v>1166</v>
      </c>
      <c r="C369" s="87" t="s">
        <v>1167</v>
      </c>
      <c r="D369" s="88" t="s">
        <v>29</v>
      </c>
      <c r="E369" s="88" t="s">
        <v>912</v>
      </c>
      <c r="F369" s="87"/>
      <c r="G369" s="88" t="s">
        <v>1000</v>
      </c>
      <c r="H369" s="87" t="s">
        <v>1152</v>
      </c>
      <c r="I369" s="87" t="s">
        <v>914</v>
      </c>
      <c r="J369" s="101"/>
      <c r="K369" s="90">
        <v>6.089999999944097</v>
      </c>
      <c r="L369" s="88" t="s">
        <v>131</v>
      </c>
      <c r="M369" s="89">
        <v>3.7499999999999999E-2</v>
      </c>
      <c r="N369" s="89">
        <v>6.18999999996038E-2</v>
      </c>
      <c r="O369" s="90">
        <v>12036.432000000003</v>
      </c>
      <c r="P369" s="102">
        <v>86.998080000000002</v>
      </c>
      <c r="Q369" s="90"/>
      <c r="R369" s="90">
        <v>36.849085834</v>
      </c>
      <c r="S369" s="91">
        <v>3.0091080000000006E-5</v>
      </c>
      <c r="T369" s="91">
        <f t="shared" si="8"/>
        <v>1.5547300635842837E-3</v>
      </c>
      <c r="U369" s="91">
        <f>R369/'סכום נכסי הקרן'!$C$42</f>
        <v>3.9923574792001478E-4</v>
      </c>
    </row>
    <row r="370" spans="2:21">
      <c r="B370" s="86" t="s">
        <v>1168</v>
      </c>
      <c r="C370" s="87" t="s">
        <v>1169</v>
      </c>
      <c r="D370" s="88" t="s">
        <v>29</v>
      </c>
      <c r="E370" s="88" t="s">
        <v>912</v>
      </c>
      <c r="F370" s="87"/>
      <c r="G370" s="88" t="s">
        <v>1046</v>
      </c>
      <c r="H370" s="87" t="s">
        <v>1155</v>
      </c>
      <c r="I370" s="87" t="s">
        <v>961</v>
      </c>
      <c r="J370" s="101"/>
      <c r="K370" s="90">
        <v>4.7800000000119161</v>
      </c>
      <c r="L370" s="88" t="s">
        <v>131</v>
      </c>
      <c r="M370" s="89">
        <v>5.1249999999999997E-2</v>
      </c>
      <c r="N370" s="89">
        <v>6.5700000000178754E-2</v>
      </c>
      <c r="O370" s="90">
        <v>17887.642506</v>
      </c>
      <c r="P370" s="102">
        <v>93.320539999999994</v>
      </c>
      <c r="Q370" s="90"/>
      <c r="R370" s="90">
        <v>58.742121134999998</v>
      </c>
      <c r="S370" s="91">
        <v>3.2522986374545455E-5</v>
      </c>
      <c r="T370" s="91">
        <f t="shared" si="8"/>
        <v>2.4784371080117103E-3</v>
      </c>
      <c r="U370" s="91">
        <f>R370/'סכום נכסי הקרן'!$C$42</f>
        <v>6.3643246867473512E-4</v>
      </c>
    </row>
    <row r="371" spans="2:21">
      <c r="B371" s="86" t="s">
        <v>1170</v>
      </c>
      <c r="C371" s="87" t="s">
        <v>1171</v>
      </c>
      <c r="D371" s="88" t="s">
        <v>29</v>
      </c>
      <c r="E371" s="88" t="s">
        <v>912</v>
      </c>
      <c r="F371" s="87"/>
      <c r="G371" s="88" t="s">
        <v>1020</v>
      </c>
      <c r="H371" s="87" t="s">
        <v>1155</v>
      </c>
      <c r="I371" s="87" t="s">
        <v>961</v>
      </c>
      <c r="J371" s="101"/>
      <c r="K371" s="90">
        <v>6.9699999999875404</v>
      </c>
      <c r="L371" s="88" t="s">
        <v>131</v>
      </c>
      <c r="M371" s="89">
        <v>0.04</v>
      </c>
      <c r="N371" s="89">
        <v>6.5399999999879693E-2</v>
      </c>
      <c r="O371" s="90">
        <v>15797.816999999999</v>
      </c>
      <c r="P371" s="102">
        <v>83.735560000000007</v>
      </c>
      <c r="Q371" s="90"/>
      <c r="R371" s="90">
        <v>46.550703814000002</v>
      </c>
      <c r="S371" s="91">
        <v>1.4361651818181817E-5</v>
      </c>
      <c r="T371" s="91">
        <f t="shared" si="8"/>
        <v>1.9640590007216781E-3</v>
      </c>
      <c r="U371" s="91">
        <f>R371/'סכום נכסי הקרן'!$C$42</f>
        <v>5.0434643445720429E-4</v>
      </c>
    </row>
    <row r="372" spans="2:21">
      <c r="B372" s="86" t="s">
        <v>1172</v>
      </c>
      <c r="C372" s="87" t="s">
        <v>1173</v>
      </c>
      <c r="D372" s="88" t="s">
        <v>29</v>
      </c>
      <c r="E372" s="88" t="s">
        <v>912</v>
      </c>
      <c r="F372" s="87"/>
      <c r="G372" s="88" t="s">
        <v>1015</v>
      </c>
      <c r="H372" s="87" t="s">
        <v>1155</v>
      </c>
      <c r="I372" s="87" t="s">
        <v>961</v>
      </c>
      <c r="J372" s="101"/>
      <c r="K372" s="90">
        <v>5.5899999999408969</v>
      </c>
      <c r="L372" s="88" t="s">
        <v>131</v>
      </c>
      <c r="M372" s="89">
        <v>4.0910000000000002E-2</v>
      </c>
      <c r="N372" s="89">
        <v>7.359999999947138E-2</v>
      </c>
      <c r="O372" s="90">
        <v>9323.2196199999998</v>
      </c>
      <c r="P372" s="102">
        <v>83.028549999999996</v>
      </c>
      <c r="Q372" s="90"/>
      <c r="R372" s="90">
        <v>27.240347878999998</v>
      </c>
      <c r="S372" s="91">
        <v>1.8646439240000001E-5</v>
      </c>
      <c r="T372" s="91">
        <f t="shared" si="8"/>
        <v>1.149319903911939E-3</v>
      </c>
      <c r="U372" s="91">
        <f>R372/'סכום נכסי הקרן'!$C$42</f>
        <v>2.9513135571573629E-4</v>
      </c>
    </row>
    <row r="373" spans="2:21">
      <c r="B373" s="86" t="s">
        <v>1174</v>
      </c>
      <c r="C373" s="87" t="s">
        <v>1175</v>
      </c>
      <c r="D373" s="88" t="s">
        <v>29</v>
      </c>
      <c r="E373" s="88" t="s">
        <v>912</v>
      </c>
      <c r="F373" s="87"/>
      <c r="G373" s="88" t="s">
        <v>982</v>
      </c>
      <c r="H373" s="87" t="s">
        <v>1155</v>
      </c>
      <c r="I373" s="87" t="s">
        <v>961</v>
      </c>
      <c r="J373" s="101"/>
      <c r="K373" s="90">
        <v>4.8099999999691052</v>
      </c>
      <c r="L373" s="88" t="s">
        <v>133</v>
      </c>
      <c r="M373" s="89">
        <v>7.1249999999999994E-2</v>
      </c>
      <c r="N373" s="89">
        <v>6.6199999999727296E-2</v>
      </c>
      <c r="O373" s="90">
        <v>15045.54</v>
      </c>
      <c r="P373" s="102">
        <v>102.60978</v>
      </c>
      <c r="Q373" s="90"/>
      <c r="R373" s="90">
        <v>57.939548158999997</v>
      </c>
      <c r="S373" s="91">
        <v>2.0060720000000001E-5</v>
      </c>
      <c r="T373" s="91">
        <f t="shared" si="8"/>
        <v>2.4445750920141195E-3</v>
      </c>
      <c r="U373" s="91">
        <f>R373/'סכום נכסי הקרן'!$C$42</f>
        <v>6.2773711531435112E-4</v>
      </c>
    </row>
    <row r="374" spans="2:21">
      <c r="B374" s="86" t="s">
        <v>1176</v>
      </c>
      <c r="C374" s="87" t="s">
        <v>1177</v>
      </c>
      <c r="D374" s="88" t="s">
        <v>29</v>
      </c>
      <c r="E374" s="88" t="s">
        <v>912</v>
      </c>
      <c r="F374" s="87"/>
      <c r="G374" s="88" t="s">
        <v>1005</v>
      </c>
      <c r="H374" s="87" t="s">
        <v>1155</v>
      </c>
      <c r="I374" s="87" t="s">
        <v>961</v>
      </c>
      <c r="J374" s="101"/>
      <c r="K374" s="90">
        <v>6.3500000000664167</v>
      </c>
      <c r="L374" s="88" t="s">
        <v>131</v>
      </c>
      <c r="M374" s="89">
        <v>0.04</v>
      </c>
      <c r="N374" s="89">
        <v>6.3300000000544351E-2</v>
      </c>
      <c r="O374" s="90">
        <v>12537.95</v>
      </c>
      <c r="P374" s="102">
        <v>87.019329999999997</v>
      </c>
      <c r="Q374" s="90"/>
      <c r="R374" s="90">
        <v>38.393840127000004</v>
      </c>
      <c r="S374" s="91">
        <v>1.6717266666666667E-5</v>
      </c>
      <c r="T374" s="91">
        <f t="shared" si="8"/>
        <v>1.6199060614637754E-3</v>
      </c>
      <c r="U374" s="91">
        <f>R374/'סכום נכסי הקרן'!$C$42</f>
        <v>4.159721505080397E-4</v>
      </c>
    </row>
    <row r="375" spans="2:21">
      <c r="B375" s="86" t="s">
        <v>1178</v>
      </c>
      <c r="C375" s="87" t="s">
        <v>1179</v>
      </c>
      <c r="D375" s="88" t="s">
        <v>29</v>
      </c>
      <c r="E375" s="88" t="s">
        <v>912</v>
      </c>
      <c r="F375" s="87"/>
      <c r="G375" s="88" t="s">
        <v>1180</v>
      </c>
      <c r="H375" s="87" t="s">
        <v>930</v>
      </c>
      <c r="I375" s="87" t="s">
        <v>914</v>
      </c>
      <c r="J375" s="101"/>
      <c r="K375" s="90">
        <v>4.7500000000683764</v>
      </c>
      <c r="L375" s="88" t="s">
        <v>131</v>
      </c>
      <c r="M375" s="89">
        <v>4.6249999999999999E-2</v>
      </c>
      <c r="N375" s="89">
        <v>6.6100000000748421E-2</v>
      </c>
      <c r="O375" s="90">
        <v>12539.454554000002</v>
      </c>
      <c r="P375" s="102">
        <v>91.143129999999999</v>
      </c>
      <c r="Q375" s="90"/>
      <c r="R375" s="90">
        <v>40.218125759000003</v>
      </c>
      <c r="S375" s="91">
        <v>2.2799008280000004E-5</v>
      </c>
      <c r="T375" s="91">
        <f t="shared" si="8"/>
        <v>1.6968759957902949E-3</v>
      </c>
      <c r="U375" s="91">
        <f>R375/'סכום נכסי הקרן'!$C$42</f>
        <v>4.3573709235740434E-4</v>
      </c>
    </row>
    <row r="376" spans="2:21">
      <c r="B376" s="86" t="s">
        <v>1181</v>
      </c>
      <c r="C376" s="87" t="s">
        <v>1182</v>
      </c>
      <c r="D376" s="88" t="s">
        <v>29</v>
      </c>
      <c r="E376" s="88" t="s">
        <v>912</v>
      </c>
      <c r="F376" s="87"/>
      <c r="G376" s="88" t="s">
        <v>1180</v>
      </c>
      <c r="H376" s="87" t="s">
        <v>930</v>
      </c>
      <c r="I376" s="87" t="s">
        <v>914</v>
      </c>
      <c r="J376" s="101"/>
      <c r="K376" s="90">
        <v>5.7200000000102049</v>
      </c>
      <c r="L376" s="88" t="s">
        <v>131</v>
      </c>
      <c r="M376" s="89">
        <v>0.04</v>
      </c>
      <c r="N376" s="89">
        <v>6.2100000000051031E-2</v>
      </c>
      <c r="O376" s="90">
        <v>18681.5455</v>
      </c>
      <c r="P376" s="102">
        <v>89.431889999999996</v>
      </c>
      <c r="Q376" s="90"/>
      <c r="R376" s="90">
        <v>58.792844469999999</v>
      </c>
      <c r="S376" s="91">
        <v>3.7363091000000004E-5</v>
      </c>
      <c r="T376" s="91">
        <f t="shared" si="8"/>
        <v>2.4805772179239348E-3</v>
      </c>
      <c r="U376" s="91">
        <f>R376/'סכום נכסי הקרן'!$C$42</f>
        <v>6.3698202283944227E-4</v>
      </c>
    </row>
    <row r="377" spans="2:21">
      <c r="B377" s="86" t="s">
        <v>1183</v>
      </c>
      <c r="C377" s="87" t="s">
        <v>1184</v>
      </c>
      <c r="D377" s="88" t="s">
        <v>29</v>
      </c>
      <c r="E377" s="88" t="s">
        <v>912</v>
      </c>
      <c r="F377" s="87"/>
      <c r="G377" s="88" t="s">
        <v>971</v>
      </c>
      <c r="H377" s="87" t="s">
        <v>930</v>
      </c>
      <c r="I377" s="87" t="s">
        <v>914</v>
      </c>
      <c r="J377" s="101"/>
      <c r="K377" s="90">
        <v>4.2699999999777338</v>
      </c>
      <c r="L377" s="88" t="s">
        <v>134</v>
      </c>
      <c r="M377" s="89">
        <v>8.5000000000000006E-2</v>
      </c>
      <c r="N377" s="89">
        <v>8.3099999999449212E-2</v>
      </c>
      <c r="O377" s="90">
        <v>10030.36</v>
      </c>
      <c r="P377" s="102">
        <v>100.37944</v>
      </c>
      <c r="Q377" s="90"/>
      <c r="R377" s="90">
        <v>42.665935084999994</v>
      </c>
      <c r="S377" s="91">
        <v>1.3373813333333334E-5</v>
      </c>
      <c r="T377" s="91">
        <f t="shared" si="8"/>
        <v>1.8001535307120087E-3</v>
      </c>
      <c r="U377" s="91">
        <f>R377/'סכום נכסי הקרן'!$C$42</f>
        <v>4.6225750568417134E-4</v>
      </c>
    </row>
    <row r="378" spans="2:21">
      <c r="B378" s="86" t="s">
        <v>1185</v>
      </c>
      <c r="C378" s="87" t="s">
        <v>1186</v>
      </c>
      <c r="D378" s="88" t="s">
        <v>29</v>
      </c>
      <c r="E378" s="88" t="s">
        <v>912</v>
      </c>
      <c r="F378" s="87"/>
      <c r="G378" s="88" t="s">
        <v>1106</v>
      </c>
      <c r="H378" s="87" t="s">
        <v>1187</v>
      </c>
      <c r="I378" s="87" t="s">
        <v>961</v>
      </c>
      <c r="J378" s="101"/>
      <c r="K378" s="90">
        <v>6.3200000000432848</v>
      </c>
      <c r="L378" s="88" t="s">
        <v>131</v>
      </c>
      <c r="M378" s="89">
        <v>4.1250000000000002E-2</v>
      </c>
      <c r="N378" s="89">
        <v>7.1800000000415878E-2</v>
      </c>
      <c r="O378" s="90">
        <v>16061.615467999998</v>
      </c>
      <c r="P378" s="102">
        <v>83.384289999999993</v>
      </c>
      <c r="Q378" s="90"/>
      <c r="R378" s="90">
        <v>47.129489427999999</v>
      </c>
      <c r="S378" s="91">
        <v>3.2123230935999996E-5</v>
      </c>
      <c r="T378" s="91">
        <f t="shared" si="8"/>
        <v>1.9884790202171305E-3</v>
      </c>
      <c r="U378" s="91">
        <f>R378/'סכום נכסי הקרן'!$C$42</f>
        <v>5.1061719809382693E-4</v>
      </c>
    </row>
    <row r="379" spans="2:21">
      <c r="B379" s="86" t="s">
        <v>1188</v>
      </c>
      <c r="C379" s="87" t="s">
        <v>1189</v>
      </c>
      <c r="D379" s="88" t="s">
        <v>29</v>
      </c>
      <c r="E379" s="88" t="s">
        <v>912</v>
      </c>
      <c r="F379" s="87"/>
      <c r="G379" s="88" t="s">
        <v>1106</v>
      </c>
      <c r="H379" s="87" t="s">
        <v>1187</v>
      </c>
      <c r="I379" s="87" t="s">
        <v>961</v>
      </c>
      <c r="J379" s="101"/>
      <c r="K379" s="90">
        <v>4.869999999882678</v>
      </c>
      <c r="L379" s="88" t="s">
        <v>131</v>
      </c>
      <c r="M379" s="89">
        <v>0.04</v>
      </c>
      <c r="N379" s="89">
        <v>6.7899999998826788E-2</v>
      </c>
      <c r="O379" s="90">
        <v>7522.77</v>
      </c>
      <c r="P379" s="102">
        <v>88.543329999999997</v>
      </c>
      <c r="Q379" s="90"/>
      <c r="R379" s="90">
        <v>23.439746924999998</v>
      </c>
      <c r="S379" s="91">
        <v>3.7613850000000003E-6</v>
      </c>
      <c r="T379" s="91">
        <f t="shared" si="8"/>
        <v>9.8896562566770478E-4</v>
      </c>
      <c r="U379" s="91">
        <f>R379/'סכום נכסי הקרן'!$C$42</f>
        <v>2.5395432974415324E-4</v>
      </c>
    </row>
    <row r="380" spans="2:21">
      <c r="B380" s="86" t="s">
        <v>1190</v>
      </c>
      <c r="C380" s="87" t="s">
        <v>1191</v>
      </c>
      <c r="D380" s="88" t="s">
        <v>29</v>
      </c>
      <c r="E380" s="88" t="s">
        <v>912</v>
      </c>
      <c r="F380" s="87"/>
      <c r="G380" s="88" t="s">
        <v>977</v>
      </c>
      <c r="H380" s="87" t="s">
        <v>930</v>
      </c>
      <c r="I380" s="87" t="s">
        <v>914</v>
      </c>
      <c r="J380" s="101"/>
      <c r="K380" s="90">
        <v>3.0499999999798089</v>
      </c>
      <c r="L380" s="88" t="s">
        <v>131</v>
      </c>
      <c r="M380" s="89">
        <v>4.3749999999999997E-2</v>
      </c>
      <c r="N380" s="89">
        <v>6.7399999999676941E-2</v>
      </c>
      <c r="O380" s="90">
        <v>7522.77</v>
      </c>
      <c r="P380" s="102">
        <v>93.542460000000005</v>
      </c>
      <c r="Q380" s="90"/>
      <c r="R380" s="90">
        <v>24.763146669999998</v>
      </c>
      <c r="S380" s="91">
        <v>3.7613850000000003E-6</v>
      </c>
      <c r="T380" s="91">
        <f t="shared" si="8"/>
        <v>1.0448022718998571E-3</v>
      </c>
      <c r="U380" s="91">
        <f>R380/'סכום נכסי הקרן'!$C$42</f>
        <v>2.6829250055719232E-4</v>
      </c>
    </row>
    <row r="381" spans="2:21">
      <c r="B381" s="86" t="s">
        <v>1192</v>
      </c>
      <c r="C381" s="87" t="s">
        <v>1193</v>
      </c>
      <c r="D381" s="88" t="s">
        <v>29</v>
      </c>
      <c r="E381" s="88" t="s">
        <v>912</v>
      </c>
      <c r="F381" s="87"/>
      <c r="G381" s="88" t="s">
        <v>995</v>
      </c>
      <c r="H381" s="87" t="s">
        <v>1194</v>
      </c>
      <c r="I381" s="87" t="s">
        <v>961</v>
      </c>
      <c r="J381" s="101"/>
      <c r="K381" s="90">
        <v>3.479999999935258</v>
      </c>
      <c r="L381" s="88" t="s">
        <v>133</v>
      </c>
      <c r="M381" s="89">
        <v>3.6249999999999998E-2</v>
      </c>
      <c r="N381" s="89">
        <v>0.33839999999525811</v>
      </c>
      <c r="O381" s="90">
        <v>15547.058000000001</v>
      </c>
      <c r="P381" s="102">
        <v>39.178100000000001</v>
      </c>
      <c r="Q381" s="90"/>
      <c r="R381" s="90">
        <v>22.859677975999997</v>
      </c>
      <c r="S381" s="91">
        <v>4.4420165714285716E-5</v>
      </c>
      <c r="T381" s="91">
        <f t="shared" si="8"/>
        <v>9.64491459930602E-4</v>
      </c>
      <c r="U381" s="91">
        <f>R381/'סכום נכסי הקרן'!$C$42</f>
        <v>2.4766966201202962E-4</v>
      </c>
    </row>
    <row r="382" spans="2:21">
      <c r="B382" s="86" t="s">
        <v>1195</v>
      </c>
      <c r="C382" s="87" t="s">
        <v>1196</v>
      </c>
      <c r="D382" s="88" t="s">
        <v>29</v>
      </c>
      <c r="E382" s="88" t="s">
        <v>912</v>
      </c>
      <c r="F382" s="87"/>
      <c r="G382" s="88" t="s">
        <v>971</v>
      </c>
      <c r="H382" s="87" t="s">
        <v>1197</v>
      </c>
      <c r="I382" s="87" t="s">
        <v>914</v>
      </c>
      <c r="J382" s="101"/>
      <c r="K382" s="90">
        <v>4.1900000000343045</v>
      </c>
      <c r="L382" s="88" t="s">
        <v>134</v>
      </c>
      <c r="M382" s="89">
        <v>8.8749999999999996E-2</v>
      </c>
      <c r="N382" s="89">
        <v>9.1600000000655935E-2</v>
      </c>
      <c r="O382" s="90">
        <v>12688.4054</v>
      </c>
      <c r="P382" s="102">
        <v>98.671440000000004</v>
      </c>
      <c r="Q382" s="90"/>
      <c r="R382" s="90">
        <v>53.054043821999997</v>
      </c>
      <c r="S382" s="91">
        <v>1.0150724319999999E-5</v>
      </c>
      <c r="T382" s="91">
        <f t="shared" si="8"/>
        <v>2.2384467635469599E-3</v>
      </c>
      <c r="U382" s="91">
        <f>R382/'סכום נכסי הקרן'!$C$42</f>
        <v>5.7480587064968674E-4</v>
      </c>
    </row>
    <row r="383" spans="2:21">
      <c r="B383" s="86" t="s">
        <v>1198</v>
      </c>
      <c r="C383" s="87" t="s">
        <v>1199</v>
      </c>
      <c r="D383" s="88" t="s">
        <v>29</v>
      </c>
      <c r="E383" s="88" t="s">
        <v>912</v>
      </c>
      <c r="F383" s="87"/>
      <c r="G383" s="88" t="s">
        <v>1106</v>
      </c>
      <c r="H383" s="87" t="s">
        <v>1194</v>
      </c>
      <c r="I383" s="87" t="s">
        <v>961</v>
      </c>
      <c r="J383" s="101"/>
      <c r="K383" s="90">
        <v>6.2700000003033187</v>
      </c>
      <c r="L383" s="88" t="s">
        <v>131</v>
      </c>
      <c r="M383" s="89">
        <v>4.4999999999999998E-2</v>
      </c>
      <c r="N383" s="89">
        <v>7.4200000002792463E-2</v>
      </c>
      <c r="O383" s="90">
        <v>3510.6260000000002</v>
      </c>
      <c r="P383" s="102">
        <v>84.063500000000005</v>
      </c>
      <c r="Q383" s="90"/>
      <c r="R383" s="90">
        <v>10.385114755</v>
      </c>
      <c r="S383" s="91">
        <v>1.2765912727272727E-6</v>
      </c>
      <c r="T383" s="91">
        <f t="shared" si="8"/>
        <v>4.3816691127988741E-4</v>
      </c>
      <c r="U383" s="91">
        <f>R383/'סכום נכסי הקרן'!$C$42</f>
        <v>1.1251592712842999E-4</v>
      </c>
    </row>
    <row r="384" spans="2:21">
      <c r="B384" s="86" t="s">
        <v>1200</v>
      </c>
      <c r="C384" s="87" t="s">
        <v>1201</v>
      </c>
      <c r="D384" s="88" t="s">
        <v>29</v>
      </c>
      <c r="E384" s="88" t="s">
        <v>912</v>
      </c>
      <c r="F384" s="87"/>
      <c r="G384" s="88" t="s">
        <v>1106</v>
      </c>
      <c r="H384" s="87" t="s">
        <v>1194</v>
      </c>
      <c r="I384" s="87" t="s">
        <v>961</v>
      </c>
      <c r="J384" s="101"/>
      <c r="K384" s="90">
        <v>5.9399999999495163</v>
      </c>
      <c r="L384" s="88" t="s">
        <v>131</v>
      </c>
      <c r="M384" s="89">
        <v>4.7500000000000001E-2</v>
      </c>
      <c r="N384" s="89">
        <v>7.4899999999536546E-2</v>
      </c>
      <c r="O384" s="90">
        <v>16048.575999999999</v>
      </c>
      <c r="P384" s="102">
        <v>85.58014</v>
      </c>
      <c r="Q384" s="90"/>
      <c r="R384" s="90">
        <v>48.331331175999992</v>
      </c>
      <c r="S384" s="91">
        <v>5.2618281967213108E-6</v>
      </c>
      <c r="T384" s="91">
        <f t="shared" si="8"/>
        <v>2.0391869130995696E-3</v>
      </c>
      <c r="U384" s="91">
        <f>R384/'סכום נכסי הקרן'!$C$42</f>
        <v>5.2363836750100813E-4</v>
      </c>
    </row>
    <row r="385" spans="2:21">
      <c r="B385" s="86" t="s">
        <v>1202</v>
      </c>
      <c r="C385" s="87" t="s">
        <v>1203</v>
      </c>
      <c r="D385" s="88" t="s">
        <v>29</v>
      </c>
      <c r="E385" s="88" t="s">
        <v>912</v>
      </c>
      <c r="F385" s="87"/>
      <c r="G385" s="88" t="s">
        <v>1000</v>
      </c>
      <c r="H385" s="87" t="s">
        <v>1194</v>
      </c>
      <c r="I385" s="87" t="s">
        <v>961</v>
      </c>
      <c r="J385" s="101"/>
      <c r="K385" s="90">
        <v>5.7799999998343976</v>
      </c>
      <c r="L385" s="88" t="s">
        <v>133</v>
      </c>
      <c r="M385" s="89">
        <v>0.03</v>
      </c>
      <c r="N385" s="89">
        <v>7.4899999997710784E-2</v>
      </c>
      <c r="O385" s="90">
        <v>3510.6260000000002</v>
      </c>
      <c r="P385" s="102">
        <v>77.914720000000003</v>
      </c>
      <c r="Q385" s="90"/>
      <c r="R385" s="90">
        <v>10.265559615000001</v>
      </c>
      <c r="S385" s="91">
        <v>1.0801926153846154E-5</v>
      </c>
      <c r="T385" s="91">
        <f t="shared" si="8"/>
        <v>4.3312266211584103E-4</v>
      </c>
      <c r="U385" s="91">
        <f>R385/'סכום נכסי הקרן'!$C$42</f>
        <v>1.1122062536841886E-4</v>
      </c>
    </row>
    <row r="386" spans="2:21">
      <c r="B386" s="86" t="s">
        <v>1204</v>
      </c>
      <c r="C386" s="87" t="s">
        <v>1205</v>
      </c>
      <c r="D386" s="88" t="s">
        <v>29</v>
      </c>
      <c r="E386" s="88" t="s">
        <v>912</v>
      </c>
      <c r="F386" s="87"/>
      <c r="G386" s="88" t="s">
        <v>1000</v>
      </c>
      <c r="H386" s="87" t="s">
        <v>1194</v>
      </c>
      <c r="I386" s="87" t="s">
        <v>961</v>
      </c>
      <c r="J386" s="101"/>
      <c r="K386" s="90">
        <v>6.3700000000387114</v>
      </c>
      <c r="L386" s="88" t="s">
        <v>131</v>
      </c>
      <c r="M386" s="89">
        <v>4.2500000000000003E-2</v>
      </c>
      <c r="N386" s="89">
        <v>7.5000000000691278E-2</v>
      </c>
      <c r="O386" s="90">
        <v>10030.36</v>
      </c>
      <c r="P386" s="102">
        <v>81.966859999999997</v>
      </c>
      <c r="Q386" s="90"/>
      <c r="R386" s="90">
        <v>28.931709224000002</v>
      </c>
      <c r="S386" s="91">
        <v>2.5075900000000002E-5</v>
      </c>
      <c r="T386" s="91">
        <f t="shared" si="8"/>
        <v>1.2206815204063586E-3</v>
      </c>
      <c r="U386" s="91">
        <f>R386/'סכום נכסי הקרן'!$C$42</f>
        <v>3.1345614983996491E-4</v>
      </c>
    </row>
    <row r="387" spans="2:21">
      <c r="B387" s="86" t="s">
        <v>1206</v>
      </c>
      <c r="C387" s="87" t="s">
        <v>1207</v>
      </c>
      <c r="D387" s="88" t="s">
        <v>29</v>
      </c>
      <c r="E387" s="88" t="s">
        <v>912</v>
      </c>
      <c r="F387" s="87"/>
      <c r="G387" s="88" t="s">
        <v>1093</v>
      </c>
      <c r="H387" s="87" t="s">
        <v>1197</v>
      </c>
      <c r="I387" s="87" t="s">
        <v>914</v>
      </c>
      <c r="J387" s="101"/>
      <c r="K387" s="90">
        <v>2.7600000000051894</v>
      </c>
      <c r="L387" s="88" t="s">
        <v>134</v>
      </c>
      <c r="M387" s="89">
        <v>0.06</v>
      </c>
      <c r="N387" s="89">
        <v>9.7200000000060557E-2</v>
      </c>
      <c r="O387" s="90">
        <v>11885.9766</v>
      </c>
      <c r="P387" s="102">
        <v>91.829329999999999</v>
      </c>
      <c r="Q387" s="90"/>
      <c r="R387" s="90">
        <v>46.252611875999996</v>
      </c>
      <c r="S387" s="91">
        <v>9.5087812799999993E-6</v>
      </c>
      <c r="T387" s="91">
        <f t="shared" si="8"/>
        <v>1.9514819587888468E-3</v>
      </c>
      <c r="U387" s="91">
        <f>R387/'סכום נכסי הקרן'!$C$42</f>
        <v>5.0111680324321762E-4</v>
      </c>
    </row>
    <row r="388" spans="2:21">
      <c r="B388" s="86" t="s">
        <v>1208</v>
      </c>
      <c r="C388" s="87" t="s">
        <v>1209</v>
      </c>
      <c r="D388" s="88" t="s">
        <v>29</v>
      </c>
      <c r="E388" s="88" t="s">
        <v>912</v>
      </c>
      <c r="F388" s="87"/>
      <c r="G388" s="88" t="s">
        <v>1093</v>
      </c>
      <c r="H388" s="87" t="s">
        <v>1197</v>
      </c>
      <c r="I388" s="87" t="s">
        <v>914</v>
      </c>
      <c r="J388" s="101"/>
      <c r="K388" s="90">
        <v>2.7599999999332172</v>
      </c>
      <c r="L388" s="88" t="s">
        <v>133</v>
      </c>
      <c r="M388" s="89">
        <v>0.05</v>
      </c>
      <c r="N388" s="89">
        <v>8.2699999998525231E-2</v>
      </c>
      <c r="O388" s="90">
        <v>5015.18</v>
      </c>
      <c r="P388" s="102">
        <v>95.466629999999995</v>
      </c>
      <c r="Q388" s="90"/>
      <c r="R388" s="90">
        <v>17.968700994999999</v>
      </c>
      <c r="S388" s="91">
        <v>5.0151800000000002E-6</v>
      </c>
      <c r="T388" s="91">
        <f t="shared" si="8"/>
        <v>7.5813223064293326E-4</v>
      </c>
      <c r="U388" s="91">
        <f>R388/'סכום נכסי הקרן'!$C$42</f>
        <v>1.9467912482840614E-4</v>
      </c>
    </row>
    <row r="389" spans="2:21">
      <c r="B389" s="86" t="s">
        <v>1210</v>
      </c>
      <c r="C389" s="87" t="s">
        <v>1211</v>
      </c>
      <c r="D389" s="88" t="s">
        <v>29</v>
      </c>
      <c r="E389" s="88" t="s">
        <v>912</v>
      </c>
      <c r="F389" s="87"/>
      <c r="G389" s="88" t="s">
        <v>1115</v>
      </c>
      <c r="H389" s="87" t="s">
        <v>1194</v>
      </c>
      <c r="I389" s="87" t="s">
        <v>961</v>
      </c>
      <c r="J389" s="101"/>
      <c r="K389" s="90">
        <v>6.6900000000312785</v>
      </c>
      <c r="L389" s="88" t="s">
        <v>131</v>
      </c>
      <c r="M389" s="89">
        <v>5.1249999999999997E-2</v>
      </c>
      <c r="N389" s="89">
        <v>7.2200000000237297E-2</v>
      </c>
      <c r="O389" s="90">
        <v>15045.54</v>
      </c>
      <c r="P389" s="102">
        <v>87.559169999999995</v>
      </c>
      <c r="Q389" s="90"/>
      <c r="R389" s="90">
        <v>46.358424294999999</v>
      </c>
      <c r="S389" s="91">
        <v>7.5227700000000007E-6</v>
      </c>
      <c r="T389" s="91">
        <f t="shared" si="8"/>
        <v>1.9559463775171968E-3</v>
      </c>
      <c r="U389" s="91">
        <f>R389/'סכום נכסי הקרן'!$C$42</f>
        <v>5.0226321160810883E-4</v>
      </c>
    </row>
    <row r="390" spans="2:21">
      <c r="B390" s="86" t="s">
        <v>1212</v>
      </c>
      <c r="C390" s="87" t="s">
        <v>1213</v>
      </c>
      <c r="D390" s="88" t="s">
        <v>29</v>
      </c>
      <c r="E390" s="88" t="s">
        <v>912</v>
      </c>
      <c r="F390" s="87"/>
      <c r="G390" s="88" t="s">
        <v>699</v>
      </c>
      <c r="H390" s="87" t="s">
        <v>682</v>
      </c>
      <c r="I390" s="87"/>
      <c r="J390" s="101"/>
      <c r="K390" s="90">
        <v>4.2799999999855762</v>
      </c>
      <c r="L390" s="88" t="s">
        <v>131</v>
      </c>
      <c r="M390" s="89">
        <v>2.5000000000000001E-2</v>
      </c>
      <c r="N390" s="89">
        <v>-1.0899999999792669E-2</v>
      </c>
      <c r="O390" s="90">
        <v>5370.6757500000003</v>
      </c>
      <c r="P390" s="102">
        <v>117.39283</v>
      </c>
      <c r="Q390" s="90"/>
      <c r="R390" s="90">
        <v>22.186550493999999</v>
      </c>
      <c r="S390" s="91">
        <v>1.2453740869565218E-5</v>
      </c>
      <c r="T390" s="91">
        <f t="shared" si="8"/>
        <v>9.3609098515072108E-4</v>
      </c>
      <c r="U390" s="91">
        <f>R390/'סכום נכסי הקרן'!$C$42</f>
        <v>2.4037676592954859E-4</v>
      </c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219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112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5" t="s">
        <v>202</v>
      </c>
      <c r="C396" s="105"/>
      <c r="D396" s="105"/>
      <c r="E396" s="105"/>
      <c r="F396" s="105"/>
      <c r="G396" s="105"/>
      <c r="H396" s="105"/>
      <c r="I396" s="105"/>
      <c r="J396" s="105"/>
      <c r="K396" s="105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5" t="s">
        <v>210</v>
      </c>
      <c r="C397" s="105"/>
      <c r="D397" s="105"/>
      <c r="E397" s="105"/>
      <c r="F397" s="105"/>
      <c r="G397" s="105"/>
      <c r="H397" s="105"/>
      <c r="I397" s="105"/>
      <c r="J397" s="105"/>
      <c r="K397" s="105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142" t="s">
        <v>215</v>
      </c>
      <c r="C398" s="142"/>
      <c r="D398" s="142"/>
      <c r="E398" s="142"/>
      <c r="F398" s="142"/>
      <c r="G398" s="142"/>
      <c r="H398" s="142"/>
      <c r="I398" s="142"/>
      <c r="J398" s="142"/>
      <c r="K398" s="142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8:K398"/>
  </mergeCells>
  <phoneticPr fontId="4" type="noConversion"/>
  <conditionalFormatting sqref="B12:B390">
    <cfRule type="cellIs" dxfId="12" priority="2" operator="equal">
      <formula>"NR3"</formula>
    </cfRule>
  </conditionalFormatting>
  <conditionalFormatting sqref="B12:B368">
    <cfRule type="containsText" dxfId="11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6 B398"/>
    <dataValidation type="list" allowBlank="1" showInputMessage="1" showErrorMessage="1" sqref="I12:I35 I37:I827">
      <formula1>#REF!</formula1>
    </dataValidation>
    <dataValidation type="list" allowBlank="1" showInputMessage="1" showErrorMessage="1" sqref="G12:G35 G37:G827 L12:L827 E12:E35 E37:E821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1" style="2" customWidth="1"/>
    <col min="4" max="4" width="9.7109375" style="2" bestFit="1" customWidth="1"/>
    <col min="5" max="5" width="8" style="2" bestFit="1" customWidth="1"/>
    <col min="6" max="6" width="12.85546875" style="2" bestFit="1" customWidth="1"/>
    <col min="7" max="7" width="44.7109375" style="2" bestFit="1" customWidth="1"/>
    <col min="8" max="8" width="12.28515625" style="1" bestFit="1" customWidth="1"/>
    <col min="9" max="9" width="13" style="1" customWidth="1"/>
    <col min="10" max="10" width="18.85546875" style="1" customWidth="1"/>
    <col min="11" max="11" width="9.7109375" style="1" bestFit="1" customWidth="1"/>
    <col min="12" max="12" width="13.85546875" style="1" customWidth="1"/>
    <col min="13" max="13" width="9.7109375" style="1" bestFit="1" customWidth="1"/>
    <col min="14" max="14" width="11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9455</v>
      </c>
    </row>
    <row r="6" spans="2:15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92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188</v>
      </c>
      <c r="F8" s="29" t="s">
        <v>117</v>
      </c>
      <c r="G8" s="29" t="s">
        <v>67</v>
      </c>
      <c r="H8" s="29" t="s">
        <v>103</v>
      </c>
      <c r="I8" s="12" t="s">
        <v>204</v>
      </c>
      <c r="J8" s="12" t="s">
        <v>203</v>
      </c>
      <c r="K8" s="29" t="s">
        <v>218</v>
      </c>
      <c r="L8" s="12" t="s">
        <v>63</v>
      </c>
      <c r="M8" s="12" t="s">
        <v>60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2.6902426620000002</v>
      </c>
      <c r="L11" s="77">
        <f>L12+L180</f>
        <v>8385.9708421750001</v>
      </c>
      <c r="M11" s="78"/>
      <c r="N11" s="78">
        <f t="shared" ref="N11:N44" si="0">IFERROR(L11/$L$11,0)</f>
        <v>1</v>
      </c>
      <c r="O11" s="78">
        <f>L11/'סכום נכסי הקרן'!$C$42</f>
        <v>9.0856510153151507E-2</v>
      </c>
    </row>
    <row r="12" spans="2:15">
      <c r="B12" s="79" t="s">
        <v>197</v>
      </c>
      <c r="C12" s="80"/>
      <c r="D12" s="81"/>
      <c r="E12" s="81"/>
      <c r="F12" s="80"/>
      <c r="G12" s="81"/>
      <c r="H12" s="81"/>
      <c r="I12" s="83"/>
      <c r="J12" s="100"/>
      <c r="K12" s="83">
        <v>2.5312066260000003</v>
      </c>
      <c r="L12" s="83">
        <f>L13+L46+L110</f>
        <v>6710.8301968369997</v>
      </c>
      <c r="M12" s="84"/>
      <c r="N12" s="84">
        <f t="shared" si="0"/>
        <v>0.80024487601204997</v>
      </c>
      <c r="O12" s="84">
        <f>L12/'סכום נכסי הקרן'!$C$42</f>
        <v>7.2707456702396298E-2</v>
      </c>
    </row>
    <row r="13" spans="2:15">
      <c r="B13" s="85" t="s">
        <v>1215</v>
      </c>
      <c r="C13" s="80"/>
      <c r="D13" s="81"/>
      <c r="E13" s="81"/>
      <c r="F13" s="80"/>
      <c r="G13" s="81"/>
      <c r="H13" s="81"/>
      <c r="I13" s="83"/>
      <c r="J13" s="100"/>
      <c r="K13" s="83">
        <v>2.0405191220000001</v>
      </c>
      <c r="L13" s="83">
        <f>SUM(L14:L44)</f>
        <v>4102.9479569819996</v>
      </c>
      <c r="M13" s="84"/>
      <c r="N13" s="84">
        <f t="shared" si="0"/>
        <v>0.4892633225418957</v>
      </c>
      <c r="O13" s="84">
        <f>L13/'סכום נכסי הקרן'!$C$42</f>
        <v>4.4452758032092386E-2</v>
      </c>
    </row>
    <row r="14" spans="2:15">
      <c r="B14" s="86" t="s">
        <v>1216</v>
      </c>
      <c r="C14" s="87" t="s">
        <v>1217</v>
      </c>
      <c r="D14" s="88" t="s">
        <v>120</v>
      </c>
      <c r="E14" s="88" t="s">
        <v>308</v>
      </c>
      <c r="F14" s="87" t="s">
        <v>657</v>
      </c>
      <c r="G14" s="88" t="s">
        <v>360</v>
      </c>
      <c r="H14" s="88" t="s">
        <v>132</v>
      </c>
      <c r="I14" s="90">
        <v>4221.1636559999997</v>
      </c>
      <c r="J14" s="102">
        <v>3920</v>
      </c>
      <c r="K14" s="90"/>
      <c r="L14" s="90">
        <v>165.46961532499998</v>
      </c>
      <c r="M14" s="91">
        <v>1.8809567949745989E-5</v>
      </c>
      <c r="N14" s="91">
        <f t="shared" si="0"/>
        <v>1.9731718418673095E-2</v>
      </c>
      <c r="O14" s="91">
        <f>L14/'סכום נכסי הקרן'!$C$42</f>
        <v>1.7927550748452986E-3</v>
      </c>
    </row>
    <row r="15" spans="2:15">
      <c r="B15" s="86" t="s">
        <v>1218</v>
      </c>
      <c r="C15" s="87" t="s">
        <v>1219</v>
      </c>
      <c r="D15" s="88" t="s">
        <v>120</v>
      </c>
      <c r="E15" s="88" t="s">
        <v>308</v>
      </c>
      <c r="F15" s="87" t="s">
        <v>1214</v>
      </c>
      <c r="G15" s="88" t="s">
        <v>699</v>
      </c>
      <c r="H15" s="88" t="s">
        <v>132</v>
      </c>
      <c r="I15" s="90">
        <v>467.80880300000007</v>
      </c>
      <c r="J15" s="102">
        <v>30960</v>
      </c>
      <c r="K15" s="90"/>
      <c r="L15" s="90">
        <v>144.83360559799999</v>
      </c>
      <c r="M15" s="91">
        <v>8.3466143286582964E-6</v>
      </c>
      <c r="N15" s="91">
        <f t="shared" si="0"/>
        <v>1.7270940756149312E-2</v>
      </c>
      <c r="O15" s="91">
        <f>L15/'סכום נכסי הקרן'!$C$42</f>
        <v>1.5691774041655584E-3</v>
      </c>
    </row>
    <row r="16" spans="2:15">
      <c r="B16" s="86" t="s">
        <v>1220</v>
      </c>
      <c r="C16" s="87" t="s">
        <v>1221</v>
      </c>
      <c r="D16" s="88" t="s">
        <v>120</v>
      </c>
      <c r="E16" s="88" t="s">
        <v>308</v>
      </c>
      <c r="F16" s="87" t="s">
        <v>722</v>
      </c>
      <c r="G16" s="88" t="s">
        <v>504</v>
      </c>
      <c r="H16" s="88" t="s">
        <v>132</v>
      </c>
      <c r="I16" s="90">
        <v>14433.168766000001</v>
      </c>
      <c r="J16" s="102">
        <v>2545</v>
      </c>
      <c r="K16" s="90"/>
      <c r="L16" s="90">
        <v>367.32414510399997</v>
      </c>
      <c r="M16" s="91">
        <v>1.1195913598738884E-5</v>
      </c>
      <c r="N16" s="91">
        <f t="shared" si="0"/>
        <v>4.3802220639337461E-2</v>
      </c>
      <c r="O16" s="91">
        <f>L16/'סכום נכסי הקרן'!$C$42</f>
        <v>3.979716904248547E-3</v>
      </c>
    </row>
    <row r="17" spans="2:15">
      <c r="B17" s="86" t="s">
        <v>1222</v>
      </c>
      <c r="C17" s="87" t="s">
        <v>1223</v>
      </c>
      <c r="D17" s="88" t="s">
        <v>120</v>
      </c>
      <c r="E17" s="88" t="s">
        <v>308</v>
      </c>
      <c r="F17" s="87" t="s">
        <v>894</v>
      </c>
      <c r="G17" s="88" t="s">
        <v>719</v>
      </c>
      <c r="H17" s="88" t="s">
        <v>132</v>
      </c>
      <c r="I17" s="90">
        <v>330.11760299999992</v>
      </c>
      <c r="J17" s="102">
        <v>57240</v>
      </c>
      <c r="K17" s="90">
        <v>0.58084192599999995</v>
      </c>
      <c r="L17" s="90">
        <v>189.54015809399999</v>
      </c>
      <c r="M17" s="91">
        <v>7.4444359878717846E-6</v>
      </c>
      <c r="N17" s="91">
        <f t="shared" si="0"/>
        <v>2.2602053079025554E-2</v>
      </c>
      <c r="O17" s="91">
        <f>L17/'סכום נכסי הקרן'!$C$42</f>
        <v>2.0535436650565547E-3</v>
      </c>
    </row>
    <row r="18" spans="2:15">
      <c r="B18" s="86" t="s">
        <v>1224</v>
      </c>
      <c r="C18" s="87" t="s">
        <v>1225</v>
      </c>
      <c r="D18" s="88" t="s">
        <v>120</v>
      </c>
      <c r="E18" s="88" t="s">
        <v>308</v>
      </c>
      <c r="F18" s="87" t="s">
        <v>798</v>
      </c>
      <c r="G18" s="88" t="s">
        <v>600</v>
      </c>
      <c r="H18" s="88" t="s">
        <v>132</v>
      </c>
      <c r="I18" s="90">
        <v>87.431563000000011</v>
      </c>
      <c r="J18" s="102">
        <v>190000</v>
      </c>
      <c r="K18" s="90"/>
      <c r="L18" s="90">
        <v>166.11997017900001</v>
      </c>
      <c r="M18" s="91">
        <v>2.2782911115662578E-5</v>
      </c>
      <c r="N18" s="91">
        <f t="shared" si="0"/>
        <v>1.9809271139310906E-2</v>
      </c>
      <c r="O18" s="91">
        <f>L18/'סכום נכסי הקרן'!$C$42</f>
        <v>1.7998012443953325E-3</v>
      </c>
    </row>
    <row r="19" spans="2:15">
      <c r="B19" s="86" t="s">
        <v>1226</v>
      </c>
      <c r="C19" s="87" t="s">
        <v>1227</v>
      </c>
      <c r="D19" s="88" t="s">
        <v>120</v>
      </c>
      <c r="E19" s="88" t="s">
        <v>308</v>
      </c>
      <c r="F19" s="87" t="s">
        <v>391</v>
      </c>
      <c r="G19" s="88" t="s">
        <v>342</v>
      </c>
      <c r="H19" s="88" t="s">
        <v>132</v>
      </c>
      <c r="I19" s="90">
        <v>3878.2784489999995</v>
      </c>
      <c r="J19" s="102">
        <v>2065</v>
      </c>
      <c r="K19" s="90"/>
      <c r="L19" s="90">
        <v>80.086449962000003</v>
      </c>
      <c r="M19" s="91">
        <v>8.2544684664984265E-6</v>
      </c>
      <c r="N19" s="91">
        <f t="shared" si="0"/>
        <v>9.5500510876124923E-3</v>
      </c>
      <c r="O19" s="91">
        <f>L19/'סכום נכסי הקרן'!$C$42</f>
        <v>8.6768431360478003E-4</v>
      </c>
    </row>
    <row r="20" spans="2:15">
      <c r="B20" s="86" t="s">
        <v>1228</v>
      </c>
      <c r="C20" s="87" t="s">
        <v>1229</v>
      </c>
      <c r="D20" s="88" t="s">
        <v>120</v>
      </c>
      <c r="E20" s="88" t="s">
        <v>308</v>
      </c>
      <c r="F20" s="87" t="s">
        <v>1230</v>
      </c>
      <c r="G20" s="88" t="s">
        <v>126</v>
      </c>
      <c r="H20" s="88" t="s">
        <v>132</v>
      </c>
      <c r="I20" s="90">
        <v>284.94049699999999</v>
      </c>
      <c r="J20" s="102">
        <v>5612</v>
      </c>
      <c r="K20" s="90"/>
      <c r="L20" s="90">
        <v>15.990860672999998</v>
      </c>
      <c r="M20" s="91">
        <v>1.6090205700955369E-6</v>
      </c>
      <c r="N20" s="91">
        <f t="shared" si="0"/>
        <v>1.9068586063498141E-3</v>
      </c>
      <c r="O20" s="91">
        <f>L20/'סכום נכסי הקרן'!$C$42</f>
        <v>1.7325051832844623E-4</v>
      </c>
    </row>
    <row r="21" spans="2:15">
      <c r="B21" s="86" t="s">
        <v>1231</v>
      </c>
      <c r="C21" s="87" t="s">
        <v>1232</v>
      </c>
      <c r="D21" s="88" t="s">
        <v>120</v>
      </c>
      <c r="E21" s="88" t="s">
        <v>308</v>
      </c>
      <c r="F21" s="87" t="s">
        <v>844</v>
      </c>
      <c r="G21" s="88" t="s">
        <v>699</v>
      </c>
      <c r="H21" s="88" t="s">
        <v>132</v>
      </c>
      <c r="I21" s="90">
        <v>9677.7702179999997</v>
      </c>
      <c r="J21" s="102">
        <v>1108</v>
      </c>
      <c r="K21" s="90"/>
      <c r="L21" s="90">
        <v>107.22969401799999</v>
      </c>
      <c r="M21" s="91">
        <v>1.7666323601809266E-5</v>
      </c>
      <c r="N21" s="91">
        <f t="shared" si="0"/>
        <v>1.2786795474975526E-2</v>
      </c>
      <c r="O21" s="91">
        <f>L21/'סכום נכסי הקרן'!$C$42</f>
        <v>1.1617636128983856E-3</v>
      </c>
    </row>
    <row r="22" spans="2:15">
      <c r="B22" s="86" t="s">
        <v>1233</v>
      </c>
      <c r="C22" s="87" t="s">
        <v>1234</v>
      </c>
      <c r="D22" s="88" t="s">
        <v>120</v>
      </c>
      <c r="E22" s="88" t="s">
        <v>308</v>
      </c>
      <c r="F22" s="87" t="s">
        <v>399</v>
      </c>
      <c r="G22" s="88" t="s">
        <v>342</v>
      </c>
      <c r="H22" s="88" t="s">
        <v>132</v>
      </c>
      <c r="I22" s="90">
        <v>1025.5831740000001</v>
      </c>
      <c r="J22" s="102">
        <v>5626</v>
      </c>
      <c r="K22" s="90"/>
      <c r="L22" s="90">
        <v>57.699309346</v>
      </c>
      <c r="M22" s="91">
        <v>8.2552682048312466E-6</v>
      </c>
      <c r="N22" s="91">
        <f t="shared" si="0"/>
        <v>6.8804567094148169E-3</v>
      </c>
      <c r="O22" s="91">
        <f>L22/'סכום נכסי הקרן'!$C$42</f>
        <v>6.251342848772667E-4</v>
      </c>
    </row>
    <row r="23" spans="2:15">
      <c r="B23" s="86" t="s">
        <v>1235</v>
      </c>
      <c r="C23" s="87" t="s">
        <v>1236</v>
      </c>
      <c r="D23" s="88" t="s">
        <v>120</v>
      </c>
      <c r="E23" s="88" t="s">
        <v>308</v>
      </c>
      <c r="F23" s="87" t="s">
        <v>644</v>
      </c>
      <c r="G23" s="88" t="s">
        <v>645</v>
      </c>
      <c r="H23" s="88" t="s">
        <v>132</v>
      </c>
      <c r="I23" s="90">
        <v>227.81191299999998</v>
      </c>
      <c r="J23" s="102">
        <v>6569</v>
      </c>
      <c r="K23" s="90"/>
      <c r="L23" s="90">
        <v>14.964964597</v>
      </c>
      <c r="M23" s="91">
        <v>2.2505571195955926E-6</v>
      </c>
      <c r="N23" s="91">
        <f t="shared" si="0"/>
        <v>1.7845238051315069E-3</v>
      </c>
      <c r="O23" s="91">
        <f>L23/'סכום נכסי הקרן'!$C$42</f>
        <v>1.6213560521947135E-4</v>
      </c>
    </row>
    <row r="24" spans="2:15">
      <c r="B24" s="86" t="s">
        <v>1237</v>
      </c>
      <c r="C24" s="87" t="s">
        <v>1238</v>
      </c>
      <c r="D24" s="88" t="s">
        <v>120</v>
      </c>
      <c r="E24" s="88" t="s">
        <v>308</v>
      </c>
      <c r="F24" s="87" t="s">
        <v>508</v>
      </c>
      <c r="G24" s="88" t="s">
        <v>155</v>
      </c>
      <c r="H24" s="88" t="s">
        <v>132</v>
      </c>
      <c r="I24" s="90">
        <v>23430.121308999998</v>
      </c>
      <c r="J24" s="102">
        <v>606.5</v>
      </c>
      <c r="K24" s="90"/>
      <c r="L24" s="90">
        <v>142.10368573700001</v>
      </c>
      <c r="M24" s="91">
        <v>8.4720871881489036E-6</v>
      </c>
      <c r="N24" s="91">
        <f t="shared" si="0"/>
        <v>1.6945406609611312E-2</v>
      </c>
      <c r="O24" s="91">
        <f>L24/'סכום נכסי הקרן'!$C$42</f>
        <v>1.5396005076754311E-3</v>
      </c>
    </row>
    <row r="25" spans="2:15">
      <c r="B25" s="86" t="s">
        <v>1239</v>
      </c>
      <c r="C25" s="87" t="s">
        <v>1240</v>
      </c>
      <c r="D25" s="88" t="s">
        <v>120</v>
      </c>
      <c r="E25" s="88" t="s">
        <v>308</v>
      </c>
      <c r="F25" s="87" t="s">
        <v>405</v>
      </c>
      <c r="G25" s="88" t="s">
        <v>342</v>
      </c>
      <c r="H25" s="88" t="s">
        <v>132</v>
      </c>
      <c r="I25" s="90">
        <v>45.79114100000001</v>
      </c>
      <c r="J25" s="102">
        <v>36000</v>
      </c>
      <c r="K25" s="90"/>
      <c r="L25" s="90">
        <v>16.484810736</v>
      </c>
      <c r="M25" s="91">
        <v>1.9108170582012282E-6</v>
      </c>
      <c r="N25" s="91">
        <f t="shared" si="0"/>
        <v>1.9657605596592404E-3</v>
      </c>
      <c r="O25" s="91">
        <f>L25/'סכום נכסי הקרן'!$C$42</f>
        <v>1.7860214424734457E-4</v>
      </c>
    </row>
    <row r="26" spans="2:15">
      <c r="B26" s="86" t="s">
        <v>1241</v>
      </c>
      <c r="C26" s="87" t="s">
        <v>1242</v>
      </c>
      <c r="D26" s="88" t="s">
        <v>120</v>
      </c>
      <c r="E26" s="88" t="s">
        <v>308</v>
      </c>
      <c r="F26" s="87" t="s">
        <v>1243</v>
      </c>
      <c r="G26" s="88" t="s">
        <v>316</v>
      </c>
      <c r="H26" s="88" t="s">
        <v>132</v>
      </c>
      <c r="I26" s="90">
        <v>584.66716899999994</v>
      </c>
      <c r="J26" s="102">
        <v>13900</v>
      </c>
      <c r="K26" s="90"/>
      <c r="L26" s="90">
        <v>81.268736481999994</v>
      </c>
      <c r="M26" s="91">
        <v>5.8274388109483451E-6</v>
      </c>
      <c r="N26" s="91">
        <f t="shared" si="0"/>
        <v>9.6910349453256609E-3</v>
      </c>
      <c r="O26" s="91">
        <f>L26/'סכום נכסי הקרן'!$C$42</f>
        <v>8.8049361490452702E-4</v>
      </c>
    </row>
    <row r="27" spans="2:15">
      <c r="B27" s="86" t="s">
        <v>1244</v>
      </c>
      <c r="C27" s="87" t="s">
        <v>1245</v>
      </c>
      <c r="D27" s="88" t="s">
        <v>120</v>
      </c>
      <c r="E27" s="88" t="s">
        <v>308</v>
      </c>
      <c r="F27" s="87" t="s">
        <v>1246</v>
      </c>
      <c r="G27" s="88" t="s">
        <v>316</v>
      </c>
      <c r="H27" s="88" t="s">
        <v>132</v>
      </c>
      <c r="I27" s="90">
        <v>10312.520066999999</v>
      </c>
      <c r="J27" s="102">
        <v>1848</v>
      </c>
      <c r="K27" s="90"/>
      <c r="L27" s="90">
        <v>190.57537083700004</v>
      </c>
      <c r="M27" s="91">
        <v>8.3366418118868377E-6</v>
      </c>
      <c r="N27" s="91">
        <f t="shared" si="0"/>
        <v>2.2725498862761616E-2</v>
      </c>
      <c r="O27" s="91">
        <f>L27/'סכום נכסי הקרן'!$C$42</f>
        <v>2.064759518159934E-3</v>
      </c>
    </row>
    <row r="28" spans="2:15">
      <c r="B28" s="86" t="s">
        <v>1247</v>
      </c>
      <c r="C28" s="87" t="s">
        <v>1248</v>
      </c>
      <c r="D28" s="88" t="s">
        <v>120</v>
      </c>
      <c r="E28" s="88" t="s">
        <v>308</v>
      </c>
      <c r="F28" s="87" t="s">
        <v>542</v>
      </c>
      <c r="G28" s="88" t="s">
        <v>543</v>
      </c>
      <c r="H28" s="88" t="s">
        <v>132</v>
      </c>
      <c r="I28" s="90">
        <v>2102.9774969999999</v>
      </c>
      <c r="J28" s="102">
        <v>3750</v>
      </c>
      <c r="K28" s="90"/>
      <c r="L28" s="90">
        <v>78.861656138000001</v>
      </c>
      <c r="M28" s="91">
        <v>8.3305106028985751E-6</v>
      </c>
      <c r="N28" s="91">
        <f t="shared" si="0"/>
        <v>9.4039983708727407E-3</v>
      </c>
      <c r="O28" s="91">
        <f>L28/'סכום נכסי הקרן'!$C$42</f>
        <v>8.5441447346341936E-4</v>
      </c>
    </row>
    <row r="29" spans="2:15">
      <c r="B29" s="86" t="s">
        <v>1249</v>
      </c>
      <c r="C29" s="87" t="s">
        <v>1250</v>
      </c>
      <c r="D29" s="88" t="s">
        <v>120</v>
      </c>
      <c r="E29" s="88" t="s">
        <v>308</v>
      </c>
      <c r="F29" s="87" t="s">
        <v>1251</v>
      </c>
      <c r="G29" s="88" t="s">
        <v>543</v>
      </c>
      <c r="H29" s="88" t="s">
        <v>132</v>
      </c>
      <c r="I29" s="90">
        <v>1791.4365270000001</v>
      </c>
      <c r="J29" s="102">
        <v>3101</v>
      </c>
      <c r="K29" s="90"/>
      <c r="L29" s="90">
        <v>55.552446710000005</v>
      </c>
      <c r="M29" s="91">
        <v>8.4865390786331458E-6</v>
      </c>
      <c r="N29" s="91">
        <f t="shared" si="0"/>
        <v>6.6244502581160689E-3</v>
      </c>
      <c r="O29" s="91">
        <f>L29/'סכום נכסי הקרן'!$C$42</f>
        <v>6.018744321355697E-4</v>
      </c>
    </row>
    <row r="30" spans="2:15">
      <c r="B30" s="86" t="s">
        <v>1252</v>
      </c>
      <c r="C30" s="87" t="s">
        <v>1253</v>
      </c>
      <c r="D30" s="88" t="s">
        <v>120</v>
      </c>
      <c r="E30" s="88" t="s">
        <v>308</v>
      </c>
      <c r="F30" s="87" t="s">
        <v>1254</v>
      </c>
      <c r="G30" s="88" t="s">
        <v>600</v>
      </c>
      <c r="H30" s="88" t="s">
        <v>132</v>
      </c>
      <c r="I30" s="90">
        <v>41.776696000000001</v>
      </c>
      <c r="J30" s="102">
        <v>124000</v>
      </c>
      <c r="K30" s="90"/>
      <c r="L30" s="90">
        <v>51.803103578000005</v>
      </c>
      <c r="M30" s="91">
        <v>5.4238614248304748E-6</v>
      </c>
      <c r="N30" s="91">
        <f t="shared" si="0"/>
        <v>6.1773531714980614E-3</v>
      </c>
      <c r="O30" s="91">
        <f>L30/'סכום נכסי הקרן'!$C$42</f>
        <v>5.6125275114581627E-4</v>
      </c>
    </row>
    <row r="31" spans="2:15">
      <c r="B31" s="86" t="s">
        <v>1255</v>
      </c>
      <c r="C31" s="87" t="s">
        <v>1256</v>
      </c>
      <c r="D31" s="88" t="s">
        <v>120</v>
      </c>
      <c r="E31" s="88" t="s">
        <v>308</v>
      </c>
      <c r="F31" s="87" t="s">
        <v>1257</v>
      </c>
      <c r="G31" s="88" t="s">
        <v>936</v>
      </c>
      <c r="H31" s="88" t="s">
        <v>132</v>
      </c>
      <c r="I31" s="90">
        <v>481.00943599999999</v>
      </c>
      <c r="J31" s="102">
        <v>15340</v>
      </c>
      <c r="K31" s="90"/>
      <c r="L31" s="90">
        <v>73.78684741299999</v>
      </c>
      <c r="M31" s="91">
        <v>4.3892043786902411E-6</v>
      </c>
      <c r="N31" s="91">
        <f t="shared" si="0"/>
        <v>8.7988437834661606E-3</v>
      </c>
      <c r="O31" s="91">
        <f>L31/'סכום נכסי הקרן'!$C$42</f>
        <v>7.9943223954848737E-4</v>
      </c>
    </row>
    <row r="32" spans="2:15">
      <c r="B32" s="86" t="s">
        <v>1258</v>
      </c>
      <c r="C32" s="87" t="s">
        <v>1259</v>
      </c>
      <c r="D32" s="88" t="s">
        <v>120</v>
      </c>
      <c r="E32" s="88" t="s">
        <v>308</v>
      </c>
      <c r="F32" s="87" t="s">
        <v>928</v>
      </c>
      <c r="G32" s="88" t="s">
        <v>929</v>
      </c>
      <c r="H32" s="88" t="s">
        <v>132</v>
      </c>
      <c r="I32" s="90">
        <v>1841.6528880000001</v>
      </c>
      <c r="J32" s="102">
        <v>3299</v>
      </c>
      <c r="K32" s="90"/>
      <c r="L32" s="90">
        <v>60.756128775000001</v>
      </c>
      <c r="M32" s="91">
        <v>1.6583214740474781E-6</v>
      </c>
      <c r="N32" s="91">
        <f t="shared" si="0"/>
        <v>7.2449725760365489E-3</v>
      </c>
      <c r="O32" s="91">
        <f>L32/'סכום נכסי הקרן'!$C$42</f>
        <v>6.58252924413969E-4</v>
      </c>
    </row>
    <row r="33" spans="2:15">
      <c r="B33" s="86" t="s">
        <v>1260</v>
      </c>
      <c r="C33" s="87" t="s">
        <v>1261</v>
      </c>
      <c r="D33" s="88" t="s">
        <v>120</v>
      </c>
      <c r="E33" s="88" t="s">
        <v>308</v>
      </c>
      <c r="F33" s="87" t="s">
        <v>323</v>
      </c>
      <c r="G33" s="88" t="s">
        <v>316</v>
      </c>
      <c r="H33" s="88" t="s">
        <v>132</v>
      </c>
      <c r="I33" s="90">
        <v>14349.366912</v>
      </c>
      <c r="J33" s="102">
        <v>2931</v>
      </c>
      <c r="K33" s="90"/>
      <c r="L33" s="90">
        <v>420.57994418799996</v>
      </c>
      <c r="M33" s="91">
        <v>9.2948047262471235E-6</v>
      </c>
      <c r="N33" s="91">
        <f t="shared" si="0"/>
        <v>5.0152803068764025E-2</v>
      </c>
      <c r="O33" s="91">
        <f>L33/'סכום נכסי הקרן'!$C$42</f>
        <v>4.5567086612261663E-3</v>
      </c>
    </row>
    <row r="34" spans="2:15">
      <c r="B34" s="86" t="s">
        <v>1262</v>
      </c>
      <c r="C34" s="87" t="s">
        <v>1263</v>
      </c>
      <c r="D34" s="88" t="s">
        <v>120</v>
      </c>
      <c r="E34" s="88" t="s">
        <v>308</v>
      </c>
      <c r="F34" s="87" t="s">
        <v>436</v>
      </c>
      <c r="G34" s="88" t="s">
        <v>342</v>
      </c>
      <c r="H34" s="88" t="s">
        <v>132</v>
      </c>
      <c r="I34" s="90">
        <v>11031.273163</v>
      </c>
      <c r="J34" s="102">
        <v>1120</v>
      </c>
      <c r="K34" s="90"/>
      <c r="L34" s="90">
        <v>123.550259423</v>
      </c>
      <c r="M34" s="91">
        <v>1.4021202506186131E-5</v>
      </c>
      <c r="N34" s="91">
        <f t="shared" si="0"/>
        <v>1.473297030817672E-2</v>
      </c>
      <c r="O34" s="91">
        <f>L34/'סכום נכסי הקרן'!$C$42</f>
        <v>1.3385862663909379E-3</v>
      </c>
    </row>
    <row r="35" spans="2:15">
      <c r="B35" s="86" t="s">
        <v>1264</v>
      </c>
      <c r="C35" s="87" t="s">
        <v>1265</v>
      </c>
      <c r="D35" s="88" t="s">
        <v>120</v>
      </c>
      <c r="E35" s="88" t="s">
        <v>308</v>
      </c>
      <c r="F35" s="87" t="s">
        <v>925</v>
      </c>
      <c r="G35" s="88" t="s">
        <v>316</v>
      </c>
      <c r="H35" s="88" t="s">
        <v>132</v>
      </c>
      <c r="I35" s="90">
        <v>2375.6204440000001</v>
      </c>
      <c r="J35" s="102">
        <v>11390</v>
      </c>
      <c r="K35" s="90"/>
      <c r="L35" s="90">
        <v>270.58316855599998</v>
      </c>
      <c r="M35" s="91">
        <v>9.2382374403517399E-6</v>
      </c>
      <c r="N35" s="91">
        <f t="shared" si="0"/>
        <v>3.2266170923845122E-2</v>
      </c>
      <c r="O35" s="91">
        <f>L35/'סכום נכסי הקרן'!$C$42</f>
        <v>2.9315916861456562E-3</v>
      </c>
    </row>
    <row r="36" spans="2:15">
      <c r="B36" s="86" t="s">
        <v>1266</v>
      </c>
      <c r="C36" s="87" t="s">
        <v>1267</v>
      </c>
      <c r="D36" s="88" t="s">
        <v>120</v>
      </c>
      <c r="E36" s="88" t="s">
        <v>308</v>
      </c>
      <c r="F36" s="87" t="s">
        <v>449</v>
      </c>
      <c r="G36" s="88" t="s">
        <v>342</v>
      </c>
      <c r="H36" s="88" t="s">
        <v>132</v>
      </c>
      <c r="I36" s="90">
        <v>603.19491700000003</v>
      </c>
      <c r="J36" s="102">
        <v>25160</v>
      </c>
      <c r="K36" s="90"/>
      <c r="L36" s="90">
        <v>151.763841232</v>
      </c>
      <c r="M36" s="91">
        <v>1.2701192886210799E-5</v>
      </c>
      <c r="N36" s="91">
        <f t="shared" si="0"/>
        <v>1.8097349023531575E-2</v>
      </c>
      <c r="O36" s="91">
        <f>L36/'סכום נכסי הקרן'!$C$42</f>
        <v>1.6442619753016233E-3</v>
      </c>
    </row>
    <row r="37" spans="2:15">
      <c r="B37" s="86" t="s">
        <v>1268</v>
      </c>
      <c r="C37" s="87" t="s">
        <v>1269</v>
      </c>
      <c r="D37" s="88" t="s">
        <v>120</v>
      </c>
      <c r="E37" s="88" t="s">
        <v>308</v>
      </c>
      <c r="F37" s="87" t="s">
        <v>946</v>
      </c>
      <c r="G37" s="88" t="s">
        <v>936</v>
      </c>
      <c r="H37" s="88" t="s">
        <v>132</v>
      </c>
      <c r="I37" s="90">
        <v>118.769836</v>
      </c>
      <c r="J37" s="102">
        <v>28560</v>
      </c>
      <c r="K37" s="90"/>
      <c r="L37" s="90">
        <v>33.920665160999995</v>
      </c>
      <c r="M37" s="91">
        <v>4.1262186206147094E-6</v>
      </c>
      <c r="N37" s="91">
        <f t="shared" si="0"/>
        <v>4.0449300145911637E-3</v>
      </c>
      <c r="O37" s="91">
        <f>L37/'סכום נכסי הקרן'!$C$42</f>
        <v>3.6750822493948935E-4</v>
      </c>
    </row>
    <row r="38" spans="2:15">
      <c r="B38" s="86" t="s">
        <v>1270</v>
      </c>
      <c r="C38" s="87" t="s">
        <v>1271</v>
      </c>
      <c r="D38" s="88" t="s">
        <v>120</v>
      </c>
      <c r="E38" s="88" t="s">
        <v>308</v>
      </c>
      <c r="F38" s="87" t="s">
        <v>1272</v>
      </c>
      <c r="G38" s="88" t="s">
        <v>126</v>
      </c>
      <c r="H38" s="88" t="s">
        <v>132</v>
      </c>
      <c r="I38" s="90">
        <v>9884.1413219999995</v>
      </c>
      <c r="J38" s="102">
        <v>785</v>
      </c>
      <c r="K38" s="90">
        <v>1.4596771960000001</v>
      </c>
      <c r="L38" s="90">
        <v>79.050186581999995</v>
      </c>
      <c r="M38" s="91">
        <v>8.4205295757369249E-6</v>
      </c>
      <c r="N38" s="91">
        <f t="shared" si="0"/>
        <v>9.4264800187997561E-3</v>
      </c>
      <c r="O38" s="91">
        <f>L38/'סכום נכסי הקרן'!$C$42</f>
        <v>8.5645707753655978E-4</v>
      </c>
    </row>
    <row r="39" spans="2:15">
      <c r="B39" s="86" t="s">
        <v>1273</v>
      </c>
      <c r="C39" s="87" t="s">
        <v>1274</v>
      </c>
      <c r="D39" s="88" t="s">
        <v>120</v>
      </c>
      <c r="E39" s="88" t="s">
        <v>308</v>
      </c>
      <c r="F39" s="87" t="s">
        <v>943</v>
      </c>
      <c r="G39" s="88" t="s">
        <v>156</v>
      </c>
      <c r="H39" s="88" t="s">
        <v>132</v>
      </c>
      <c r="I39" s="90">
        <v>87.513154</v>
      </c>
      <c r="J39" s="102">
        <v>68000</v>
      </c>
      <c r="K39" s="90"/>
      <c r="L39" s="90">
        <v>59.508944804000002</v>
      </c>
      <c r="M39" s="91">
        <v>1.3774736416357985E-6</v>
      </c>
      <c r="N39" s="91">
        <f t="shared" si="0"/>
        <v>7.0962499064169959E-3</v>
      </c>
      <c r="O39" s="91">
        <f>L39/'סכום נכסי הקרן'!$C$42</f>
        <v>6.447405016716763E-4</v>
      </c>
    </row>
    <row r="40" spans="2:15">
      <c r="B40" s="86" t="s">
        <v>1275</v>
      </c>
      <c r="C40" s="87" t="s">
        <v>1276</v>
      </c>
      <c r="D40" s="88" t="s">
        <v>120</v>
      </c>
      <c r="E40" s="88" t="s">
        <v>308</v>
      </c>
      <c r="F40" s="87" t="s">
        <v>375</v>
      </c>
      <c r="G40" s="88" t="s">
        <v>342</v>
      </c>
      <c r="H40" s="88" t="s">
        <v>132</v>
      </c>
      <c r="I40" s="90">
        <v>963.06979200000001</v>
      </c>
      <c r="J40" s="102">
        <v>23360</v>
      </c>
      <c r="K40" s="90"/>
      <c r="L40" s="90">
        <v>224.97310352500006</v>
      </c>
      <c r="M40" s="91">
        <v>7.9413529633530226E-6</v>
      </c>
      <c r="N40" s="91">
        <f t="shared" si="0"/>
        <v>2.6827317642646446E-2</v>
      </c>
      <c r="O40" s="91">
        <f>L40/'סכום נכסי הקרן'!$C$42</f>
        <v>2.4374364577809276E-3</v>
      </c>
    </row>
    <row r="41" spans="2:15">
      <c r="B41" s="86" t="s">
        <v>1277</v>
      </c>
      <c r="C41" s="87" t="s">
        <v>1278</v>
      </c>
      <c r="D41" s="88" t="s">
        <v>120</v>
      </c>
      <c r="E41" s="88" t="s">
        <v>308</v>
      </c>
      <c r="F41" s="87" t="s">
        <v>347</v>
      </c>
      <c r="G41" s="88" t="s">
        <v>316</v>
      </c>
      <c r="H41" s="88" t="s">
        <v>132</v>
      </c>
      <c r="I41" s="90">
        <v>12243.887639</v>
      </c>
      <c r="J41" s="102">
        <v>3172</v>
      </c>
      <c r="K41" s="90"/>
      <c r="L41" s="90">
        <v>388.37611591300004</v>
      </c>
      <c r="M41" s="91">
        <v>9.1588485238266968E-6</v>
      </c>
      <c r="N41" s="91">
        <f t="shared" si="0"/>
        <v>4.6312600320497908E-2</v>
      </c>
      <c r="O41" s="91">
        <f>L41/'סכום נכסי הקרן'!$C$42</f>
        <v>4.2078012412381663E-3</v>
      </c>
    </row>
    <row r="42" spans="2:15">
      <c r="B42" s="86" t="s">
        <v>1279</v>
      </c>
      <c r="C42" s="87" t="s">
        <v>1280</v>
      </c>
      <c r="D42" s="88" t="s">
        <v>120</v>
      </c>
      <c r="E42" s="88" t="s">
        <v>308</v>
      </c>
      <c r="F42" s="87" t="s">
        <v>714</v>
      </c>
      <c r="G42" s="88" t="s">
        <v>715</v>
      </c>
      <c r="H42" s="88" t="s">
        <v>132</v>
      </c>
      <c r="I42" s="90">
        <v>1069.9231729999999</v>
      </c>
      <c r="J42" s="102">
        <v>9329</v>
      </c>
      <c r="K42" s="90"/>
      <c r="L42" s="90">
        <v>99.813132821000011</v>
      </c>
      <c r="M42" s="91">
        <v>9.1939355935064732E-6</v>
      </c>
      <c r="N42" s="91">
        <f t="shared" si="0"/>
        <v>1.1902394451339674E-2</v>
      </c>
      <c r="O42" s="91">
        <f>L42/'סכום נכסי הקרן'!$C$42</f>
        <v>1.0814100223149573E-3</v>
      </c>
    </row>
    <row r="43" spans="2:15">
      <c r="B43" s="86" t="s">
        <v>1281</v>
      </c>
      <c r="C43" s="87" t="s">
        <v>1282</v>
      </c>
      <c r="D43" s="88" t="s">
        <v>120</v>
      </c>
      <c r="E43" s="88" t="s">
        <v>308</v>
      </c>
      <c r="F43" s="87" t="s">
        <v>1283</v>
      </c>
      <c r="G43" s="88" t="s">
        <v>645</v>
      </c>
      <c r="H43" s="88" t="s">
        <v>132</v>
      </c>
      <c r="I43" s="90">
        <v>4915.6048309999996</v>
      </c>
      <c r="J43" s="102">
        <v>985</v>
      </c>
      <c r="K43" s="90"/>
      <c r="L43" s="90">
        <v>48.418707589</v>
      </c>
      <c r="M43" s="91">
        <v>1.0235381627690437E-5</v>
      </c>
      <c r="N43" s="91">
        <f t="shared" si="0"/>
        <v>5.773774855678134E-3</v>
      </c>
      <c r="O43" s="91">
        <f>L43/'סכום נכסי הקרן'!$C$42</f>
        <v>5.2458503379693123E-4</v>
      </c>
    </row>
    <row r="44" spans="2:15">
      <c r="B44" s="86" t="s">
        <v>1284</v>
      </c>
      <c r="C44" s="87" t="s">
        <v>1285</v>
      </c>
      <c r="D44" s="88" t="s">
        <v>120</v>
      </c>
      <c r="E44" s="88" t="s">
        <v>308</v>
      </c>
      <c r="F44" s="87" t="s">
        <v>823</v>
      </c>
      <c r="G44" s="88" t="s">
        <v>824</v>
      </c>
      <c r="H44" s="88" t="s">
        <v>132</v>
      </c>
      <c r="I44" s="90">
        <v>5110.0909970000002</v>
      </c>
      <c r="J44" s="102">
        <v>2778</v>
      </c>
      <c r="K44" s="90"/>
      <c r="L44" s="90">
        <v>141.95832788600001</v>
      </c>
      <c r="M44" s="91">
        <v>1.4305113537440359E-5</v>
      </c>
      <c r="N44" s="91">
        <f t="shared" si="0"/>
        <v>1.6928073154280302E-2</v>
      </c>
      <c r="O44" s="91">
        <f>L44/'סכום נכסי הקרן'!$C$42</f>
        <v>1.5380256504151598E-3</v>
      </c>
    </row>
    <row r="45" spans="2:15">
      <c r="B45" s="92"/>
      <c r="C45" s="87"/>
      <c r="D45" s="87"/>
      <c r="E45" s="87"/>
      <c r="F45" s="87"/>
      <c r="G45" s="87"/>
      <c r="H45" s="87"/>
      <c r="I45" s="90"/>
      <c r="J45" s="102"/>
      <c r="K45" s="87"/>
      <c r="L45" s="87"/>
      <c r="M45" s="87"/>
      <c r="N45" s="91"/>
      <c r="O45" s="87"/>
    </row>
    <row r="46" spans="2:15">
      <c r="B46" s="85" t="s">
        <v>1286</v>
      </c>
      <c r="C46" s="80"/>
      <c r="D46" s="81"/>
      <c r="E46" s="81"/>
      <c r="F46" s="80"/>
      <c r="G46" s="81"/>
      <c r="H46" s="81"/>
      <c r="I46" s="83"/>
      <c r="J46" s="100"/>
      <c r="K46" s="83">
        <v>0.490687504</v>
      </c>
      <c r="L46" s="83">
        <f>SUM(L47:L108)</f>
        <v>2188.2558628699999</v>
      </c>
      <c r="M46" s="84"/>
      <c r="N46" s="84">
        <f t="shared" ref="N46:N77" si="1">IFERROR(L46/$L$11,0)</f>
        <v>0.26094246021757572</v>
      </c>
      <c r="O46" s="84">
        <f>L46/'סכום נכסי הקרן'!$C$42</f>
        <v>2.3708321286146503E-2</v>
      </c>
    </row>
    <row r="47" spans="2:15">
      <c r="B47" s="86" t="s">
        <v>1287</v>
      </c>
      <c r="C47" s="87" t="s">
        <v>1288</v>
      </c>
      <c r="D47" s="88" t="s">
        <v>120</v>
      </c>
      <c r="E47" s="88" t="s">
        <v>308</v>
      </c>
      <c r="F47" s="87" t="s">
        <v>829</v>
      </c>
      <c r="G47" s="88" t="s">
        <v>645</v>
      </c>
      <c r="H47" s="88" t="s">
        <v>132</v>
      </c>
      <c r="I47" s="90">
        <v>2626.9123940000004</v>
      </c>
      <c r="J47" s="102">
        <v>1129</v>
      </c>
      <c r="K47" s="90"/>
      <c r="L47" s="90">
        <v>29.657840928000002</v>
      </c>
      <c r="M47" s="91">
        <v>1.2465162370180816E-5</v>
      </c>
      <c r="N47" s="91">
        <f t="shared" si="1"/>
        <v>3.5366019613189939E-3</v>
      </c>
      <c r="O47" s="91">
        <f>L47/'סכום נכסי הקרן'!$C$42</f>
        <v>3.2132331200623475E-4</v>
      </c>
    </row>
    <row r="48" spans="2:15">
      <c r="B48" s="86" t="s">
        <v>1289</v>
      </c>
      <c r="C48" s="87" t="s">
        <v>1290</v>
      </c>
      <c r="D48" s="88" t="s">
        <v>120</v>
      </c>
      <c r="E48" s="88" t="s">
        <v>308</v>
      </c>
      <c r="F48" s="87" t="s">
        <v>1291</v>
      </c>
      <c r="G48" s="88" t="s">
        <v>543</v>
      </c>
      <c r="H48" s="88" t="s">
        <v>132</v>
      </c>
      <c r="I48" s="90">
        <v>110.582539</v>
      </c>
      <c r="J48" s="102">
        <v>7600</v>
      </c>
      <c r="K48" s="90"/>
      <c r="L48" s="90">
        <v>8.4042729780000016</v>
      </c>
      <c r="M48" s="91">
        <v>7.5354817435714953E-6</v>
      </c>
      <c r="N48" s="91">
        <f t="shared" si="1"/>
        <v>1.0021824707203792E-3</v>
      </c>
      <c r="O48" s="91">
        <f>L48/'סכום נכסי הקרן'!$C$42</f>
        <v>9.1054801826316606E-5</v>
      </c>
    </row>
    <row r="49" spans="2:15">
      <c r="B49" s="86" t="s">
        <v>1292</v>
      </c>
      <c r="C49" s="87" t="s">
        <v>1293</v>
      </c>
      <c r="D49" s="88" t="s">
        <v>120</v>
      </c>
      <c r="E49" s="88" t="s">
        <v>308</v>
      </c>
      <c r="F49" s="87" t="s">
        <v>1294</v>
      </c>
      <c r="G49" s="88" t="s">
        <v>127</v>
      </c>
      <c r="H49" s="88" t="s">
        <v>132</v>
      </c>
      <c r="I49" s="90">
        <v>82.835879000000006</v>
      </c>
      <c r="J49" s="102">
        <v>9582</v>
      </c>
      <c r="K49" s="90"/>
      <c r="L49" s="90">
        <v>7.9373340269999995</v>
      </c>
      <c r="M49" s="91">
        <v>7.3632985485206759E-6</v>
      </c>
      <c r="N49" s="91">
        <f t="shared" si="1"/>
        <v>9.4650150547642004E-4</v>
      </c>
      <c r="O49" s="91">
        <f>L49/'סכום נכסי הקרן'!$C$42</f>
        <v>8.5995823642291542E-5</v>
      </c>
    </row>
    <row r="50" spans="2:15">
      <c r="B50" s="86" t="s">
        <v>1295</v>
      </c>
      <c r="C50" s="87" t="s">
        <v>1296</v>
      </c>
      <c r="D50" s="88" t="s">
        <v>120</v>
      </c>
      <c r="E50" s="88" t="s">
        <v>308</v>
      </c>
      <c r="F50" s="87" t="s">
        <v>1297</v>
      </c>
      <c r="G50" s="88" t="s">
        <v>824</v>
      </c>
      <c r="H50" s="88" t="s">
        <v>132</v>
      </c>
      <c r="I50" s="90">
        <v>3159.3849639999999</v>
      </c>
      <c r="J50" s="102">
        <v>1336</v>
      </c>
      <c r="K50" s="90"/>
      <c r="L50" s="90">
        <v>42.209383123000009</v>
      </c>
      <c r="M50" s="91">
        <v>2.5254871975678914E-5</v>
      </c>
      <c r="N50" s="91">
        <f t="shared" si="1"/>
        <v>5.0333329220177102E-3</v>
      </c>
      <c r="O50" s="91">
        <f>L50/'סכום נכסי הקרן'!$C$42</f>
        <v>4.5731106373349381E-4</v>
      </c>
    </row>
    <row r="51" spans="2:15">
      <c r="B51" s="86" t="s">
        <v>1298</v>
      </c>
      <c r="C51" s="87" t="s">
        <v>1299</v>
      </c>
      <c r="D51" s="88" t="s">
        <v>120</v>
      </c>
      <c r="E51" s="88" t="s">
        <v>308</v>
      </c>
      <c r="F51" s="87" t="s">
        <v>1300</v>
      </c>
      <c r="G51" s="88" t="s">
        <v>129</v>
      </c>
      <c r="H51" s="88" t="s">
        <v>132</v>
      </c>
      <c r="I51" s="90">
        <v>460.93634800000001</v>
      </c>
      <c r="J51" s="102">
        <v>688.3</v>
      </c>
      <c r="K51" s="90"/>
      <c r="L51" s="90">
        <v>3.1726248800000003</v>
      </c>
      <c r="M51" s="91">
        <v>2.3369965836301114E-6</v>
      </c>
      <c r="N51" s="91">
        <f t="shared" si="1"/>
        <v>3.7832529348231586E-4</v>
      </c>
      <c r="O51" s="91">
        <f>L51/'סכום נכסי הקרן'!$C$42</f>
        <v>3.4373315868470056E-5</v>
      </c>
    </row>
    <row r="52" spans="2:15">
      <c r="B52" s="86" t="s">
        <v>1301</v>
      </c>
      <c r="C52" s="87" t="s">
        <v>1302</v>
      </c>
      <c r="D52" s="88" t="s">
        <v>120</v>
      </c>
      <c r="E52" s="88" t="s">
        <v>308</v>
      </c>
      <c r="F52" s="87" t="s">
        <v>1303</v>
      </c>
      <c r="G52" s="88" t="s">
        <v>495</v>
      </c>
      <c r="H52" s="88" t="s">
        <v>132</v>
      </c>
      <c r="I52" s="90">
        <v>173.92635000000001</v>
      </c>
      <c r="J52" s="102">
        <v>10150</v>
      </c>
      <c r="K52" s="90"/>
      <c r="L52" s="90">
        <v>17.653524571000002</v>
      </c>
      <c r="M52" s="91">
        <v>8.033968978519434E-6</v>
      </c>
      <c r="N52" s="91">
        <f t="shared" si="1"/>
        <v>2.1051259184227443E-3</v>
      </c>
      <c r="O52" s="91">
        <f>L52/'סכום נכסי הקרן'!$C$42</f>
        <v>1.9126439438083847E-4</v>
      </c>
    </row>
    <row r="53" spans="2:15">
      <c r="B53" s="86" t="s">
        <v>1304</v>
      </c>
      <c r="C53" s="87" t="s">
        <v>1305</v>
      </c>
      <c r="D53" s="88" t="s">
        <v>120</v>
      </c>
      <c r="E53" s="88" t="s">
        <v>308</v>
      </c>
      <c r="F53" s="87" t="s">
        <v>839</v>
      </c>
      <c r="G53" s="88" t="s">
        <v>699</v>
      </c>
      <c r="H53" s="88" t="s">
        <v>132</v>
      </c>
      <c r="I53" s="90">
        <v>19039.415297</v>
      </c>
      <c r="J53" s="102">
        <v>720</v>
      </c>
      <c r="K53" s="90"/>
      <c r="L53" s="90">
        <v>137.083790136</v>
      </c>
      <c r="M53" s="91">
        <v>1.8742736114700216E-5</v>
      </c>
      <c r="N53" s="91">
        <f t="shared" si="1"/>
        <v>1.6346800235289838E-2</v>
      </c>
      <c r="O53" s="91">
        <f>L53/'סכום נכסי הקרן'!$C$42</f>
        <v>1.4852132215491505E-3</v>
      </c>
    </row>
    <row r="54" spans="2:15">
      <c r="B54" s="86" t="s">
        <v>1306</v>
      </c>
      <c r="C54" s="87" t="s">
        <v>1307</v>
      </c>
      <c r="D54" s="88" t="s">
        <v>120</v>
      </c>
      <c r="E54" s="88" t="s">
        <v>308</v>
      </c>
      <c r="F54" s="87" t="s">
        <v>847</v>
      </c>
      <c r="G54" s="88" t="s">
        <v>645</v>
      </c>
      <c r="H54" s="88" t="s">
        <v>132</v>
      </c>
      <c r="I54" s="90">
        <v>246.43199199999998</v>
      </c>
      <c r="J54" s="102">
        <v>15550</v>
      </c>
      <c r="K54" s="90"/>
      <c r="L54" s="90">
        <v>38.320174765000004</v>
      </c>
      <c r="M54" s="91">
        <v>1.9490749423262605E-5</v>
      </c>
      <c r="N54" s="91">
        <f t="shared" si="1"/>
        <v>4.5695573579005219E-3</v>
      </c>
      <c r="O54" s="91">
        <f>L54/'סכום נכסי הקרן'!$C$42</f>
        <v>4.1517403448349693E-4</v>
      </c>
    </row>
    <row r="55" spans="2:15">
      <c r="B55" s="86" t="s">
        <v>1308</v>
      </c>
      <c r="C55" s="87" t="s">
        <v>1309</v>
      </c>
      <c r="D55" s="88" t="s">
        <v>120</v>
      </c>
      <c r="E55" s="88" t="s">
        <v>308</v>
      </c>
      <c r="F55" s="87" t="s">
        <v>1310</v>
      </c>
      <c r="G55" s="88" t="s">
        <v>600</v>
      </c>
      <c r="H55" s="88" t="s">
        <v>132</v>
      </c>
      <c r="I55" s="90">
        <v>206.811263</v>
      </c>
      <c r="J55" s="102">
        <v>10470</v>
      </c>
      <c r="K55" s="90"/>
      <c r="L55" s="90">
        <v>21.653139216</v>
      </c>
      <c r="M55" s="91">
        <v>5.6924128810306181E-6</v>
      </c>
      <c r="N55" s="91">
        <f t="shared" si="1"/>
        <v>2.5820670764917664E-3</v>
      </c>
      <c r="O55" s="91">
        <f>L55/'סכום נכסי הקרן'!$C$42</f>
        <v>2.3459760355139242E-4</v>
      </c>
    </row>
    <row r="56" spans="2:15">
      <c r="B56" s="86" t="s">
        <v>1311</v>
      </c>
      <c r="C56" s="87" t="s">
        <v>1312</v>
      </c>
      <c r="D56" s="88" t="s">
        <v>120</v>
      </c>
      <c r="E56" s="88" t="s">
        <v>308</v>
      </c>
      <c r="F56" s="87" t="s">
        <v>871</v>
      </c>
      <c r="G56" s="88" t="s">
        <v>645</v>
      </c>
      <c r="H56" s="88" t="s">
        <v>132</v>
      </c>
      <c r="I56" s="90">
        <v>52.906689999999998</v>
      </c>
      <c r="J56" s="102">
        <v>4084</v>
      </c>
      <c r="K56" s="90"/>
      <c r="L56" s="90">
        <v>2.1607092020000001</v>
      </c>
      <c r="M56" s="91">
        <v>9.2479662290898276E-7</v>
      </c>
      <c r="N56" s="91">
        <f t="shared" si="1"/>
        <v>2.5765760967511243E-4</v>
      </c>
      <c r="O56" s="91">
        <f>L56/'סכום נכסי הקרן'!$C$42</f>
        <v>2.3409871229483602E-5</v>
      </c>
    </row>
    <row r="57" spans="2:15">
      <c r="B57" s="86" t="s">
        <v>1313</v>
      </c>
      <c r="C57" s="87" t="s">
        <v>1314</v>
      </c>
      <c r="D57" s="88" t="s">
        <v>120</v>
      </c>
      <c r="E57" s="88" t="s">
        <v>308</v>
      </c>
      <c r="F57" s="87" t="s">
        <v>1315</v>
      </c>
      <c r="G57" s="88" t="s">
        <v>629</v>
      </c>
      <c r="H57" s="88" t="s">
        <v>132</v>
      </c>
      <c r="I57" s="90">
        <v>77.552992000000003</v>
      </c>
      <c r="J57" s="102">
        <v>7250</v>
      </c>
      <c r="K57" s="90"/>
      <c r="L57" s="90">
        <v>5.6225919070000003</v>
      </c>
      <c r="M57" s="91">
        <v>4.2843325875033573E-6</v>
      </c>
      <c r="N57" s="91">
        <f t="shared" si="1"/>
        <v>6.7047596668505884E-4</v>
      </c>
      <c r="O57" s="91">
        <f>L57/'סכום נכסי הקרן'!$C$42</f>
        <v>6.0917106474565126E-5</v>
      </c>
    </row>
    <row r="58" spans="2:15">
      <c r="B58" s="86" t="s">
        <v>1316</v>
      </c>
      <c r="C58" s="87" t="s">
        <v>1317</v>
      </c>
      <c r="D58" s="88" t="s">
        <v>120</v>
      </c>
      <c r="E58" s="88" t="s">
        <v>308</v>
      </c>
      <c r="F58" s="87" t="s">
        <v>850</v>
      </c>
      <c r="G58" s="88" t="s">
        <v>360</v>
      </c>
      <c r="H58" s="88" t="s">
        <v>132</v>
      </c>
      <c r="I58" s="90">
        <v>8433.5887239999993</v>
      </c>
      <c r="J58" s="102">
        <v>123.1</v>
      </c>
      <c r="K58" s="90"/>
      <c r="L58" s="90">
        <v>10.381747719000002</v>
      </c>
      <c r="M58" s="91">
        <v>2.6301418263961538E-6</v>
      </c>
      <c r="N58" s="91">
        <f t="shared" si="1"/>
        <v>1.2379899613754648E-3</v>
      </c>
      <c r="O58" s="91">
        <f>L58/'סכום נכסי הקרן'!$C$42</f>
        <v>1.1247944749520955E-4</v>
      </c>
    </row>
    <row r="59" spans="2:15">
      <c r="B59" s="86" t="s">
        <v>1318</v>
      </c>
      <c r="C59" s="87" t="s">
        <v>1319</v>
      </c>
      <c r="D59" s="88" t="s">
        <v>120</v>
      </c>
      <c r="E59" s="88" t="s">
        <v>308</v>
      </c>
      <c r="F59" s="87" t="s">
        <v>648</v>
      </c>
      <c r="G59" s="88" t="s">
        <v>629</v>
      </c>
      <c r="H59" s="88" t="s">
        <v>132</v>
      </c>
      <c r="I59" s="90">
        <v>796.50918799999999</v>
      </c>
      <c r="J59" s="102">
        <v>1070</v>
      </c>
      <c r="K59" s="90">
        <v>0.25488294</v>
      </c>
      <c r="L59" s="90">
        <v>8.7775312539999994</v>
      </c>
      <c r="M59" s="91">
        <v>4.7817203920024163E-6</v>
      </c>
      <c r="N59" s="91">
        <f t="shared" si="1"/>
        <v>1.0466923173469375E-3</v>
      </c>
      <c r="O59" s="91">
        <f>L59/'סכום נכסי הקרן'!$C$42</f>
        <v>9.50988111582577E-5</v>
      </c>
    </row>
    <row r="60" spans="2:15">
      <c r="B60" s="86" t="s">
        <v>1320</v>
      </c>
      <c r="C60" s="87" t="s">
        <v>1321</v>
      </c>
      <c r="D60" s="88" t="s">
        <v>120</v>
      </c>
      <c r="E60" s="88" t="s">
        <v>308</v>
      </c>
      <c r="F60" s="87" t="s">
        <v>599</v>
      </c>
      <c r="G60" s="88" t="s">
        <v>600</v>
      </c>
      <c r="H60" s="88" t="s">
        <v>132</v>
      </c>
      <c r="I60" s="90">
        <v>34068.465203</v>
      </c>
      <c r="J60" s="102">
        <v>114</v>
      </c>
      <c r="K60" s="90"/>
      <c r="L60" s="90">
        <v>38.838050330999998</v>
      </c>
      <c r="M60" s="91">
        <v>2.6932538133097019E-5</v>
      </c>
      <c r="N60" s="91">
        <f t="shared" si="1"/>
        <v>4.6313123503452219E-3</v>
      </c>
      <c r="O60" s="91">
        <f>L60/'סכום נכסי הקרן'!$C$42</f>
        <v>4.2078487758155663E-4</v>
      </c>
    </row>
    <row r="61" spans="2:15">
      <c r="B61" s="86" t="s">
        <v>1322</v>
      </c>
      <c r="C61" s="87" t="s">
        <v>1323</v>
      </c>
      <c r="D61" s="88" t="s">
        <v>120</v>
      </c>
      <c r="E61" s="88" t="s">
        <v>308</v>
      </c>
      <c r="F61" s="87" t="s">
        <v>1324</v>
      </c>
      <c r="G61" s="88" t="s">
        <v>699</v>
      </c>
      <c r="H61" s="88" t="s">
        <v>132</v>
      </c>
      <c r="I61" s="90">
        <v>1952.0466399999998</v>
      </c>
      <c r="J61" s="102">
        <v>832.4</v>
      </c>
      <c r="K61" s="90"/>
      <c r="L61" s="90">
        <v>16.248836229000002</v>
      </c>
      <c r="M61" s="91">
        <v>1.0983654905814679E-5</v>
      </c>
      <c r="N61" s="91">
        <f t="shared" si="1"/>
        <v>1.9376213601030928E-3</v>
      </c>
      <c r="O61" s="91">
        <f>L61/'סכום נכסי הקרן'!$C$42</f>
        <v>1.7604551477716989E-4</v>
      </c>
    </row>
    <row r="62" spans="2:15">
      <c r="B62" s="86" t="s">
        <v>1325</v>
      </c>
      <c r="C62" s="87" t="s">
        <v>1326</v>
      </c>
      <c r="D62" s="88" t="s">
        <v>120</v>
      </c>
      <c r="E62" s="88" t="s">
        <v>308</v>
      </c>
      <c r="F62" s="87" t="s">
        <v>1327</v>
      </c>
      <c r="G62" s="88" t="s">
        <v>127</v>
      </c>
      <c r="H62" s="88" t="s">
        <v>132</v>
      </c>
      <c r="I62" s="90">
        <v>163.55541299999999</v>
      </c>
      <c r="J62" s="102">
        <v>4269</v>
      </c>
      <c r="K62" s="90"/>
      <c r="L62" s="90">
        <v>6.9821805740000009</v>
      </c>
      <c r="M62" s="91">
        <v>5.9760633971562839E-6</v>
      </c>
      <c r="N62" s="91">
        <f t="shared" si="1"/>
        <v>8.3260253409002914E-4</v>
      </c>
      <c r="O62" s="91">
        <f>L62/'סכום נכסי הקרן'!$C$42</f>
        <v>7.564736059209041E-5</v>
      </c>
    </row>
    <row r="63" spans="2:15">
      <c r="B63" s="86" t="s">
        <v>1328</v>
      </c>
      <c r="C63" s="87" t="s">
        <v>1329</v>
      </c>
      <c r="D63" s="88" t="s">
        <v>120</v>
      </c>
      <c r="E63" s="88" t="s">
        <v>308</v>
      </c>
      <c r="F63" s="87" t="s">
        <v>1330</v>
      </c>
      <c r="G63" s="88" t="s">
        <v>153</v>
      </c>
      <c r="H63" s="88" t="s">
        <v>132</v>
      </c>
      <c r="I63" s="90">
        <v>155.05216799999999</v>
      </c>
      <c r="J63" s="102">
        <v>14730</v>
      </c>
      <c r="K63" s="90"/>
      <c r="L63" s="90">
        <v>22.839184403999997</v>
      </c>
      <c r="M63" s="91">
        <v>6.0362278389738341E-6</v>
      </c>
      <c r="N63" s="91">
        <f t="shared" si="1"/>
        <v>2.7234991432520156E-3</v>
      </c>
      <c r="O63" s="91">
        <f>L63/'סכום נכסי הקרן'!$C$42</f>
        <v>2.474476275609762E-4</v>
      </c>
    </row>
    <row r="64" spans="2:15">
      <c r="B64" s="86" t="s">
        <v>1331</v>
      </c>
      <c r="C64" s="87" t="s">
        <v>1332</v>
      </c>
      <c r="D64" s="88" t="s">
        <v>120</v>
      </c>
      <c r="E64" s="88" t="s">
        <v>308</v>
      </c>
      <c r="F64" s="87" t="s">
        <v>803</v>
      </c>
      <c r="G64" s="88" t="s">
        <v>645</v>
      </c>
      <c r="H64" s="88" t="s">
        <v>132</v>
      </c>
      <c r="I64" s="90">
        <v>211.640863</v>
      </c>
      <c r="J64" s="102">
        <v>21860</v>
      </c>
      <c r="K64" s="90"/>
      <c r="L64" s="90">
        <v>46.264692662999998</v>
      </c>
      <c r="M64" s="91">
        <v>1.1312931492845979E-5</v>
      </c>
      <c r="N64" s="91">
        <f t="shared" si="1"/>
        <v>5.5169155168444048E-3</v>
      </c>
      <c r="O64" s="91">
        <f>L64/'סכום נכסי הקרן'!$C$42</f>
        <v>5.0124769067025278E-4</v>
      </c>
    </row>
    <row r="65" spans="2:15">
      <c r="B65" s="86" t="s">
        <v>1333</v>
      </c>
      <c r="C65" s="87" t="s">
        <v>1334</v>
      </c>
      <c r="D65" s="88" t="s">
        <v>120</v>
      </c>
      <c r="E65" s="88" t="s">
        <v>308</v>
      </c>
      <c r="F65" s="87" t="s">
        <v>1335</v>
      </c>
      <c r="G65" s="88" t="s">
        <v>128</v>
      </c>
      <c r="H65" s="88" t="s">
        <v>132</v>
      </c>
      <c r="I65" s="90">
        <v>165.45457099999999</v>
      </c>
      <c r="J65" s="102">
        <v>27500</v>
      </c>
      <c r="K65" s="90"/>
      <c r="L65" s="90">
        <v>45.500006909000014</v>
      </c>
      <c r="M65" s="91">
        <v>2.8478609703906375E-5</v>
      </c>
      <c r="N65" s="91">
        <f t="shared" si="1"/>
        <v>5.4257292048011767E-3</v>
      </c>
      <c r="O65" s="91">
        <f>L65/'סכום נכסי הקרן'!$C$42</f>
        <v>4.9296282058426872E-4</v>
      </c>
    </row>
    <row r="66" spans="2:15">
      <c r="B66" s="86" t="s">
        <v>1336</v>
      </c>
      <c r="C66" s="87" t="s">
        <v>1337</v>
      </c>
      <c r="D66" s="88" t="s">
        <v>120</v>
      </c>
      <c r="E66" s="88" t="s">
        <v>308</v>
      </c>
      <c r="F66" s="87" t="s">
        <v>1338</v>
      </c>
      <c r="G66" s="88" t="s">
        <v>1339</v>
      </c>
      <c r="H66" s="88" t="s">
        <v>132</v>
      </c>
      <c r="I66" s="90">
        <v>1941.520115</v>
      </c>
      <c r="J66" s="102">
        <v>4892</v>
      </c>
      <c r="K66" s="90"/>
      <c r="L66" s="90">
        <v>94.979164042000008</v>
      </c>
      <c r="M66" s="91">
        <v>2.7147634831389977E-5</v>
      </c>
      <c r="N66" s="91">
        <f t="shared" si="1"/>
        <v>1.1325959251411617E-2</v>
      </c>
      <c r="O66" s="91">
        <f>L66/'סכום נכסי הקרן'!$C$42</f>
        <v>1.0290371317200598E-3</v>
      </c>
    </row>
    <row r="67" spans="2:15">
      <c r="B67" s="86" t="s">
        <v>1340</v>
      </c>
      <c r="C67" s="87" t="s">
        <v>1341</v>
      </c>
      <c r="D67" s="88" t="s">
        <v>120</v>
      </c>
      <c r="E67" s="88" t="s">
        <v>308</v>
      </c>
      <c r="F67" s="87" t="s">
        <v>1342</v>
      </c>
      <c r="G67" s="88" t="s">
        <v>154</v>
      </c>
      <c r="H67" s="88" t="s">
        <v>132</v>
      </c>
      <c r="I67" s="90">
        <v>893.91067899999996</v>
      </c>
      <c r="J67" s="102">
        <v>3055</v>
      </c>
      <c r="K67" s="90"/>
      <c r="L67" s="90">
        <v>27.308971231999998</v>
      </c>
      <c r="M67" s="91">
        <v>8.4331196132075465E-6</v>
      </c>
      <c r="N67" s="91">
        <f t="shared" si="1"/>
        <v>3.2565068190622392E-3</v>
      </c>
      <c r="O67" s="91">
        <f>L67/'סכום נכסי הקרן'!$C$42</f>
        <v>2.9587484486993547E-4</v>
      </c>
    </row>
    <row r="68" spans="2:15">
      <c r="B68" s="86" t="s">
        <v>1343</v>
      </c>
      <c r="C68" s="87" t="s">
        <v>1344</v>
      </c>
      <c r="D68" s="88" t="s">
        <v>120</v>
      </c>
      <c r="E68" s="88" t="s">
        <v>308</v>
      </c>
      <c r="F68" s="87" t="s">
        <v>1345</v>
      </c>
      <c r="G68" s="88" t="s">
        <v>1339</v>
      </c>
      <c r="H68" s="88" t="s">
        <v>132</v>
      </c>
      <c r="I68" s="90">
        <v>496.25564700000001</v>
      </c>
      <c r="J68" s="102">
        <v>17440</v>
      </c>
      <c r="K68" s="90"/>
      <c r="L68" s="90">
        <v>86.546984877000014</v>
      </c>
      <c r="M68" s="91">
        <v>2.1658562506685709E-5</v>
      </c>
      <c r="N68" s="91">
        <f t="shared" si="1"/>
        <v>1.0320449057816308E-2</v>
      </c>
      <c r="O68" s="91">
        <f>L68/'סכום נכסי הקרן'!$C$42</f>
        <v>9.3767998460657039E-4</v>
      </c>
    </row>
    <row r="69" spans="2:15">
      <c r="B69" s="86" t="s">
        <v>1346</v>
      </c>
      <c r="C69" s="87" t="s">
        <v>1347</v>
      </c>
      <c r="D69" s="88" t="s">
        <v>120</v>
      </c>
      <c r="E69" s="88" t="s">
        <v>308</v>
      </c>
      <c r="F69" s="87" t="s">
        <v>1348</v>
      </c>
      <c r="G69" s="88" t="s">
        <v>495</v>
      </c>
      <c r="H69" s="88" t="s">
        <v>132</v>
      </c>
      <c r="I69" s="90">
        <v>169.77281099999999</v>
      </c>
      <c r="J69" s="102">
        <v>18950</v>
      </c>
      <c r="K69" s="90"/>
      <c r="L69" s="90">
        <v>32.171947660999997</v>
      </c>
      <c r="M69" s="91">
        <v>1.1718280753679287E-5</v>
      </c>
      <c r="N69" s="91">
        <f t="shared" si="1"/>
        <v>3.8364010877786243E-3</v>
      </c>
      <c r="O69" s="91">
        <f>L69/'סכום נכסי הקרן'!$C$42</f>
        <v>3.4856201438332007E-4</v>
      </c>
    </row>
    <row r="70" spans="2:15">
      <c r="B70" s="86" t="s">
        <v>1349</v>
      </c>
      <c r="C70" s="87" t="s">
        <v>1350</v>
      </c>
      <c r="D70" s="88" t="s">
        <v>120</v>
      </c>
      <c r="E70" s="88" t="s">
        <v>308</v>
      </c>
      <c r="F70" s="87" t="s">
        <v>1351</v>
      </c>
      <c r="G70" s="88" t="s">
        <v>129</v>
      </c>
      <c r="H70" s="88" t="s">
        <v>132</v>
      </c>
      <c r="I70" s="90">
        <v>1420.8246079999999</v>
      </c>
      <c r="J70" s="102">
        <v>1022</v>
      </c>
      <c r="K70" s="90"/>
      <c r="L70" s="90">
        <v>14.520827494999999</v>
      </c>
      <c r="M70" s="91">
        <v>7.0955003750791919E-6</v>
      </c>
      <c r="N70" s="91">
        <f t="shared" si="1"/>
        <v>1.7315618869041824E-3</v>
      </c>
      <c r="O70" s="91">
        <f>L70/'סכום נכסי הקרן'!$C$42</f>
        <v>1.5732367015832004E-4</v>
      </c>
    </row>
    <row r="71" spans="2:15">
      <c r="B71" s="86" t="s">
        <v>1352</v>
      </c>
      <c r="C71" s="87" t="s">
        <v>1353</v>
      </c>
      <c r="D71" s="88" t="s">
        <v>120</v>
      </c>
      <c r="E71" s="88" t="s">
        <v>308</v>
      </c>
      <c r="F71" s="87" t="s">
        <v>1354</v>
      </c>
      <c r="G71" s="88" t="s">
        <v>645</v>
      </c>
      <c r="H71" s="88" t="s">
        <v>132</v>
      </c>
      <c r="I71" s="90">
        <v>3263.1698550000001</v>
      </c>
      <c r="J71" s="102">
        <v>765</v>
      </c>
      <c r="K71" s="90"/>
      <c r="L71" s="90">
        <v>24.963249393999998</v>
      </c>
      <c r="M71" s="91">
        <v>1.0784335897570389E-5</v>
      </c>
      <c r="N71" s="91">
        <f t="shared" si="1"/>
        <v>2.9767870487283363E-3</v>
      </c>
      <c r="O71" s="91">
        <f>L71/'סכום נכסי הקרן'!$C$42</f>
        <v>2.70460482716556E-4</v>
      </c>
    </row>
    <row r="72" spans="2:15">
      <c r="B72" s="86" t="s">
        <v>1355</v>
      </c>
      <c r="C72" s="87" t="s">
        <v>1356</v>
      </c>
      <c r="D72" s="88" t="s">
        <v>120</v>
      </c>
      <c r="E72" s="88" t="s">
        <v>308</v>
      </c>
      <c r="F72" s="87" t="s">
        <v>736</v>
      </c>
      <c r="G72" s="88" t="s">
        <v>126</v>
      </c>
      <c r="H72" s="88" t="s">
        <v>132</v>
      </c>
      <c r="I72" s="90">
        <v>89007.926982999998</v>
      </c>
      <c r="J72" s="102">
        <v>118.6</v>
      </c>
      <c r="K72" s="90"/>
      <c r="L72" s="90">
        <v>105.56340140100001</v>
      </c>
      <c r="M72" s="91">
        <v>3.435993185239592E-5</v>
      </c>
      <c r="N72" s="91">
        <f t="shared" si="1"/>
        <v>1.2588095449855022E-2</v>
      </c>
      <c r="O72" s="91">
        <f>L72/'סכום נכסי הקרן'!$C$42</f>
        <v>1.1437104220485932E-3</v>
      </c>
    </row>
    <row r="73" spans="2:15">
      <c r="B73" s="86" t="s">
        <v>1357</v>
      </c>
      <c r="C73" s="87" t="s">
        <v>1358</v>
      </c>
      <c r="D73" s="88" t="s">
        <v>120</v>
      </c>
      <c r="E73" s="88" t="s">
        <v>308</v>
      </c>
      <c r="F73" s="87" t="s">
        <v>421</v>
      </c>
      <c r="G73" s="88" t="s">
        <v>342</v>
      </c>
      <c r="H73" s="88" t="s">
        <v>132</v>
      </c>
      <c r="I73" s="90">
        <v>47.435977999999999</v>
      </c>
      <c r="J73" s="102">
        <v>67500</v>
      </c>
      <c r="K73" s="90"/>
      <c r="L73" s="90">
        <v>32.019285281000002</v>
      </c>
      <c r="M73" s="91">
        <v>8.7781071286345999E-6</v>
      </c>
      <c r="N73" s="91">
        <f t="shared" si="1"/>
        <v>3.8181965909024583E-3</v>
      </c>
      <c r="O73" s="91">
        <f>L73/'סכום נכסי הקרן'!$C$42</f>
        <v>3.4690801732805766E-4</v>
      </c>
    </row>
    <row r="74" spans="2:15">
      <c r="B74" s="86" t="s">
        <v>1359</v>
      </c>
      <c r="C74" s="87" t="s">
        <v>1360</v>
      </c>
      <c r="D74" s="88" t="s">
        <v>120</v>
      </c>
      <c r="E74" s="88" t="s">
        <v>308</v>
      </c>
      <c r="F74" s="87" t="s">
        <v>1361</v>
      </c>
      <c r="G74" s="88" t="s">
        <v>543</v>
      </c>
      <c r="H74" s="88" t="s">
        <v>132</v>
      </c>
      <c r="I74" s="90">
        <v>580.38993700000003</v>
      </c>
      <c r="J74" s="102">
        <v>5918</v>
      </c>
      <c r="K74" s="90"/>
      <c r="L74" s="90">
        <v>34.347476455999995</v>
      </c>
      <c r="M74" s="91">
        <v>7.8366903840480993E-6</v>
      </c>
      <c r="N74" s="91">
        <f t="shared" si="1"/>
        <v>4.095825886164371E-3</v>
      </c>
      <c r="O74" s="91">
        <f>L74/'סכום נכסי הקרן'!$C$42</f>
        <v>3.7213244621183393E-4</v>
      </c>
    </row>
    <row r="75" spans="2:15">
      <c r="B75" s="86" t="s">
        <v>1362</v>
      </c>
      <c r="C75" s="87" t="s">
        <v>1363</v>
      </c>
      <c r="D75" s="88" t="s">
        <v>120</v>
      </c>
      <c r="E75" s="88" t="s">
        <v>308</v>
      </c>
      <c r="F75" s="87" t="s">
        <v>560</v>
      </c>
      <c r="G75" s="88" t="s">
        <v>342</v>
      </c>
      <c r="H75" s="88" t="s">
        <v>132</v>
      </c>
      <c r="I75" s="90">
        <v>395.69186000000002</v>
      </c>
      <c r="J75" s="102">
        <v>9700</v>
      </c>
      <c r="K75" s="90"/>
      <c r="L75" s="90">
        <v>38.382110374000007</v>
      </c>
      <c r="M75" s="91">
        <v>1.0854597846570272E-5</v>
      </c>
      <c r="N75" s="91">
        <f t="shared" si="1"/>
        <v>4.5769429796926357E-3</v>
      </c>
      <c r="O75" s="91">
        <f>L75/'סכום נכסי הקרן'!$C$42</f>
        <v>4.1584506630483947E-4</v>
      </c>
    </row>
    <row r="76" spans="2:15">
      <c r="B76" s="86" t="s">
        <v>1364</v>
      </c>
      <c r="C76" s="87" t="s">
        <v>1365</v>
      </c>
      <c r="D76" s="88" t="s">
        <v>120</v>
      </c>
      <c r="E76" s="88" t="s">
        <v>308</v>
      </c>
      <c r="F76" s="87" t="s">
        <v>1366</v>
      </c>
      <c r="G76" s="88" t="s">
        <v>1339</v>
      </c>
      <c r="H76" s="88" t="s">
        <v>132</v>
      </c>
      <c r="I76" s="90">
        <v>1278.5851660000001</v>
      </c>
      <c r="J76" s="102">
        <v>7364</v>
      </c>
      <c r="K76" s="90"/>
      <c r="L76" s="90">
        <v>94.155011658000006</v>
      </c>
      <c r="M76" s="91">
        <v>2.032911456647883E-5</v>
      </c>
      <c r="N76" s="91">
        <f t="shared" si="1"/>
        <v>1.1227681735365992E-2</v>
      </c>
      <c r="O76" s="91">
        <f>L76/'סכום נכסי הקרן'!$C$42</f>
        <v>1.0201079795856339E-3</v>
      </c>
    </row>
    <row r="77" spans="2:15">
      <c r="B77" s="86" t="s">
        <v>1367</v>
      </c>
      <c r="C77" s="87" t="s">
        <v>1368</v>
      </c>
      <c r="D77" s="88" t="s">
        <v>120</v>
      </c>
      <c r="E77" s="88" t="s">
        <v>308</v>
      </c>
      <c r="F77" s="87" t="s">
        <v>1369</v>
      </c>
      <c r="G77" s="88" t="s">
        <v>1370</v>
      </c>
      <c r="H77" s="88" t="s">
        <v>132</v>
      </c>
      <c r="I77" s="90">
        <v>1867.260624</v>
      </c>
      <c r="J77" s="102">
        <v>3500</v>
      </c>
      <c r="K77" s="90"/>
      <c r="L77" s="90">
        <v>65.354121829000007</v>
      </c>
      <c r="M77" s="91">
        <v>1.7069301123666911E-5</v>
      </c>
      <c r="N77" s="91">
        <f t="shared" si="1"/>
        <v>7.7932684311658833E-3</v>
      </c>
      <c r="O77" s="91">
        <f>L77/'סכום נכסי הקרן'!$C$42</f>
        <v>7.080691723424582E-4</v>
      </c>
    </row>
    <row r="78" spans="2:15">
      <c r="B78" s="86" t="s">
        <v>1371</v>
      </c>
      <c r="C78" s="87" t="s">
        <v>1372</v>
      </c>
      <c r="D78" s="88" t="s">
        <v>120</v>
      </c>
      <c r="E78" s="88" t="s">
        <v>308</v>
      </c>
      <c r="F78" s="87" t="s">
        <v>1373</v>
      </c>
      <c r="G78" s="88" t="s">
        <v>543</v>
      </c>
      <c r="H78" s="88" t="s">
        <v>132</v>
      </c>
      <c r="I78" s="90">
        <v>531.70384300000001</v>
      </c>
      <c r="J78" s="102">
        <v>6853</v>
      </c>
      <c r="K78" s="90"/>
      <c r="L78" s="90">
        <v>36.437664370999997</v>
      </c>
      <c r="M78" s="91">
        <v>8.5920811382639594E-6</v>
      </c>
      <c r="N78" s="91">
        <f t="shared" ref="N78:N108" si="2">IFERROR(L78/$L$11,0)</f>
        <v>4.345074059612335E-3</v>
      </c>
      <c r="O78" s="91">
        <f>L78/'סכום נכסי הקרן'!$C$42</f>
        <v>3.9477826541336331E-4</v>
      </c>
    </row>
    <row r="79" spans="2:15">
      <c r="B79" s="86" t="s">
        <v>1374</v>
      </c>
      <c r="C79" s="87" t="s">
        <v>1375</v>
      </c>
      <c r="D79" s="88" t="s">
        <v>120</v>
      </c>
      <c r="E79" s="88" t="s">
        <v>308</v>
      </c>
      <c r="F79" s="87" t="s">
        <v>688</v>
      </c>
      <c r="G79" s="88" t="s">
        <v>342</v>
      </c>
      <c r="H79" s="88" t="s">
        <v>132</v>
      </c>
      <c r="I79" s="90">
        <v>11885.199106</v>
      </c>
      <c r="J79" s="102">
        <v>166</v>
      </c>
      <c r="K79" s="90"/>
      <c r="L79" s="90">
        <v>19.729430516000001</v>
      </c>
      <c r="M79" s="91">
        <v>1.7225327066451273E-5</v>
      </c>
      <c r="N79" s="91">
        <f t="shared" si="2"/>
        <v>2.3526710129703888E-3</v>
      </c>
      <c r="O79" s="91">
        <f>L79/'סכום נכסי הקרן'!$C$42</f>
        <v>2.1375547777696937E-4</v>
      </c>
    </row>
    <row r="80" spans="2:15">
      <c r="B80" s="86" t="s">
        <v>1376</v>
      </c>
      <c r="C80" s="87" t="s">
        <v>1377</v>
      </c>
      <c r="D80" s="88" t="s">
        <v>120</v>
      </c>
      <c r="E80" s="88" t="s">
        <v>308</v>
      </c>
      <c r="F80" s="87" t="s">
        <v>1378</v>
      </c>
      <c r="G80" s="88" t="s">
        <v>600</v>
      </c>
      <c r="H80" s="88" t="s">
        <v>132</v>
      </c>
      <c r="I80" s="90">
        <v>281.62087700000001</v>
      </c>
      <c r="J80" s="102">
        <v>8082</v>
      </c>
      <c r="K80" s="90"/>
      <c r="L80" s="90">
        <v>22.760599243999998</v>
      </c>
      <c r="M80" s="91">
        <v>1.126483508E-5</v>
      </c>
      <c r="N80" s="91">
        <f t="shared" si="2"/>
        <v>2.714128116154619E-3</v>
      </c>
      <c r="O80" s="91">
        <f>L80/'סכום נכסי הקרן'!$C$42</f>
        <v>2.4659620874235616E-4</v>
      </c>
    </row>
    <row r="81" spans="2:15">
      <c r="B81" s="86" t="s">
        <v>1379</v>
      </c>
      <c r="C81" s="87" t="s">
        <v>1380</v>
      </c>
      <c r="D81" s="88" t="s">
        <v>120</v>
      </c>
      <c r="E81" s="88" t="s">
        <v>308</v>
      </c>
      <c r="F81" s="87" t="s">
        <v>1381</v>
      </c>
      <c r="G81" s="88" t="s">
        <v>126</v>
      </c>
      <c r="H81" s="88" t="s">
        <v>132</v>
      </c>
      <c r="I81" s="90">
        <v>263.86835200000002</v>
      </c>
      <c r="J81" s="102">
        <v>1781</v>
      </c>
      <c r="K81" s="90"/>
      <c r="L81" s="90">
        <v>4.6994953490000002</v>
      </c>
      <c r="M81" s="91">
        <v>2.8171129765765103E-6</v>
      </c>
      <c r="N81" s="91">
        <f t="shared" si="2"/>
        <v>5.6039967672736756E-4</v>
      </c>
      <c r="O81" s="91">
        <f>L81/'סכום נכסי הקרן'!$C$42</f>
        <v>5.091595891840289E-5</v>
      </c>
    </row>
    <row r="82" spans="2:15">
      <c r="B82" s="86" t="s">
        <v>1382</v>
      </c>
      <c r="C82" s="87" t="s">
        <v>1383</v>
      </c>
      <c r="D82" s="88" t="s">
        <v>120</v>
      </c>
      <c r="E82" s="88" t="s">
        <v>308</v>
      </c>
      <c r="F82" s="87" t="s">
        <v>1384</v>
      </c>
      <c r="G82" s="88" t="s">
        <v>156</v>
      </c>
      <c r="H82" s="88" t="s">
        <v>132</v>
      </c>
      <c r="I82" s="90">
        <v>192.59592599999999</v>
      </c>
      <c r="J82" s="102">
        <v>6670</v>
      </c>
      <c r="K82" s="90"/>
      <c r="L82" s="90">
        <v>12.846148267</v>
      </c>
      <c r="M82" s="91">
        <v>5.8463453239676907E-6</v>
      </c>
      <c r="N82" s="91">
        <f t="shared" si="2"/>
        <v>1.5318617854469191E-3</v>
      </c>
      <c r="O82" s="91">
        <f>L82/'סכום נכסי הקרן'!$C$42</f>
        <v>1.3917961586268281E-4</v>
      </c>
    </row>
    <row r="83" spans="2:15">
      <c r="B83" s="86" t="s">
        <v>1385</v>
      </c>
      <c r="C83" s="87" t="s">
        <v>1386</v>
      </c>
      <c r="D83" s="88" t="s">
        <v>120</v>
      </c>
      <c r="E83" s="88" t="s">
        <v>308</v>
      </c>
      <c r="F83" s="87" t="s">
        <v>1387</v>
      </c>
      <c r="G83" s="88" t="s">
        <v>128</v>
      </c>
      <c r="H83" s="88" t="s">
        <v>132</v>
      </c>
      <c r="I83" s="90">
        <v>13800.950827999999</v>
      </c>
      <c r="J83" s="102">
        <v>277</v>
      </c>
      <c r="K83" s="90"/>
      <c r="L83" s="90">
        <v>38.228633793</v>
      </c>
      <c r="M83" s="91">
        <v>2.7129669604620562E-5</v>
      </c>
      <c r="N83" s="91">
        <f t="shared" si="2"/>
        <v>4.5586413919708971E-3</v>
      </c>
      <c r="O83" s="91">
        <f>L83/'סכום נכסי הקרן'!$C$42</f>
        <v>4.1418224791418058E-4</v>
      </c>
    </row>
    <row r="84" spans="2:15">
      <c r="B84" s="86" t="s">
        <v>1388</v>
      </c>
      <c r="C84" s="87" t="s">
        <v>1389</v>
      </c>
      <c r="D84" s="88" t="s">
        <v>120</v>
      </c>
      <c r="E84" s="88" t="s">
        <v>308</v>
      </c>
      <c r="F84" s="87" t="s">
        <v>698</v>
      </c>
      <c r="G84" s="88" t="s">
        <v>699</v>
      </c>
      <c r="H84" s="88" t="s">
        <v>132</v>
      </c>
      <c r="I84" s="90">
        <v>453.83642299999997</v>
      </c>
      <c r="J84" s="102">
        <v>9351</v>
      </c>
      <c r="K84" s="90"/>
      <c r="L84" s="90">
        <v>42.438243885000006</v>
      </c>
      <c r="M84" s="91">
        <v>1.3487825480237864E-5</v>
      </c>
      <c r="N84" s="91">
        <f t="shared" si="2"/>
        <v>5.0606238304059196E-3</v>
      </c>
      <c r="O84" s="91">
        <f>L84/'סכום נכסי הקרן'!$C$42</f>
        <v>4.5979062042855593E-4</v>
      </c>
    </row>
    <row r="85" spans="2:15">
      <c r="B85" s="86" t="s">
        <v>1390</v>
      </c>
      <c r="C85" s="87" t="s">
        <v>1391</v>
      </c>
      <c r="D85" s="88" t="s">
        <v>120</v>
      </c>
      <c r="E85" s="88" t="s">
        <v>308</v>
      </c>
      <c r="F85" s="87" t="s">
        <v>1392</v>
      </c>
      <c r="G85" s="88" t="s">
        <v>126</v>
      </c>
      <c r="H85" s="88" t="s">
        <v>132</v>
      </c>
      <c r="I85" s="90">
        <v>1397.9574030000001</v>
      </c>
      <c r="J85" s="102">
        <v>1623</v>
      </c>
      <c r="K85" s="90"/>
      <c r="L85" s="90">
        <v>22.688848658999998</v>
      </c>
      <c r="M85" s="91">
        <v>1.4845521619561107E-5</v>
      </c>
      <c r="N85" s="91">
        <f t="shared" si="2"/>
        <v>2.7055720901022567E-3</v>
      </c>
      <c r="O85" s="91">
        <f>L85/'סכום נכסי הקרן'!$C$42</f>
        <v>2.4581883807445903E-4</v>
      </c>
    </row>
    <row r="86" spans="2:15">
      <c r="B86" s="86" t="s">
        <v>1393</v>
      </c>
      <c r="C86" s="87" t="s">
        <v>1394</v>
      </c>
      <c r="D86" s="88" t="s">
        <v>120</v>
      </c>
      <c r="E86" s="88" t="s">
        <v>308</v>
      </c>
      <c r="F86" s="87" t="s">
        <v>1395</v>
      </c>
      <c r="G86" s="88" t="s">
        <v>156</v>
      </c>
      <c r="H86" s="88" t="s">
        <v>132</v>
      </c>
      <c r="I86" s="90">
        <v>15.434563000000001</v>
      </c>
      <c r="J86" s="102">
        <v>6433</v>
      </c>
      <c r="K86" s="90"/>
      <c r="L86" s="90">
        <v>0.9929054129999999</v>
      </c>
      <c r="M86" s="91">
        <v>2.7991483891700814E-7</v>
      </c>
      <c r="N86" s="91">
        <f t="shared" si="2"/>
        <v>1.1840077096457901E-4</v>
      </c>
      <c r="O86" s="91">
        <f>L86/'סכום נכסי הקרן'!$C$42</f>
        <v>1.0757480849284239E-5</v>
      </c>
    </row>
    <row r="87" spans="2:15">
      <c r="B87" s="86" t="s">
        <v>1396</v>
      </c>
      <c r="C87" s="87" t="s">
        <v>1397</v>
      </c>
      <c r="D87" s="88" t="s">
        <v>120</v>
      </c>
      <c r="E87" s="88" t="s">
        <v>308</v>
      </c>
      <c r="F87" s="87" t="s">
        <v>654</v>
      </c>
      <c r="G87" s="88" t="s">
        <v>155</v>
      </c>
      <c r="H87" s="88" t="s">
        <v>132</v>
      </c>
      <c r="I87" s="90">
        <v>2855.947643</v>
      </c>
      <c r="J87" s="102">
        <v>1846</v>
      </c>
      <c r="K87" s="90"/>
      <c r="L87" s="90">
        <v>52.720793494999995</v>
      </c>
      <c r="M87" s="91">
        <v>1.7321891619934913E-5</v>
      </c>
      <c r="N87" s="91">
        <f t="shared" si="2"/>
        <v>6.2867847369388469E-3</v>
      </c>
      <c r="O87" s="91">
        <f>L87/'סכום נכסי הקרן'!$C$42</f>
        <v>5.711953212823623E-4</v>
      </c>
    </row>
    <row r="88" spans="2:15">
      <c r="B88" s="86" t="s">
        <v>1398</v>
      </c>
      <c r="C88" s="87" t="s">
        <v>1399</v>
      </c>
      <c r="D88" s="88" t="s">
        <v>120</v>
      </c>
      <c r="E88" s="88" t="s">
        <v>308</v>
      </c>
      <c r="F88" s="87" t="s">
        <v>1400</v>
      </c>
      <c r="G88" s="88" t="s">
        <v>127</v>
      </c>
      <c r="H88" s="88" t="s">
        <v>132</v>
      </c>
      <c r="I88" s="90">
        <v>191.751352</v>
      </c>
      <c r="J88" s="102">
        <v>13110</v>
      </c>
      <c r="K88" s="90"/>
      <c r="L88" s="90">
        <v>25.138602249999998</v>
      </c>
      <c r="M88" s="91">
        <v>1.5650779897145512E-5</v>
      </c>
      <c r="N88" s="91">
        <f t="shared" si="2"/>
        <v>2.9976973117497754E-3</v>
      </c>
      <c r="O88" s="91">
        <f>L88/'סכום נכסי הקרן'!$C$42</f>
        <v>2.7236031624106846E-4</v>
      </c>
    </row>
    <row r="89" spans="2:15">
      <c r="B89" s="86" t="s">
        <v>1401</v>
      </c>
      <c r="C89" s="87" t="s">
        <v>1402</v>
      </c>
      <c r="D89" s="88" t="s">
        <v>120</v>
      </c>
      <c r="E89" s="88" t="s">
        <v>308</v>
      </c>
      <c r="F89" s="87" t="s">
        <v>1403</v>
      </c>
      <c r="G89" s="88" t="s">
        <v>600</v>
      </c>
      <c r="H89" s="88" t="s">
        <v>132</v>
      </c>
      <c r="I89" s="90">
        <v>78.601521000000005</v>
      </c>
      <c r="J89" s="102">
        <v>43690</v>
      </c>
      <c r="K89" s="90">
        <v>0.23580456399999999</v>
      </c>
      <c r="L89" s="90">
        <v>34.576809232000002</v>
      </c>
      <c r="M89" s="91">
        <v>1.1556732460351324E-5</v>
      </c>
      <c r="N89" s="91">
        <f t="shared" si="2"/>
        <v>4.1231730807010656E-3</v>
      </c>
      <c r="O89" s="91">
        <f>L89/'סכום נכסי הקרן'!$C$42</f>
        <v>3.7461711686991733E-4</v>
      </c>
    </row>
    <row r="90" spans="2:15">
      <c r="B90" s="86" t="s">
        <v>1404</v>
      </c>
      <c r="C90" s="87" t="s">
        <v>1405</v>
      </c>
      <c r="D90" s="88" t="s">
        <v>120</v>
      </c>
      <c r="E90" s="88" t="s">
        <v>308</v>
      </c>
      <c r="F90" s="87" t="s">
        <v>1406</v>
      </c>
      <c r="G90" s="88" t="s">
        <v>504</v>
      </c>
      <c r="H90" s="88" t="s">
        <v>132</v>
      </c>
      <c r="I90" s="90">
        <v>2797.1772609999998</v>
      </c>
      <c r="J90" s="102">
        <v>881.2</v>
      </c>
      <c r="K90" s="90"/>
      <c r="L90" s="90">
        <v>24.648726022000002</v>
      </c>
      <c r="M90" s="91">
        <v>2.6208751073054787E-5</v>
      </c>
      <c r="N90" s="91">
        <f t="shared" si="2"/>
        <v>2.9392811501365852E-3</v>
      </c>
      <c r="O90" s="91">
        <f>L90/'סכום נכסי הקרן'!$C$42</f>
        <v>2.6705282766035149E-4</v>
      </c>
    </row>
    <row r="91" spans="2:15">
      <c r="B91" s="86" t="s">
        <v>1407</v>
      </c>
      <c r="C91" s="87" t="s">
        <v>1408</v>
      </c>
      <c r="D91" s="88" t="s">
        <v>120</v>
      </c>
      <c r="E91" s="88" t="s">
        <v>308</v>
      </c>
      <c r="F91" s="87" t="s">
        <v>1409</v>
      </c>
      <c r="G91" s="88" t="s">
        <v>495</v>
      </c>
      <c r="H91" s="88" t="s">
        <v>132</v>
      </c>
      <c r="I91" s="90">
        <v>97.355270000000004</v>
      </c>
      <c r="J91" s="102">
        <v>32200</v>
      </c>
      <c r="K91" s="90"/>
      <c r="L91" s="90">
        <v>31.348396958000006</v>
      </c>
      <c r="M91" s="91">
        <v>7.131702485141077E-6</v>
      </c>
      <c r="N91" s="91">
        <f t="shared" si="2"/>
        <v>3.7381953202533947E-3</v>
      </c>
      <c r="O91" s="91">
        <f>L91/'סכום נכסי הקרן'!$C$42</f>
        <v>3.3963938106906604E-4</v>
      </c>
    </row>
    <row r="92" spans="2:15">
      <c r="B92" s="86" t="s">
        <v>1410</v>
      </c>
      <c r="C92" s="87" t="s">
        <v>1411</v>
      </c>
      <c r="D92" s="88" t="s">
        <v>120</v>
      </c>
      <c r="E92" s="88" t="s">
        <v>308</v>
      </c>
      <c r="F92" s="87" t="s">
        <v>623</v>
      </c>
      <c r="G92" s="88" t="s">
        <v>360</v>
      </c>
      <c r="H92" s="88" t="s">
        <v>132</v>
      </c>
      <c r="I92" s="90">
        <v>179.97449100000003</v>
      </c>
      <c r="J92" s="102">
        <v>43790</v>
      </c>
      <c r="K92" s="90"/>
      <c r="L92" s="90">
        <v>78.810829538000007</v>
      </c>
      <c r="M92" s="91">
        <v>1.6927273043635291E-5</v>
      </c>
      <c r="N92" s="91">
        <f t="shared" si="2"/>
        <v>9.3979374626062366E-3</v>
      </c>
      <c r="O92" s="91">
        <f>L92/'סכום נכסי הקרן'!$C$42</f>
        <v>8.5386380048996647E-4</v>
      </c>
    </row>
    <row r="93" spans="2:15">
      <c r="B93" s="86" t="s">
        <v>1412</v>
      </c>
      <c r="C93" s="87" t="s">
        <v>1413</v>
      </c>
      <c r="D93" s="88" t="s">
        <v>120</v>
      </c>
      <c r="E93" s="88" t="s">
        <v>308</v>
      </c>
      <c r="F93" s="87" t="s">
        <v>1414</v>
      </c>
      <c r="G93" s="88" t="s">
        <v>316</v>
      </c>
      <c r="H93" s="88" t="s">
        <v>132</v>
      </c>
      <c r="I93" s="90">
        <v>5.8806190000000003</v>
      </c>
      <c r="J93" s="102">
        <v>14660</v>
      </c>
      <c r="K93" s="90"/>
      <c r="L93" s="90">
        <v>0.86209870099999997</v>
      </c>
      <c r="M93" s="91">
        <v>1.6587252740557544E-7</v>
      </c>
      <c r="N93" s="91">
        <f t="shared" si="2"/>
        <v>1.0280249206976786E-4</v>
      </c>
      <c r="O93" s="91">
        <f>L93/'סכום נכסי הקרן'!$C$42</f>
        <v>9.340275664506142E-6</v>
      </c>
    </row>
    <row r="94" spans="2:15">
      <c r="B94" s="86" t="s">
        <v>1415</v>
      </c>
      <c r="C94" s="87" t="s">
        <v>1416</v>
      </c>
      <c r="D94" s="88" t="s">
        <v>120</v>
      </c>
      <c r="E94" s="88" t="s">
        <v>308</v>
      </c>
      <c r="F94" s="87" t="s">
        <v>1417</v>
      </c>
      <c r="G94" s="88" t="s">
        <v>504</v>
      </c>
      <c r="H94" s="88" t="s">
        <v>132</v>
      </c>
      <c r="I94" s="90">
        <v>114.23134400000001</v>
      </c>
      <c r="J94" s="102">
        <v>15650</v>
      </c>
      <c r="K94" s="90"/>
      <c r="L94" s="90">
        <v>17.877205296</v>
      </c>
      <c r="M94" s="91">
        <v>1.1963959193356065E-5</v>
      </c>
      <c r="N94" s="91">
        <f t="shared" si="2"/>
        <v>2.1317991240908411E-3</v>
      </c>
      <c r="O94" s="91">
        <f>L94/'סכום נכסי הקרן'!$C$42</f>
        <v>1.9368782876243902E-4</v>
      </c>
    </row>
    <row r="95" spans="2:15">
      <c r="B95" s="86" t="s">
        <v>1418</v>
      </c>
      <c r="C95" s="87" t="s">
        <v>1419</v>
      </c>
      <c r="D95" s="88" t="s">
        <v>120</v>
      </c>
      <c r="E95" s="88" t="s">
        <v>308</v>
      </c>
      <c r="F95" s="87" t="s">
        <v>818</v>
      </c>
      <c r="G95" s="88" t="s">
        <v>155</v>
      </c>
      <c r="H95" s="88" t="s">
        <v>132</v>
      </c>
      <c r="I95" s="90">
        <v>3003.2154780000001</v>
      </c>
      <c r="J95" s="102">
        <v>2549</v>
      </c>
      <c r="K95" s="90"/>
      <c r="L95" s="90">
        <v>76.551962541999998</v>
      </c>
      <c r="M95" s="91">
        <v>1.6125481577277244E-5</v>
      </c>
      <c r="N95" s="91">
        <f t="shared" si="2"/>
        <v>9.1285748523000278E-3</v>
      </c>
      <c r="O95" s="91">
        <f>L95/'סכום נכסי הקרן'!$C$42</f>
        <v>8.2939045375180105E-4</v>
      </c>
    </row>
    <row r="96" spans="2:15">
      <c r="B96" s="86" t="s">
        <v>1420</v>
      </c>
      <c r="C96" s="87" t="s">
        <v>1421</v>
      </c>
      <c r="D96" s="88" t="s">
        <v>120</v>
      </c>
      <c r="E96" s="88" t="s">
        <v>308</v>
      </c>
      <c r="F96" s="87" t="s">
        <v>1422</v>
      </c>
      <c r="G96" s="88" t="s">
        <v>156</v>
      </c>
      <c r="H96" s="88" t="s">
        <v>132</v>
      </c>
      <c r="I96" s="90">
        <v>5.4249249999999991</v>
      </c>
      <c r="J96" s="102">
        <v>8798</v>
      </c>
      <c r="K96" s="90"/>
      <c r="L96" s="90">
        <v>0.47728490200000001</v>
      </c>
      <c r="M96" s="91">
        <v>1.2146360268757774E-7</v>
      </c>
      <c r="N96" s="91">
        <f t="shared" si="2"/>
        <v>5.6914686561944995E-5</v>
      </c>
      <c r="O96" s="91">
        <f>L96/'סכום נכסי הקרן'!$C$42</f>
        <v>5.1710697974787912E-6</v>
      </c>
    </row>
    <row r="97" spans="2:15">
      <c r="B97" s="86" t="s">
        <v>1423</v>
      </c>
      <c r="C97" s="87" t="s">
        <v>1424</v>
      </c>
      <c r="D97" s="88" t="s">
        <v>120</v>
      </c>
      <c r="E97" s="88" t="s">
        <v>308</v>
      </c>
      <c r="F97" s="87" t="s">
        <v>677</v>
      </c>
      <c r="G97" s="88" t="s">
        <v>678</v>
      </c>
      <c r="H97" s="88" t="s">
        <v>132</v>
      </c>
      <c r="I97" s="90">
        <v>359.85046499999999</v>
      </c>
      <c r="J97" s="102">
        <v>29690</v>
      </c>
      <c r="K97" s="90"/>
      <c r="L97" s="90">
        <v>106.83960307</v>
      </c>
      <c r="M97" s="91">
        <v>2.2269855405484435E-5</v>
      </c>
      <c r="N97" s="91">
        <f t="shared" si="2"/>
        <v>1.2740278386454524E-2</v>
      </c>
      <c r="O97" s="91">
        <f>L97/'סכום נכסי הקרן'!$C$42</f>
        <v>1.1575372325728821E-3</v>
      </c>
    </row>
    <row r="98" spans="2:15">
      <c r="B98" s="86" t="s">
        <v>1425</v>
      </c>
      <c r="C98" s="87" t="s">
        <v>1426</v>
      </c>
      <c r="D98" s="88" t="s">
        <v>120</v>
      </c>
      <c r="E98" s="88" t="s">
        <v>308</v>
      </c>
      <c r="F98" s="87" t="s">
        <v>935</v>
      </c>
      <c r="G98" s="88" t="s">
        <v>936</v>
      </c>
      <c r="H98" s="88" t="s">
        <v>132</v>
      </c>
      <c r="I98" s="90">
        <v>249.892877</v>
      </c>
      <c r="J98" s="102">
        <v>7615</v>
      </c>
      <c r="K98" s="90"/>
      <c r="L98" s="90">
        <v>19.0293426</v>
      </c>
      <c r="M98" s="91">
        <v>5.6455764450348382E-6</v>
      </c>
      <c r="N98" s="91">
        <f t="shared" si="2"/>
        <v>2.2691877849487629E-3</v>
      </c>
      <c r="O98" s="91">
        <f>L98/'סכום נכסי הקרן'!$C$42</f>
        <v>2.0617048302260465E-4</v>
      </c>
    </row>
    <row r="99" spans="2:15">
      <c r="B99" s="86" t="s">
        <v>1427</v>
      </c>
      <c r="C99" s="87" t="s">
        <v>1428</v>
      </c>
      <c r="D99" s="88" t="s">
        <v>120</v>
      </c>
      <c r="E99" s="88" t="s">
        <v>308</v>
      </c>
      <c r="F99" s="87" t="s">
        <v>868</v>
      </c>
      <c r="G99" s="88" t="s">
        <v>645</v>
      </c>
      <c r="H99" s="88" t="s">
        <v>132</v>
      </c>
      <c r="I99" s="90">
        <v>563.97173099999998</v>
      </c>
      <c r="J99" s="102">
        <v>3382</v>
      </c>
      <c r="K99" s="90"/>
      <c r="L99" s="90">
        <v>19.073523944000002</v>
      </c>
      <c r="M99" s="91">
        <v>1.0413352740315115E-5</v>
      </c>
      <c r="N99" s="91">
        <f t="shared" si="2"/>
        <v>2.2744562678509218E-3</v>
      </c>
      <c r="O99" s="91">
        <f>L99/'סכום נכסי הקרן'!$C$42</f>
        <v>2.0664915899289637E-4</v>
      </c>
    </row>
    <row r="100" spans="2:15">
      <c r="B100" s="86" t="s">
        <v>1429</v>
      </c>
      <c r="C100" s="87" t="s">
        <v>1430</v>
      </c>
      <c r="D100" s="88" t="s">
        <v>120</v>
      </c>
      <c r="E100" s="88" t="s">
        <v>308</v>
      </c>
      <c r="F100" s="87" t="s">
        <v>482</v>
      </c>
      <c r="G100" s="88" t="s">
        <v>342</v>
      </c>
      <c r="H100" s="88" t="s">
        <v>132</v>
      </c>
      <c r="I100" s="90">
        <v>237.08614799999998</v>
      </c>
      <c r="J100" s="102">
        <v>20750</v>
      </c>
      <c r="K100" s="90"/>
      <c r="L100" s="90">
        <v>49.195375764999994</v>
      </c>
      <c r="M100" s="91">
        <v>1.9434624162329823E-5</v>
      </c>
      <c r="N100" s="91">
        <f t="shared" si="2"/>
        <v>5.8663900329327398E-3</v>
      </c>
      <c r="O100" s="91">
        <f>L100/'סכום נכסי הקרן'!$C$42</f>
        <v>5.3299972558950031E-4</v>
      </c>
    </row>
    <row r="101" spans="2:15">
      <c r="B101" s="86" t="s">
        <v>1431</v>
      </c>
      <c r="C101" s="87" t="s">
        <v>1432</v>
      </c>
      <c r="D101" s="88" t="s">
        <v>120</v>
      </c>
      <c r="E101" s="88" t="s">
        <v>308</v>
      </c>
      <c r="F101" s="87" t="s">
        <v>485</v>
      </c>
      <c r="G101" s="88" t="s">
        <v>342</v>
      </c>
      <c r="H101" s="88" t="s">
        <v>132</v>
      </c>
      <c r="I101" s="90">
        <v>2773.6517480000002</v>
      </c>
      <c r="J101" s="102">
        <v>1742</v>
      </c>
      <c r="K101" s="90"/>
      <c r="L101" s="90">
        <v>48.317013451000001</v>
      </c>
      <c r="M101" s="91">
        <v>1.43283792484678E-5</v>
      </c>
      <c r="N101" s="91">
        <f t="shared" si="2"/>
        <v>5.7616481574205448E-3</v>
      </c>
      <c r="O101" s="91">
        <f>L101/'סכום נכסי הקרן'!$C$42</f>
        <v>5.2348324431356638E-4</v>
      </c>
    </row>
    <row r="102" spans="2:15">
      <c r="B102" s="86" t="s">
        <v>1433</v>
      </c>
      <c r="C102" s="87" t="s">
        <v>1434</v>
      </c>
      <c r="D102" s="88" t="s">
        <v>120</v>
      </c>
      <c r="E102" s="88" t="s">
        <v>308</v>
      </c>
      <c r="F102" s="87" t="s">
        <v>1435</v>
      </c>
      <c r="G102" s="88" t="s">
        <v>495</v>
      </c>
      <c r="H102" s="88" t="s">
        <v>132</v>
      </c>
      <c r="I102" s="90">
        <v>184.991895</v>
      </c>
      <c r="J102" s="102">
        <v>6630</v>
      </c>
      <c r="K102" s="90"/>
      <c r="L102" s="90">
        <v>12.264962670000001</v>
      </c>
      <c r="M102" s="91">
        <v>3.8187600450691225E-6</v>
      </c>
      <c r="N102" s="91">
        <f t="shared" si="2"/>
        <v>1.4625572758155379E-3</v>
      </c>
      <c r="O102" s="91">
        <f>L102/'סכום נכסי הקרן'!$C$42</f>
        <v>1.3288284997970003E-4</v>
      </c>
    </row>
    <row r="103" spans="2:15">
      <c r="B103" s="86" t="s">
        <v>1436</v>
      </c>
      <c r="C103" s="87" t="s">
        <v>1437</v>
      </c>
      <c r="D103" s="88" t="s">
        <v>120</v>
      </c>
      <c r="E103" s="88" t="s">
        <v>308</v>
      </c>
      <c r="F103" s="87" t="s">
        <v>1438</v>
      </c>
      <c r="G103" s="88" t="s">
        <v>495</v>
      </c>
      <c r="H103" s="88" t="s">
        <v>132</v>
      </c>
      <c r="I103" s="90">
        <v>87.106936000000005</v>
      </c>
      <c r="J103" s="102">
        <v>24600</v>
      </c>
      <c r="K103" s="90"/>
      <c r="L103" s="90">
        <v>21.428306192000001</v>
      </c>
      <c r="M103" s="91">
        <v>6.3232849019892661E-6</v>
      </c>
      <c r="N103" s="91">
        <f t="shared" si="2"/>
        <v>2.5552564628810847E-3</v>
      </c>
      <c r="O103" s="91">
        <f>L103/'סכום נכסי הקרן'!$C$42</f>
        <v>2.3216168476366126E-4</v>
      </c>
    </row>
    <row r="104" spans="2:15">
      <c r="B104" s="86" t="s">
        <v>1439</v>
      </c>
      <c r="C104" s="87" t="s">
        <v>1440</v>
      </c>
      <c r="D104" s="88" t="s">
        <v>120</v>
      </c>
      <c r="E104" s="88" t="s">
        <v>308</v>
      </c>
      <c r="F104" s="87" t="s">
        <v>1441</v>
      </c>
      <c r="G104" s="88" t="s">
        <v>126</v>
      </c>
      <c r="H104" s="88" t="s">
        <v>132</v>
      </c>
      <c r="I104" s="90">
        <v>8592.8928570000007</v>
      </c>
      <c r="J104" s="102">
        <v>232.4</v>
      </c>
      <c r="K104" s="90"/>
      <c r="L104" s="90">
        <v>19.969883000000003</v>
      </c>
      <c r="M104" s="91">
        <v>7.6457989757840085E-6</v>
      </c>
      <c r="N104" s="91">
        <f t="shared" si="2"/>
        <v>2.3813441968539659E-3</v>
      </c>
      <c r="O104" s="91">
        <f>L104/'סכום נכסי הקרן'!$C$42</f>
        <v>2.1636062319961078E-4</v>
      </c>
    </row>
    <row r="105" spans="2:15">
      <c r="B105" s="86" t="s">
        <v>1442</v>
      </c>
      <c r="C105" s="87" t="s">
        <v>1443</v>
      </c>
      <c r="D105" s="88" t="s">
        <v>120</v>
      </c>
      <c r="E105" s="88" t="s">
        <v>308</v>
      </c>
      <c r="F105" s="87" t="s">
        <v>1444</v>
      </c>
      <c r="G105" s="88" t="s">
        <v>699</v>
      </c>
      <c r="H105" s="88" t="s">
        <v>132</v>
      </c>
      <c r="I105" s="90">
        <v>6488.4272970000002</v>
      </c>
      <c r="J105" s="102">
        <v>306</v>
      </c>
      <c r="K105" s="90"/>
      <c r="L105" s="90">
        <v>19.854587529</v>
      </c>
      <c r="M105" s="91">
        <v>7.0774367816432983E-6</v>
      </c>
      <c r="N105" s="91">
        <f t="shared" si="2"/>
        <v>2.3675955834650242E-3</v>
      </c>
      <c r="O105" s="91">
        <f>L105/'סכום נכסי הקרן'!$C$42</f>
        <v>2.1511147216764665E-4</v>
      </c>
    </row>
    <row r="106" spans="2:15">
      <c r="B106" s="86" t="s">
        <v>1445</v>
      </c>
      <c r="C106" s="87" t="s">
        <v>1446</v>
      </c>
      <c r="D106" s="88" t="s">
        <v>120</v>
      </c>
      <c r="E106" s="88" t="s">
        <v>308</v>
      </c>
      <c r="F106" s="87" t="s">
        <v>494</v>
      </c>
      <c r="G106" s="88" t="s">
        <v>495</v>
      </c>
      <c r="H106" s="88" t="s">
        <v>132</v>
      </c>
      <c r="I106" s="90">
        <v>6219.6586230000003</v>
      </c>
      <c r="J106" s="102">
        <v>2029</v>
      </c>
      <c r="K106" s="90"/>
      <c r="L106" s="90">
        <v>126.196873466</v>
      </c>
      <c r="M106" s="91">
        <v>2.3412266902657204E-5</v>
      </c>
      <c r="N106" s="91">
        <f t="shared" si="2"/>
        <v>1.504857050436266E-2</v>
      </c>
      <c r="O106" s="91">
        <f>L106/'סכום נכסי הקרן'!$C$42</f>
        <v>1.3672605988200423E-3</v>
      </c>
    </row>
    <row r="107" spans="2:15">
      <c r="B107" s="86" t="s">
        <v>1447</v>
      </c>
      <c r="C107" s="87" t="s">
        <v>1448</v>
      </c>
      <c r="D107" s="88" t="s">
        <v>120</v>
      </c>
      <c r="E107" s="88" t="s">
        <v>308</v>
      </c>
      <c r="F107" s="87" t="s">
        <v>1449</v>
      </c>
      <c r="G107" s="88" t="s">
        <v>127</v>
      </c>
      <c r="H107" s="88" t="s">
        <v>132</v>
      </c>
      <c r="I107" s="90">
        <v>76.456288999999998</v>
      </c>
      <c r="J107" s="102">
        <v>35260</v>
      </c>
      <c r="K107" s="90"/>
      <c r="L107" s="90">
        <v>26.958487496</v>
      </c>
      <c r="M107" s="91">
        <v>8.9047612503189779E-6</v>
      </c>
      <c r="N107" s="91">
        <f t="shared" si="2"/>
        <v>3.2147127629420661E-3</v>
      </c>
      <c r="O107" s="91">
        <f>L107/'סכום נכסי הקרן'!$C$42</f>
        <v>2.9207758278571158E-4</v>
      </c>
    </row>
    <row r="108" spans="2:15">
      <c r="B108" s="86" t="s">
        <v>1450</v>
      </c>
      <c r="C108" s="87" t="s">
        <v>1451</v>
      </c>
      <c r="D108" s="88" t="s">
        <v>120</v>
      </c>
      <c r="E108" s="88" t="s">
        <v>308</v>
      </c>
      <c r="F108" s="87" t="s">
        <v>1452</v>
      </c>
      <c r="G108" s="88" t="s">
        <v>715</v>
      </c>
      <c r="H108" s="88" t="s">
        <v>132</v>
      </c>
      <c r="I108" s="90">
        <v>858.03695200000004</v>
      </c>
      <c r="J108" s="102">
        <v>1780</v>
      </c>
      <c r="K108" s="90"/>
      <c r="L108" s="90">
        <v>15.273057737999999</v>
      </c>
      <c r="M108" s="91">
        <v>8.5731015873982673E-6</v>
      </c>
      <c r="N108" s="91">
        <f t="shared" si="2"/>
        <v>1.821262919397267E-3</v>
      </c>
      <c r="O108" s="91">
        <f>L108/'סכום נכסי הקרן'!$C$42</f>
        <v>1.6547359292777615E-4</v>
      </c>
    </row>
    <row r="109" spans="2:15">
      <c r="B109" s="92"/>
      <c r="C109" s="87"/>
      <c r="D109" s="87"/>
      <c r="E109" s="87"/>
      <c r="F109" s="87"/>
      <c r="G109" s="87"/>
      <c r="H109" s="87"/>
      <c r="I109" s="90"/>
      <c r="J109" s="102"/>
      <c r="K109" s="87"/>
      <c r="L109" s="87"/>
      <c r="M109" s="87"/>
      <c r="N109" s="91"/>
      <c r="O109" s="87"/>
    </row>
    <row r="110" spans="2:15">
      <c r="B110" s="85" t="s">
        <v>30</v>
      </c>
      <c r="C110" s="80"/>
      <c r="D110" s="81"/>
      <c r="E110" s="81"/>
      <c r="F110" s="80"/>
      <c r="G110" s="81"/>
      <c r="H110" s="81"/>
      <c r="I110" s="83"/>
      <c r="J110" s="100"/>
      <c r="K110" s="83"/>
      <c r="L110" s="83">
        <f>SUM(L111:L178)</f>
        <v>419.62637698499992</v>
      </c>
      <c r="M110" s="84"/>
      <c r="N110" s="84">
        <f t="shared" ref="N110:N141" si="3">IFERROR(L110/$L$11,0)</f>
        <v>5.0039093252578597E-2</v>
      </c>
      <c r="O110" s="84">
        <f>L110/'סכום נכסי הקרן'!$C$42</f>
        <v>4.5463773841574028E-3</v>
      </c>
    </row>
    <row r="111" spans="2:15">
      <c r="B111" s="86" t="s">
        <v>1453</v>
      </c>
      <c r="C111" s="87" t="s">
        <v>1454</v>
      </c>
      <c r="D111" s="88" t="s">
        <v>120</v>
      </c>
      <c r="E111" s="88" t="s">
        <v>308</v>
      </c>
      <c r="F111" s="87" t="s">
        <v>1455</v>
      </c>
      <c r="G111" s="88" t="s">
        <v>1456</v>
      </c>
      <c r="H111" s="88" t="s">
        <v>132</v>
      </c>
      <c r="I111" s="90">
        <v>5248.9818789999999</v>
      </c>
      <c r="J111" s="102">
        <v>176.1</v>
      </c>
      <c r="K111" s="90"/>
      <c r="L111" s="90">
        <v>9.2434570889999996</v>
      </c>
      <c r="M111" s="91">
        <v>1.7682085624324814E-5</v>
      </c>
      <c r="N111" s="91">
        <f t="shared" si="3"/>
        <v>1.1022524717725587E-3</v>
      </c>
      <c r="O111" s="91">
        <f>L111/'סכום נכסי הקרן'!$C$42</f>
        <v>1.0014681289293982E-4</v>
      </c>
    </row>
    <row r="112" spans="2:15">
      <c r="B112" s="86" t="s">
        <v>1457</v>
      </c>
      <c r="C112" s="87" t="s">
        <v>1458</v>
      </c>
      <c r="D112" s="88" t="s">
        <v>120</v>
      </c>
      <c r="E112" s="88" t="s">
        <v>308</v>
      </c>
      <c r="F112" s="87" t="s">
        <v>628</v>
      </c>
      <c r="G112" s="88" t="s">
        <v>629</v>
      </c>
      <c r="H112" s="88" t="s">
        <v>132</v>
      </c>
      <c r="I112" s="90">
        <v>2126.3629340000002</v>
      </c>
      <c r="J112" s="102">
        <v>521.79999999999995</v>
      </c>
      <c r="K112" s="90"/>
      <c r="L112" s="90">
        <v>11.095361788000002</v>
      </c>
      <c r="M112" s="91">
        <v>1.2898340386427404E-5</v>
      </c>
      <c r="N112" s="91">
        <f t="shared" si="3"/>
        <v>1.3230861395557023E-3</v>
      </c>
      <c r="O112" s="91">
        <f>L112/'סכום נכסי הקרן'!$C$42</f>
        <v>1.2021098927203669E-4</v>
      </c>
    </row>
    <row r="113" spans="2:15">
      <c r="B113" s="86" t="s">
        <v>1459</v>
      </c>
      <c r="C113" s="87" t="s">
        <v>1460</v>
      </c>
      <c r="D113" s="88" t="s">
        <v>120</v>
      </c>
      <c r="E113" s="88" t="s">
        <v>308</v>
      </c>
      <c r="F113" s="87" t="s">
        <v>1461</v>
      </c>
      <c r="G113" s="88" t="s">
        <v>1462</v>
      </c>
      <c r="H113" s="88" t="s">
        <v>132</v>
      </c>
      <c r="I113" s="90">
        <v>72.466148000000004</v>
      </c>
      <c r="J113" s="102">
        <v>2109</v>
      </c>
      <c r="K113" s="90"/>
      <c r="L113" s="90">
        <v>1.5283110639999999</v>
      </c>
      <c r="M113" s="91">
        <v>1.6215308315335258E-5</v>
      </c>
      <c r="N113" s="91">
        <f t="shared" si="3"/>
        <v>1.8224616955663233E-4</v>
      </c>
      <c r="O113" s="91">
        <f>L113/'סכום נכסי הקרן'!$C$42</f>
        <v>1.6558250954695138E-5</v>
      </c>
    </row>
    <row r="114" spans="2:15">
      <c r="B114" s="86" t="s">
        <v>1463</v>
      </c>
      <c r="C114" s="87" t="s">
        <v>1464</v>
      </c>
      <c r="D114" s="88" t="s">
        <v>120</v>
      </c>
      <c r="E114" s="88" t="s">
        <v>308</v>
      </c>
      <c r="F114" s="87" t="s">
        <v>1465</v>
      </c>
      <c r="G114" s="88" t="s">
        <v>128</v>
      </c>
      <c r="H114" s="88" t="s">
        <v>132</v>
      </c>
      <c r="I114" s="90">
        <v>947.21013300000004</v>
      </c>
      <c r="J114" s="102">
        <v>491.3</v>
      </c>
      <c r="K114" s="90"/>
      <c r="L114" s="90">
        <v>4.6536433820000003</v>
      </c>
      <c r="M114" s="91">
        <v>1.7218396259881499E-5</v>
      </c>
      <c r="N114" s="91">
        <f t="shared" si="3"/>
        <v>5.5493197741586986E-4</v>
      </c>
      <c r="O114" s="91">
        <f>L114/'סכום נכסי הקרן'!$C$42</f>
        <v>5.0419182840393426E-5</v>
      </c>
    </row>
    <row r="115" spans="2:15">
      <c r="B115" s="86" t="s">
        <v>1466</v>
      </c>
      <c r="C115" s="87" t="s">
        <v>1467</v>
      </c>
      <c r="D115" s="88" t="s">
        <v>120</v>
      </c>
      <c r="E115" s="88" t="s">
        <v>308</v>
      </c>
      <c r="F115" s="87" t="s">
        <v>1468</v>
      </c>
      <c r="G115" s="88" t="s">
        <v>128</v>
      </c>
      <c r="H115" s="88" t="s">
        <v>132</v>
      </c>
      <c r="I115" s="90">
        <v>416.51749600000005</v>
      </c>
      <c r="J115" s="102">
        <v>2967</v>
      </c>
      <c r="K115" s="90"/>
      <c r="L115" s="90">
        <v>12.358074094999999</v>
      </c>
      <c r="M115" s="91">
        <v>2.4649872355716866E-5</v>
      </c>
      <c r="N115" s="91">
        <f t="shared" si="3"/>
        <v>1.473660513204788E-3</v>
      </c>
      <c r="O115" s="91">
        <f>L115/'סכום נכסי הקרן'!$C$42</f>
        <v>1.3389165138028928E-4</v>
      </c>
    </row>
    <row r="116" spans="2:15">
      <c r="B116" s="86" t="s">
        <v>1469</v>
      </c>
      <c r="C116" s="87" t="s">
        <v>1470</v>
      </c>
      <c r="D116" s="88" t="s">
        <v>120</v>
      </c>
      <c r="E116" s="88" t="s">
        <v>308</v>
      </c>
      <c r="F116" s="87" t="s">
        <v>1471</v>
      </c>
      <c r="G116" s="88" t="s">
        <v>600</v>
      </c>
      <c r="H116" s="88" t="s">
        <v>132</v>
      </c>
      <c r="I116" s="90">
        <v>136.70811</v>
      </c>
      <c r="J116" s="102">
        <v>9900</v>
      </c>
      <c r="K116" s="90"/>
      <c r="L116" s="90">
        <v>13.534102890000002</v>
      </c>
      <c r="M116" s="91">
        <v>3.41770275E-5</v>
      </c>
      <c r="N116" s="91">
        <f t="shared" si="3"/>
        <v>1.613898157376585E-3</v>
      </c>
      <c r="O116" s="91">
        <f>L116/'סכום נכסי הקרן'!$C$42</f>
        <v>1.466331543218382E-4</v>
      </c>
    </row>
    <row r="117" spans="2:15">
      <c r="B117" s="86" t="s">
        <v>1472</v>
      </c>
      <c r="C117" s="87" t="s">
        <v>1473</v>
      </c>
      <c r="D117" s="88" t="s">
        <v>120</v>
      </c>
      <c r="E117" s="88" t="s">
        <v>308</v>
      </c>
      <c r="F117" s="87" t="s">
        <v>1474</v>
      </c>
      <c r="G117" s="88" t="s">
        <v>127</v>
      </c>
      <c r="H117" s="88" t="s">
        <v>132</v>
      </c>
      <c r="I117" s="90">
        <v>520.79280000000006</v>
      </c>
      <c r="J117" s="102">
        <v>628.1</v>
      </c>
      <c r="K117" s="90"/>
      <c r="L117" s="90">
        <v>3.2710995769999993</v>
      </c>
      <c r="M117" s="91">
        <v>9.215554698240737E-6</v>
      </c>
      <c r="N117" s="91">
        <f t="shared" si="3"/>
        <v>3.9006808377497305E-4</v>
      </c>
      <c r="O117" s="91">
        <f>L117/'סכום נכסי הקרן'!$C$42</f>
        <v>3.5440224813921195E-5</v>
      </c>
    </row>
    <row r="118" spans="2:15">
      <c r="B118" s="86" t="s">
        <v>1475</v>
      </c>
      <c r="C118" s="87" t="s">
        <v>1476</v>
      </c>
      <c r="D118" s="88" t="s">
        <v>120</v>
      </c>
      <c r="E118" s="88" t="s">
        <v>308</v>
      </c>
      <c r="F118" s="87" t="s">
        <v>1477</v>
      </c>
      <c r="G118" s="88" t="s">
        <v>699</v>
      </c>
      <c r="H118" s="88" t="s">
        <v>132</v>
      </c>
      <c r="I118" s="90">
        <v>42.047291999999999</v>
      </c>
      <c r="J118" s="102">
        <v>5349</v>
      </c>
      <c r="K118" s="90"/>
      <c r="L118" s="90">
        <v>2.2491096330000002</v>
      </c>
      <c r="M118" s="91">
        <v>3.2723423347350963E-6</v>
      </c>
      <c r="N118" s="91">
        <f t="shared" si="3"/>
        <v>2.681990762105568E-4</v>
      </c>
      <c r="O118" s="91">
        <f>L118/'סכום נכסי הקרן'!$C$42</f>
        <v>2.4367632090790312E-5</v>
      </c>
    </row>
    <row r="119" spans="2:15">
      <c r="B119" s="86" t="s">
        <v>1478</v>
      </c>
      <c r="C119" s="87" t="s">
        <v>1479</v>
      </c>
      <c r="D119" s="88" t="s">
        <v>120</v>
      </c>
      <c r="E119" s="88" t="s">
        <v>308</v>
      </c>
      <c r="F119" s="87" t="s">
        <v>1480</v>
      </c>
      <c r="G119" s="88" t="s">
        <v>1481</v>
      </c>
      <c r="H119" s="88" t="s">
        <v>132</v>
      </c>
      <c r="I119" s="90">
        <v>474.58263800000003</v>
      </c>
      <c r="J119" s="102">
        <v>284.8</v>
      </c>
      <c r="K119" s="90"/>
      <c r="L119" s="90">
        <v>1.351611353</v>
      </c>
      <c r="M119" s="91">
        <v>2.4433631689221667E-5</v>
      </c>
      <c r="N119" s="91">
        <f t="shared" si="3"/>
        <v>1.6117529841654489E-4</v>
      </c>
      <c r="O119" s="91">
        <f>L119/'סכום נכסי הקרן'!$C$42</f>
        <v>1.4643825137020036E-5</v>
      </c>
    </row>
    <row r="120" spans="2:15">
      <c r="B120" s="86" t="s">
        <v>1482</v>
      </c>
      <c r="C120" s="87" t="s">
        <v>1483</v>
      </c>
      <c r="D120" s="88" t="s">
        <v>120</v>
      </c>
      <c r="E120" s="88" t="s">
        <v>308</v>
      </c>
      <c r="F120" s="87" t="s">
        <v>1484</v>
      </c>
      <c r="G120" s="88" t="s">
        <v>154</v>
      </c>
      <c r="H120" s="88" t="s">
        <v>132</v>
      </c>
      <c r="I120" s="90">
        <v>37.915886</v>
      </c>
      <c r="J120" s="102">
        <v>2845</v>
      </c>
      <c r="K120" s="90"/>
      <c r="L120" s="90">
        <v>1.0787069509999998</v>
      </c>
      <c r="M120" s="91">
        <v>3.7433946400461892E-6</v>
      </c>
      <c r="N120" s="91">
        <f t="shared" si="3"/>
        <v>1.2863232788443903E-4</v>
      </c>
      <c r="O120" s="91">
        <f>L120/'סכום נכסי הקרן'!$C$42</f>
        <v>1.1687084404456047E-5</v>
      </c>
    </row>
    <row r="121" spans="2:15">
      <c r="B121" s="86" t="s">
        <v>1485</v>
      </c>
      <c r="C121" s="87" t="s">
        <v>1486</v>
      </c>
      <c r="D121" s="88" t="s">
        <v>120</v>
      </c>
      <c r="E121" s="88" t="s">
        <v>308</v>
      </c>
      <c r="F121" s="87" t="s">
        <v>1487</v>
      </c>
      <c r="G121" s="88" t="s">
        <v>1462</v>
      </c>
      <c r="H121" s="88" t="s">
        <v>132</v>
      </c>
      <c r="I121" s="90">
        <v>284.84321299999999</v>
      </c>
      <c r="J121" s="102">
        <v>492.5</v>
      </c>
      <c r="K121" s="90"/>
      <c r="L121" s="90">
        <v>1.4028528209999998</v>
      </c>
      <c r="M121" s="91">
        <v>5.4861027840694565E-6</v>
      </c>
      <c r="N121" s="91">
        <f t="shared" si="3"/>
        <v>1.6728567835517938E-4</v>
      </c>
      <c r="O121" s="91">
        <f>L121/'סכום נכסי הקרן'!$C$42</f>
        <v>1.5198992933954192E-5</v>
      </c>
    </row>
    <row r="122" spans="2:15">
      <c r="B122" s="86" t="s">
        <v>1488</v>
      </c>
      <c r="C122" s="87" t="s">
        <v>1489</v>
      </c>
      <c r="D122" s="88" t="s">
        <v>120</v>
      </c>
      <c r="E122" s="88" t="s">
        <v>308</v>
      </c>
      <c r="F122" s="87" t="s">
        <v>1490</v>
      </c>
      <c r="G122" s="88" t="s">
        <v>600</v>
      </c>
      <c r="H122" s="88" t="s">
        <v>132</v>
      </c>
      <c r="I122" s="90">
        <v>298.60067500000002</v>
      </c>
      <c r="J122" s="102">
        <v>2258</v>
      </c>
      <c r="K122" s="90"/>
      <c r="L122" s="90">
        <v>6.7424032379999996</v>
      </c>
      <c r="M122" s="91">
        <v>1.0666681634280538E-5</v>
      </c>
      <c r="N122" s="91">
        <f t="shared" si="3"/>
        <v>8.0400985942985677E-4</v>
      </c>
      <c r="O122" s="91">
        <f>L122/'סכום נכסי הקרן'!$C$42</f>
        <v>7.3049529956522701E-5</v>
      </c>
    </row>
    <row r="123" spans="2:15">
      <c r="B123" s="86" t="s">
        <v>1491</v>
      </c>
      <c r="C123" s="87" t="s">
        <v>1492</v>
      </c>
      <c r="D123" s="88" t="s">
        <v>120</v>
      </c>
      <c r="E123" s="88" t="s">
        <v>308</v>
      </c>
      <c r="F123" s="87" t="s">
        <v>1493</v>
      </c>
      <c r="G123" s="88" t="s">
        <v>128</v>
      </c>
      <c r="H123" s="88" t="s">
        <v>132</v>
      </c>
      <c r="I123" s="90">
        <v>159.40512799999999</v>
      </c>
      <c r="J123" s="102">
        <v>1997</v>
      </c>
      <c r="K123" s="90"/>
      <c r="L123" s="90">
        <v>3.1833204099999999</v>
      </c>
      <c r="M123" s="91">
        <v>2.4132529042503828E-5</v>
      </c>
      <c r="N123" s="91">
        <f t="shared" si="3"/>
        <v>3.7960070096956935E-4</v>
      </c>
      <c r="O123" s="91">
        <f>L123/'סכום נכסי הקרן'!$C$42</f>
        <v>3.4489194941785107E-5</v>
      </c>
    </row>
    <row r="124" spans="2:15">
      <c r="B124" s="86" t="s">
        <v>1494</v>
      </c>
      <c r="C124" s="87" t="s">
        <v>1495</v>
      </c>
      <c r="D124" s="88" t="s">
        <v>120</v>
      </c>
      <c r="E124" s="88" t="s">
        <v>308</v>
      </c>
      <c r="F124" s="87" t="s">
        <v>1496</v>
      </c>
      <c r="G124" s="88" t="s">
        <v>600</v>
      </c>
      <c r="H124" s="88" t="s">
        <v>132</v>
      </c>
      <c r="I124" s="90">
        <v>69.495037999999994</v>
      </c>
      <c r="J124" s="102">
        <v>14640</v>
      </c>
      <c r="K124" s="90"/>
      <c r="L124" s="90">
        <v>10.174073598000001</v>
      </c>
      <c r="M124" s="91">
        <v>1.3731445516649429E-5</v>
      </c>
      <c r="N124" s="91">
        <f t="shared" si="3"/>
        <v>1.2132254916547309E-3</v>
      </c>
      <c r="O124" s="91">
        <f>L124/'סכום נכסי הקרן'!$C$42</f>
        <v>1.1022943420059028E-4</v>
      </c>
    </row>
    <row r="125" spans="2:15">
      <c r="B125" s="86" t="s">
        <v>1497</v>
      </c>
      <c r="C125" s="87" t="s">
        <v>1498</v>
      </c>
      <c r="D125" s="88" t="s">
        <v>120</v>
      </c>
      <c r="E125" s="88" t="s">
        <v>308</v>
      </c>
      <c r="F125" s="87" t="s">
        <v>1499</v>
      </c>
      <c r="G125" s="88" t="s">
        <v>1500</v>
      </c>
      <c r="H125" s="88" t="s">
        <v>132</v>
      </c>
      <c r="I125" s="90">
        <v>214.03238700000003</v>
      </c>
      <c r="J125" s="102">
        <v>503</v>
      </c>
      <c r="K125" s="90"/>
      <c r="L125" s="90">
        <v>1.0765829069999999</v>
      </c>
      <c r="M125" s="91">
        <v>7.2757991391924444E-6</v>
      </c>
      <c r="N125" s="91">
        <f t="shared" si="3"/>
        <v>1.2837904248195258E-4</v>
      </c>
      <c r="O125" s="91">
        <f>L125/'סכום נכסי הקרן'!$C$42</f>
        <v>1.1664071776713393E-5</v>
      </c>
    </row>
    <row r="126" spans="2:15">
      <c r="B126" s="86" t="s">
        <v>1501</v>
      </c>
      <c r="C126" s="87" t="s">
        <v>1502</v>
      </c>
      <c r="D126" s="88" t="s">
        <v>120</v>
      </c>
      <c r="E126" s="88" t="s">
        <v>308</v>
      </c>
      <c r="F126" s="87" t="s">
        <v>1503</v>
      </c>
      <c r="G126" s="88" t="s">
        <v>699</v>
      </c>
      <c r="H126" s="88" t="s">
        <v>132</v>
      </c>
      <c r="I126" s="90">
        <v>433.99400000000003</v>
      </c>
      <c r="J126" s="102">
        <v>1292</v>
      </c>
      <c r="K126" s="90"/>
      <c r="L126" s="90">
        <v>5.6072024799999998</v>
      </c>
      <c r="M126" s="91">
        <v>9.5256339890908479E-6</v>
      </c>
      <c r="N126" s="91">
        <f t="shared" si="3"/>
        <v>6.6864082710615599E-4</v>
      </c>
      <c r="O126" s="91">
        <f>L126/'סכום נכסי הקרן'!$C$42</f>
        <v>6.075037209678209E-5</v>
      </c>
    </row>
    <row r="127" spans="2:15">
      <c r="B127" s="86" t="s">
        <v>1504</v>
      </c>
      <c r="C127" s="87" t="s">
        <v>1505</v>
      </c>
      <c r="D127" s="88" t="s">
        <v>120</v>
      </c>
      <c r="E127" s="88" t="s">
        <v>308</v>
      </c>
      <c r="F127" s="87" t="s">
        <v>1506</v>
      </c>
      <c r="G127" s="88" t="s">
        <v>1370</v>
      </c>
      <c r="H127" s="88" t="s">
        <v>132</v>
      </c>
      <c r="I127" s="90">
        <v>439.74810899999994</v>
      </c>
      <c r="J127" s="102">
        <v>111.5</v>
      </c>
      <c r="K127" s="90"/>
      <c r="L127" s="90">
        <v>0.49031914299999996</v>
      </c>
      <c r="M127" s="91">
        <v>4.4849036575829095E-6</v>
      </c>
      <c r="N127" s="91">
        <f t="shared" si="3"/>
        <v>5.8468977799692651E-5</v>
      </c>
      <c r="O127" s="91">
        <f>L127/'סכום נכסי הקרן'!$C$42</f>
        <v>5.3122872751021654E-6</v>
      </c>
    </row>
    <row r="128" spans="2:15">
      <c r="B128" s="86" t="s">
        <v>1507</v>
      </c>
      <c r="C128" s="87" t="s">
        <v>1508</v>
      </c>
      <c r="D128" s="88" t="s">
        <v>120</v>
      </c>
      <c r="E128" s="88" t="s">
        <v>308</v>
      </c>
      <c r="F128" s="87" t="s">
        <v>1509</v>
      </c>
      <c r="G128" s="88" t="s">
        <v>1500</v>
      </c>
      <c r="H128" s="88" t="s">
        <v>132</v>
      </c>
      <c r="I128" s="90">
        <v>477.51448400000004</v>
      </c>
      <c r="J128" s="102">
        <v>4395</v>
      </c>
      <c r="K128" s="90"/>
      <c r="L128" s="90">
        <v>20.986761586</v>
      </c>
      <c r="M128" s="91">
        <v>1.9308549428872457E-5</v>
      </c>
      <c r="N128" s="91">
        <f t="shared" si="3"/>
        <v>2.5026036914477081E-3</v>
      </c>
      <c r="O128" s="91">
        <f>L128/'סכום נכסי הקרן'!$C$42</f>
        <v>2.2737783770133312E-4</v>
      </c>
    </row>
    <row r="129" spans="2:15">
      <c r="B129" s="86" t="s">
        <v>1510</v>
      </c>
      <c r="C129" s="87" t="s">
        <v>1511</v>
      </c>
      <c r="D129" s="88" t="s">
        <v>120</v>
      </c>
      <c r="E129" s="88" t="s">
        <v>308</v>
      </c>
      <c r="F129" s="87" t="s">
        <v>1512</v>
      </c>
      <c r="G129" s="88" t="s">
        <v>824</v>
      </c>
      <c r="H129" s="88" t="s">
        <v>132</v>
      </c>
      <c r="I129" s="90">
        <v>131.96238600000001</v>
      </c>
      <c r="J129" s="102">
        <v>7824</v>
      </c>
      <c r="K129" s="90"/>
      <c r="L129" s="90">
        <v>10.32473705</v>
      </c>
      <c r="M129" s="91">
        <v>1.4911979665110295E-5</v>
      </c>
      <c r="N129" s="91">
        <f t="shared" si="3"/>
        <v>1.2311916228082375E-3</v>
      </c>
      <c r="O129" s="91">
        <f>L129/'סכום נכסי הקרן'!$C$42</f>
        <v>1.118617741781517E-4</v>
      </c>
    </row>
    <row r="130" spans="2:15">
      <c r="B130" s="86" t="s">
        <v>1513</v>
      </c>
      <c r="C130" s="87" t="s">
        <v>1514</v>
      </c>
      <c r="D130" s="88" t="s">
        <v>120</v>
      </c>
      <c r="E130" s="88" t="s">
        <v>308</v>
      </c>
      <c r="F130" s="87" t="s">
        <v>1515</v>
      </c>
      <c r="G130" s="88" t="s">
        <v>127</v>
      </c>
      <c r="H130" s="88" t="s">
        <v>132</v>
      </c>
      <c r="I130" s="90">
        <v>1796.73516</v>
      </c>
      <c r="J130" s="102">
        <v>232.9</v>
      </c>
      <c r="K130" s="90"/>
      <c r="L130" s="90">
        <v>4.1845961880000004</v>
      </c>
      <c r="M130" s="91">
        <v>1.1998773901164013E-5</v>
      </c>
      <c r="N130" s="91">
        <f t="shared" si="3"/>
        <v>4.9899961098775732E-4</v>
      </c>
      <c r="O130" s="91">
        <f>L130/'סכום נכסי הקרן'!$C$42</f>
        <v>4.5337363222127827E-5</v>
      </c>
    </row>
    <row r="131" spans="2:15">
      <c r="B131" s="86" t="s">
        <v>1516</v>
      </c>
      <c r="C131" s="87" t="s">
        <v>1517</v>
      </c>
      <c r="D131" s="88" t="s">
        <v>120</v>
      </c>
      <c r="E131" s="88" t="s">
        <v>308</v>
      </c>
      <c r="F131" s="87" t="s">
        <v>1518</v>
      </c>
      <c r="G131" s="88" t="s">
        <v>154</v>
      </c>
      <c r="H131" s="88" t="s">
        <v>132</v>
      </c>
      <c r="I131" s="90">
        <v>209.77645999999996</v>
      </c>
      <c r="J131" s="102">
        <v>479.4</v>
      </c>
      <c r="K131" s="90"/>
      <c r="L131" s="90">
        <v>1.0056683479999999</v>
      </c>
      <c r="M131" s="91">
        <v>1.3779341450919905E-5</v>
      </c>
      <c r="N131" s="91">
        <f t="shared" si="3"/>
        <v>1.1992270983608238E-4</v>
      </c>
      <c r="O131" s="91">
        <f>L131/'סכום נכסי הקרן'!$C$42</f>
        <v>1.0895758903815461E-5</v>
      </c>
    </row>
    <row r="132" spans="2:15">
      <c r="B132" s="86" t="s">
        <v>1519</v>
      </c>
      <c r="C132" s="87" t="s">
        <v>1520</v>
      </c>
      <c r="D132" s="88" t="s">
        <v>120</v>
      </c>
      <c r="E132" s="88" t="s">
        <v>308</v>
      </c>
      <c r="F132" s="87" t="s">
        <v>1521</v>
      </c>
      <c r="G132" s="88" t="s">
        <v>128</v>
      </c>
      <c r="H132" s="88" t="s">
        <v>132</v>
      </c>
      <c r="I132" s="90">
        <v>1692.5766000000001</v>
      </c>
      <c r="J132" s="102">
        <v>429.8</v>
      </c>
      <c r="K132" s="90"/>
      <c r="L132" s="90">
        <v>7.2746942270000003</v>
      </c>
      <c r="M132" s="91">
        <v>2.1227903050879133E-5</v>
      </c>
      <c r="N132" s="91">
        <f t="shared" si="3"/>
        <v>8.6748384461508843E-4</v>
      </c>
      <c r="O132" s="91">
        <f>L132/'סכום נכסי הקרן'!$C$42</f>
        <v>7.8816554735965685E-5</v>
      </c>
    </row>
    <row r="133" spans="2:15">
      <c r="B133" s="86" t="s">
        <v>1522</v>
      </c>
      <c r="C133" s="87" t="s">
        <v>1523</v>
      </c>
      <c r="D133" s="88" t="s">
        <v>120</v>
      </c>
      <c r="E133" s="88" t="s">
        <v>308</v>
      </c>
      <c r="F133" s="87" t="s">
        <v>1524</v>
      </c>
      <c r="G133" s="88" t="s">
        <v>154</v>
      </c>
      <c r="H133" s="88" t="s">
        <v>132</v>
      </c>
      <c r="I133" s="90">
        <v>1751.300111</v>
      </c>
      <c r="J133" s="102">
        <v>174.8</v>
      </c>
      <c r="K133" s="90"/>
      <c r="L133" s="90">
        <v>3.0612725940000001</v>
      </c>
      <c r="M133" s="91">
        <v>1.6191825542646167E-5</v>
      </c>
      <c r="N133" s="91">
        <f t="shared" si="3"/>
        <v>3.6504689219811584E-4</v>
      </c>
      <c r="O133" s="91">
        <f>L133/'סכום נכסי הקרן'!$C$42</f>
        <v>3.3166886667374519E-5</v>
      </c>
    </row>
    <row r="134" spans="2:15">
      <c r="B134" s="86" t="s">
        <v>1525</v>
      </c>
      <c r="C134" s="87" t="s">
        <v>1526</v>
      </c>
      <c r="D134" s="88" t="s">
        <v>120</v>
      </c>
      <c r="E134" s="88" t="s">
        <v>308</v>
      </c>
      <c r="F134" s="87" t="s">
        <v>1527</v>
      </c>
      <c r="G134" s="88" t="s">
        <v>504</v>
      </c>
      <c r="H134" s="88" t="s">
        <v>132</v>
      </c>
      <c r="I134" s="90">
        <v>587.34246900000005</v>
      </c>
      <c r="J134" s="102">
        <v>934</v>
      </c>
      <c r="K134" s="90"/>
      <c r="L134" s="90">
        <v>5.4857786600000003</v>
      </c>
      <c r="M134" s="91">
        <v>1.7157783610684301E-5</v>
      </c>
      <c r="N134" s="91">
        <f t="shared" si="3"/>
        <v>6.5416142784693952E-4</v>
      </c>
      <c r="O134" s="91">
        <f>L134/'סכום נכסי הקרן'!$C$42</f>
        <v>5.9434824410975549E-5</v>
      </c>
    </row>
    <row r="135" spans="2:15">
      <c r="B135" s="86" t="s">
        <v>1528</v>
      </c>
      <c r="C135" s="87" t="s">
        <v>1529</v>
      </c>
      <c r="D135" s="88" t="s">
        <v>120</v>
      </c>
      <c r="E135" s="88" t="s">
        <v>308</v>
      </c>
      <c r="F135" s="87" t="s">
        <v>1530</v>
      </c>
      <c r="G135" s="88" t="s">
        <v>156</v>
      </c>
      <c r="H135" s="88" t="s">
        <v>132</v>
      </c>
      <c r="I135" s="90">
        <v>145.71131600000001</v>
      </c>
      <c r="J135" s="102">
        <v>2186</v>
      </c>
      <c r="K135" s="90"/>
      <c r="L135" s="90">
        <v>3.185249357</v>
      </c>
      <c r="M135" s="91">
        <v>1.2407366320797389E-5</v>
      </c>
      <c r="N135" s="91">
        <f t="shared" si="3"/>
        <v>3.7983072168348587E-4</v>
      </c>
      <c r="O135" s="91">
        <f>L135/'סכום נכסי הקרן'!$C$42</f>
        <v>3.4510093821114499E-5</v>
      </c>
    </row>
    <row r="136" spans="2:15">
      <c r="B136" s="86" t="s">
        <v>1531</v>
      </c>
      <c r="C136" s="87" t="s">
        <v>1532</v>
      </c>
      <c r="D136" s="88" t="s">
        <v>120</v>
      </c>
      <c r="E136" s="88" t="s">
        <v>308</v>
      </c>
      <c r="F136" s="87" t="s">
        <v>752</v>
      </c>
      <c r="G136" s="88" t="s">
        <v>129</v>
      </c>
      <c r="H136" s="88" t="s">
        <v>132</v>
      </c>
      <c r="I136" s="90">
        <v>691.83395799999994</v>
      </c>
      <c r="J136" s="102">
        <v>1011</v>
      </c>
      <c r="K136" s="90"/>
      <c r="L136" s="90">
        <v>6.9944413189999999</v>
      </c>
      <c r="M136" s="91">
        <v>1.015973673387516E-5</v>
      </c>
      <c r="N136" s="91">
        <f t="shared" si="3"/>
        <v>8.3406458842228803E-4</v>
      </c>
      <c r="O136" s="91">
        <f>L136/'סכום נכסי הקרן'!$C$42</f>
        <v>7.5780197746373756E-5</v>
      </c>
    </row>
    <row r="137" spans="2:15">
      <c r="B137" s="86" t="s">
        <v>1533</v>
      </c>
      <c r="C137" s="87" t="s">
        <v>1534</v>
      </c>
      <c r="D137" s="88" t="s">
        <v>120</v>
      </c>
      <c r="E137" s="88" t="s">
        <v>308</v>
      </c>
      <c r="F137" s="87" t="s">
        <v>1535</v>
      </c>
      <c r="G137" s="88" t="s">
        <v>504</v>
      </c>
      <c r="H137" s="88" t="s">
        <v>132</v>
      </c>
      <c r="I137" s="90">
        <v>366.69216299999999</v>
      </c>
      <c r="J137" s="102">
        <v>785.9</v>
      </c>
      <c r="K137" s="90"/>
      <c r="L137" s="90">
        <v>2.8818337120000002</v>
      </c>
      <c r="M137" s="91">
        <v>2.4156639756064768E-5</v>
      </c>
      <c r="N137" s="91">
        <f t="shared" si="3"/>
        <v>3.4364938374297551E-4</v>
      </c>
      <c r="O137" s="91">
        <f>L137/'סכום נכסי הקרן'!$C$42</f>
        <v>3.1222783723167913E-5</v>
      </c>
    </row>
    <row r="138" spans="2:15">
      <c r="B138" s="86" t="s">
        <v>1536</v>
      </c>
      <c r="C138" s="87" t="s">
        <v>1537</v>
      </c>
      <c r="D138" s="88" t="s">
        <v>120</v>
      </c>
      <c r="E138" s="88" t="s">
        <v>308</v>
      </c>
      <c r="F138" s="87" t="s">
        <v>1538</v>
      </c>
      <c r="G138" s="88" t="s">
        <v>154</v>
      </c>
      <c r="H138" s="88" t="s">
        <v>132</v>
      </c>
      <c r="I138" s="90">
        <v>441.06810200000001</v>
      </c>
      <c r="J138" s="102">
        <v>617.79999999999995</v>
      </c>
      <c r="K138" s="90"/>
      <c r="L138" s="90">
        <v>2.7249187350000006</v>
      </c>
      <c r="M138" s="91">
        <v>2.2463247042286518E-5</v>
      </c>
      <c r="N138" s="91">
        <f t="shared" si="3"/>
        <v>3.2493777837811573E-4</v>
      </c>
      <c r="O138" s="91">
        <f>L138/'סכום נכסי הקרן'!$C$42</f>
        <v>2.9522712560353766E-5</v>
      </c>
    </row>
    <row r="139" spans="2:15">
      <c r="B139" s="86" t="s">
        <v>1539</v>
      </c>
      <c r="C139" s="87" t="s">
        <v>1540</v>
      </c>
      <c r="D139" s="88" t="s">
        <v>120</v>
      </c>
      <c r="E139" s="88" t="s">
        <v>308</v>
      </c>
      <c r="F139" s="87" t="s">
        <v>1541</v>
      </c>
      <c r="G139" s="88" t="s">
        <v>1370</v>
      </c>
      <c r="H139" s="88" t="s">
        <v>132</v>
      </c>
      <c r="I139" s="90">
        <v>1825.8765549999998</v>
      </c>
      <c r="J139" s="102">
        <v>41.8</v>
      </c>
      <c r="K139" s="90"/>
      <c r="L139" s="90">
        <v>0.76321640000000002</v>
      </c>
      <c r="M139" s="91">
        <v>2.0074384636459152E-5</v>
      </c>
      <c r="N139" s="91">
        <f t="shared" si="3"/>
        <v>9.1011096313572542E-5</v>
      </c>
      <c r="O139" s="91">
        <f>L139/'סכום נכסי הקרן'!$C$42</f>
        <v>8.2689505962635542E-6</v>
      </c>
    </row>
    <row r="140" spans="2:15">
      <c r="B140" s="86" t="s">
        <v>1542</v>
      </c>
      <c r="C140" s="87" t="s">
        <v>1543</v>
      </c>
      <c r="D140" s="88" t="s">
        <v>120</v>
      </c>
      <c r="E140" s="88" t="s">
        <v>308</v>
      </c>
      <c r="F140" s="87" t="s">
        <v>1544</v>
      </c>
      <c r="G140" s="88" t="s">
        <v>495</v>
      </c>
      <c r="H140" s="88" t="s">
        <v>132</v>
      </c>
      <c r="I140" s="90">
        <v>1096.9617149999999</v>
      </c>
      <c r="J140" s="102">
        <v>87.1</v>
      </c>
      <c r="K140" s="90"/>
      <c r="L140" s="90">
        <v>0.95545365300000007</v>
      </c>
      <c r="M140" s="91">
        <v>6.2737289560591612E-6</v>
      </c>
      <c r="N140" s="91">
        <f t="shared" si="3"/>
        <v>1.1393476926902741E-4</v>
      </c>
      <c r="O140" s="91">
        <f>L140/'סכום נכסי הקרן'!$C$42</f>
        <v>1.0351715520888363E-5</v>
      </c>
    </row>
    <row r="141" spans="2:15">
      <c r="B141" s="86" t="s">
        <v>1545</v>
      </c>
      <c r="C141" s="87" t="s">
        <v>1546</v>
      </c>
      <c r="D141" s="88" t="s">
        <v>120</v>
      </c>
      <c r="E141" s="88" t="s">
        <v>308</v>
      </c>
      <c r="F141" s="87" t="s">
        <v>1547</v>
      </c>
      <c r="G141" s="88" t="s">
        <v>715</v>
      </c>
      <c r="H141" s="88" t="s">
        <v>132</v>
      </c>
      <c r="I141" s="90">
        <v>254.373648</v>
      </c>
      <c r="J141" s="102">
        <v>1998</v>
      </c>
      <c r="K141" s="90"/>
      <c r="L141" s="90">
        <v>5.0823854920000002</v>
      </c>
      <c r="M141" s="91">
        <v>1.7870463653092746E-5</v>
      </c>
      <c r="N141" s="91">
        <f t="shared" si="3"/>
        <v>6.0605809245597422E-4</v>
      </c>
      <c r="O141" s="91">
        <f>L141/'סכום נכסי הקרן'!$C$42</f>
        <v>5.5064323230625859E-5</v>
      </c>
    </row>
    <row r="142" spans="2:15">
      <c r="B142" s="86" t="s">
        <v>1548</v>
      </c>
      <c r="C142" s="87" t="s">
        <v>1549</v>
      </c>
      <c r="D142" s="88" t="s">
        <v>120</v>
      </c>
      <c r="E142" s="88" t="s">
        <v>308</v>
      </c>
      <c r="F142" s="87" t="s">
        <v>1550</v>
      </c>
      <c r="G142" s="88" t="s">
        <v>1551</v>
      </c>
      <c r="H142" s="88" t="s">
        <v>132</v>
      </c>
      <c r="I142" s="90">
        <v>1558.1037760000002</v>
      </c>
      <c r="J142" s="102">
        <v>567.5</v>
      </c>
      <c r="K142" s="90"/>
      <c r="L142" s="90">
        <v>8.8422389299999988</v>
      </c>
      <c r="M142" s="91">
        <v>1.6558075131884576E-5</v>
      </c>
      <c r="N142" s="91">
        <f t="shared" ref="N142:N178" si="4">IFERROR(L142/$L$11,0)</f>
        <v>1.0544084991961002E-3</v>
      </c>
      <c r="O142" s="91">
        <f>L142/'סכום נכסי הקרן'!$C$42</f>
        <v>9.5799876512779725E-5</v>
      </c>
    </row>
    <row r="143" spans="2:15">
      <c r="B143" s="86" t="s">
        <v>1552</v>
      </c>
      <c r="C143" s="87" t="s">
        <v>1553</v>
      </c>
      <c r="D143" s="88" t="s">
        <v>120</v>
      </c>
      <c r="E143" s="88" t="s">
        <v>308</v>
      </c>
      <c r="F143" s="87" t="s">
        <v>1554</v>
      </c>
      <c r="G143" s="88" t="s">
        <v>824</v>
      </c>
      <c r="H143" s="88" t="s">
        <v>132</v>
      </c>
      <c r="I143" s="90">
        <v>219.892673</v>
      </c>
      <c r="J143" s="102">
        <v>194.8</v>
      </c>
      <c r="K143" s="90"/>
      <c r="L143" s="90">
        <v>0.42835092800000002</v>
      </c>
      <c r="M143" s="91">
        <v>2.989573938345372E-6</v>
      </c>
      <c r="N143" s="91">
        <f t="shared" si="4"/>
        <v>5.1079467847148172E-5</v>
      </c>
      <c r="O143" s="91">
        <f>L143/'סכום נכסי הקרן'!$C$42</f>
        <v>4.6409021890719945E-6</v>
      </c>
    </row>
    <row r="144" spans="2:15">
      <c r="B144" s="86" t="s">
        <v>1555</v>
      </c>
      <c r="C144" s="87" t="s">
        <v>1556</v>
      </c>
      <c r="D144" s="88" t="s">
        <v>120</v>
      </c>
      <c r="E144" s="88" t="s">
        <v>308</v>
      </c>
      <c r="F144" s="87" t="s">
        <v>1557</v>
      </c>
      <c r="G144" s="88" t="s">
        <v>699</v>
      </c>
      <c r="H144" s="88" t="s">
        <v>132</v>
      </c>
      <c r="I144" s="90">
        <v>496.75517400000007</v>
      </c>
      <c r="J144" s="102">
        <v>477.5</v>
      </c>
      <c r="K144" s="90"/>
      <c r="L144" s="90">
        <v>2.3720059569999998</v>
      </c>
      <c r="M144" s="91">
        <v>6.8302739226872755E-6</v>
      </c>
      <c r="N144" s="91">
        <f t="shared" si="4"/>
        <v>2.8285406682678046E-4</v>
      </c>
      <c r="O144" s="91">
        <f>L144/'סכום נכסי הקרן'!$C$42</f>
        <v>2.5699133394507573E-5</v>
      </c>
    </row>
    <row r="145" spans="2:15">
      <c r="B145" s="86" t="s">
        <v>1558</v>
      </c>
      <c r="C145" s="87" t="s">
        <v>1559</v>
      </c>
      <c r="D145" s="88" t="s">
        <v>120</v>
      </c>
      <c r="E145" s="88" t="s">
        <v>308</v>
      </c>
      <c r="F145" s="87" t="s">
        <v>1560</v>
      </c>
      <c r="G145" s="88" t="s">
        <v>495</v>
      </c>
      <c r="H145" s="88" t="s">
        <v>132</v>
      </c>
      <c r="I145" s="90">
        <v>729.46362499999998</v>
      </c>
      <c r="J145" s="102">
        <v>517.5</v>
      </c>
      <c r="K145" s="90"/>
      <c r="L145" s="90">
        <v>3.77497426</v>
      </c>
      <c r="M145" s="91">
        <v>5.8848620038745375E-6</v>
      </c>
      <c r="N145" s="91">
        <f t="shared" si="4"/>
        <v>4.50153516038331E-4</v>
      </c>
      <c r="O145" s="91">
        <f>L145/'סכום נכסי הקרן'!$C$42</f>
        <v>4.0899377500413473E-5</v>
      </c>
    </row>
    <row r="146" spans="2:15">
      <c r="B146" s="86" t="s">
        <v>1561</v>
      </c>
      <c r="C146" s="87" t="s">
        <v>1562</v>
      </c>
      <c r="D146" s="88" t="s">
        <v>120</v>
      </c>
      <c r="E146" s="88" t="s">
        <v>308</v>
      </c>
      <c r="F146" s="87" t="s">
        <v>1563</v>
      </c>
      <c r="G146" s="88" t="s">
        <v>678</v>
      </c>
      <c r="H146" s="88" t="s">
        <v>132</v>
      </c>
      <c r="I146" s="90">
        <v>174.99766500000001</v>
      </c>
      <c r="J146" s="102">
        <v>9226</v>
      </c>
      <c r="K146" s="90"/>
      <c r="L146" s="90">
        <v>16.145284540000002</v>
      </c>
      <c r="M146" s="91">
        <v>2.9511687205669694E-6</v>
      </c>
      <c r="N146" s="91">
        <f t="shared" si="4"/>
        <v>1.9252731548745205E-3</v>
      </c>
      <c r="O146" s="91">
        <f>L146/'סכום נכסי הקרן'!$C$42</f>
        <v>1.7492359994344692E-4</v>
      </c>
    </row>
    <row r="147" spans="2:15">
      <c r="B147" s="86" t="s">
        <v>1564</v>
      </c>
      <c r="C147" s="87" t="s">
        <v>1565</v>
      </c>
      <c r="D147" s="88" t="s">
        <v>120</v>
      </c>
      <c r="E147" s="88" t="s">
        <v>308</v>
      </c>
      <c r="F147" s="87" t="s">
        <v>1566</v>
      </c>
      <c r="G147" s="88" t="s">
        <v>128</v>
      </c>
      <c r="H147" s="88" t="s">
        <v>132</v>
      </c>
      <c r="I147" s="90">
        <v>254.58456899999999</v>
      </c>
      <c r="J147" s="102">
        <v>1431</v>
      </c>
      <c r="K147" s="90"/>
      <c r="L147" s="90">
        <v>3.6431051870000002</v>
      </c>
      <c r="M147" s="91">
        <v>2.2090388397903768E-5</v>
      </c>
      <c r="N147" s="91">
        <f t="shared" si="4"/>
        <v>4.3442855401761905E-4</v>
      </c>
      <c r="O147" s="91">
        <f>L147/'סכום נכסי הקרן'!$C$42</f>
        <v>3.9470662328920733E-5</v>
      </c>
    </row>
    <row r="148" spans="2:15">
      <c r="B148" s="86" t="s">
        <v>1567</v>
      </c>
      <c r="C148" s="87" t="s">
        <v>1568</v>
      </c>
      <c r="D148" s="88" t="s">
        <v>120</v>
      </c>
      <c r="E148" s="88" t="s">
        <v>308</v>
      </c>
      <c r="F148" s="87" t="s">
        <v>1569</v>
      </c>
      <c r="G148" s="88" t="s">
        <v>645</v>
      </c>
      <c r="H148" s="88" t="s">
        <v>132</v>
      </c>
      <c r="I148" s="90">
        <v>106.79073399999999</v>
      </c>
      <c r="J148" s="102">
        <v>27470</v>
      </c>
      <c r="K148" s="90"/>
      <c r="L148" s="90">
        <v>29.335414523000001</v>
      </c>
      <c r="M148" s="91">
        <v>2.9256196386381863E-5</v>
      </c>
      <c r="N148" s="91">
        <f t="shared" si="4"/>
        <v>3.4981536515087041E-3</v>
      </c>
      <c r="O148" s="91">
        <f>L148/'סכום נכסי הקרן'!$C$42</f>
        <v>3.1783003275558461E-4</v>
      </c>
    </row>
    <row r="149" spans="2:15">
      <c r="B149" s="86" t="s">
        <v>1570</v>
      </c>
      <c r="C149" s="87" t="s">
        <v>1571</v>
      </c>
      <c r="D149" s="88" t="s">
        <v>120</v>
      </c>
      <c r="E149" s="88" t="s">
        <v>308</v>
      </c>
      <c r="F149" s="87" t="s">
        <v>1572</v>
      </c>
      <c r="G149" s="88" t="s">
        <v>1370</v>
      </c>
      <c r="H149" s="88" t="s">
        <v>132</v>
      </c>
      <c r="I149" s="90">
        <v>310.52270700000003</v>
      </c>
      <c r="J149" s="102">
        <v>764.2</v>
      </c>
      <c r="K149" s="90"/>
      <c r="L149" s="90">
        <v>2.3730145269999996</v>
      </c>
      <c r="M149" s="91">
        <v>1.4196918346440101E-5</v>
      </c>
      <c r="N149" s="91">
        <f t="shared" si="4"/>
        <v>2.8297433554926721E-4</v>
      </c>
      <c r="O149" s="91">
        <f>L149/'סכום נכסי הקרן'!$C$42</f>
        <v>2.5710060590913302E-5</v>
      </c>
    </row>
    <row r="150" spans="2:15">
      <c r="B150" s="86" t="s">
        <v>1573</v>
      </c>
      <c r="C150" s="87" t="s">
        <v>1574</v>
      </c>
      <c r="D150" s="88" t="s">
        <v>120</v>
      </c>
      <c r="E150" s="88" t="s">
        <v>308</v>
      </c>
      <c r="F150" s="87" t="s">
        <v>1575</v>
      </c>
      <c r="G150" s="88" t="s">
        <v>715</v>
      </c>
      <c r="H150" s="88" t="s">
        <v>132</v>
      </c>
      <c r="I150" s="90">
        <v>10.727501</v>
      </c>
      <c r="J150" s="102">
        <v>11570</v>
      </c>
      <c r="K150" s="90"/>
      <c r="L150" s="90">
        <v>1.2411718169999999</v>
      </c>
      <c r="M150" s="91">
        <v>3.2264868756962775E-6</v>
      </c>
      <c r="N150" s="91">
        <f t="shared" si="4"/>
        <v>1.4800573962860184E-4</v>
      </c>
      <c r="O150" s="91">
        <f>L150/'סכום נכסי הקרן'!$C$42</f>
        <v>1.3447284985290761E-5</v>
      </c>
    </row>
    <row r="151" spans="2:15">
      <c r="B151" s="86" t="s">
        <v>1576</v>
      </c>
      <c r="C151" s="87" t="s">
        <v>1577</v>
      </c>
      <c r="D151" s="88" t="s">
        <v>120</v>
      </c>
      <c r="E151" s="88" t="s">
        <v>308</v>
      </c>
      <c r="F151" s="87" t="s">
        <v>1578</v>
      </c>
      <c r="G151" s="88" t="s">
        <v>127</v>
      </c>
      <c r="H151" s="88" t="s">
        <v>132</v>
      </c>
      <c r="I151" s="90">
        <v>689.890533</v>
      </c>
      <c r="J151" s="102">
        <v>1324</v>
      </c>
      <c r="K151" s="90"/>
      <c r="L151" s="90">
        <v>9.1341506599999995</v>
      </c>
      <c r="M151" s="91">
        <v>1.7412636795756254E-5</v>
      </c>
      <c r="N151" s="91">
        <f t="shared" si="4"/>
        <v>1.0892180323430448E-3</v>
      </c>
      <c r="O151" s="91">
        <f>L151/'סכום נכסי הקרן'!$C$42</f>
        <v>9.8962549214571559E-5</v>
      </c>
    </row>
    <row r="152" spans="2:15">
      <c r="B152" s="86" t="s">
        <v>1581</v>
      </c>
      <c r="C152" s="87" t="s">
        <v>1582</v>
      </c>
      <c r="D152" s="88" t="s">
        <v>120</v>
      </c>
      <c r="E152" s="88" t="s">
        <v>308</v>
      </c>
      <c r="F152" s="87" t="s">
        <v>1583</v>
      </c>
      <c r="G152" s="88" t="s">
        <v>495</v>
      </c>
      <c r="H152" s="88" t="s">
        <v>132</v>
      </c>
      <c r="I152" s="90">
        <v>970.31879400000003</v>
      </c>
      <c r="J152" s="102">
        <v>587.6</v>
      </c>
      <c r="K152" s="90"/>
      <c r="L152" s="90">
        <v>5.7015932350000007</v>
      </c>
      <c r="M152" s="91">
        <v>6.9911404232014215E-6</v>
      </c>
      <c r="N152" s="91">
        <f t="shared" si="4"/>
        <v>6.798966204753969E-4</v>
      </c>
      <c r="O152" s="91">
        <f>L152/'סכום נכסי הקרן'!$C$42</f>
        <v>6.1773034201316292E-5</v>
      </c>
    </row>
    <row r="153" spans="2:15">
      <c r="B153" s="86" t="s">
        <v>1584</v>
      </c>
      <c r="C153" s="87" t="s">
        <v>1585</v>
      </c>
      <c r="D153" s="88" t="s">
        <v>120</v>
      </c>
      <c r="E153" s="88" t="s">
        <v>308</v>
      </c>
      <c r="F153" s="87" t="s">
        <v>695</v>
      </c>
      <c r="G153" s="88" t="s">
        <v>360</v>
      </c>
      <c r="H153" s="88" t="s">
        <v>132</v>
      </c>
      <c r="I153" s="90">
        <v>2592.615057</v>
      </c>
      <c r="J153" s="102">
        <v>370</v>
      </c>
      <c r="K153" s="90"/>
      <c r="L153" s="90">
        <v>9.592675711</v>
      </c>
      <c r="M153" s="91">
        <v>4.9703776567672714E-6</v>
      </c>
      <c r="N153" s="91">
        <f t="shared" si="4"/>
        <v>1.1438956671249321E-3</v>
      </c>
      <c r="O153" s="91">
        <f>L153/'סכום נכסי הקרן'!$C$42</f>
        <v>1.039303682942824E-4</v>
      </c>
    </row>
    <row r="154" spans="2:15">
      <c r="B154" s="86" t="s">
        <v>1586</v>
      </c>
      <c r="C154" s="87" t="s">
        <v>1587</v>
      </c>
      <c r="D154" s="88" t="s">
        <v>120</v>
      </c>
      <c r="E154" s="88" t="s">
        <v>308</v>
      </c>
      <c r="F154" s="87" t="s">
        <v>1588</v>
      </c>
      <c r="G154" s="88" t="s">
        <v>154</v>
      </c>
      <c r="H154" s="88" t="s">
        <v>132</v>
      </c>
      <c r="I154" s="90">
        <v>143.21802</v>
      </c>
      <c r="J154" s="102">
        <v>514.5</v>
      </c>
      <c r="K154" s="90"/>
      <c r="L154" s="90">
        <v>0.736856713</v>
      </c>
      <c r="M154" s="91">
        <v>1.8893086237933756E-5</v>
      </c>
      <c r="N154" s="91">
        <f t="shared" si="4"/>
        <v>8.7867788580205412E-5</v>
      </c>
      <c r="O154" s="91">
        <f>L154/'סכום נכסי הקרן'!$C$42</f>
        <v>7.9833606252724027E-6</v>
      </c>
    </row>
    <row r="155" spans="2:15">
      <c r="B155" s="86" t="s">
        <v>1589</v>
      </c>
      <c r="C155" s="87" t="s">
        <v>1590</v>
      </c>
      <c r="D155" s="88" t="s">
        <v>120</v>
      </c>
      <c r="E155" s="88" t="s">
        <v>308</v>
      </c>
      <c r="F155" s="87" t="s">
        <v>1591</v>
      </c>
      <c r="G155" s="88" t="s">
        <v>699</v>
      </c>
      <c r="H155" s="88" t="s">
        <v>132</v>
      </c>
      <c r="I155" s="90">
        <v>469.10910600000005</v>
      </c>
      <c r="J155" s="102">
        <v>911.3</v>
      </c>
      <c r="K155" s="90"/>
      <c r="L155" s="90">
        <v>4.274991279</v>
      </c>
      <c r="M155" s="91">
        <v>1.6776115409422968E-5</v>
      </c>
      <c r="N155" s="91">
        <f t="shared" si="4"/>
        <v>5.0977893430061475E-4</v>
      </c>
      <c r="O155" s="91">
        <f>L155/'סכום נכסי הקרן'!$C$42</f>
        <v>4.6316734920146557E-5</v>
      </c>
    </row>
    <row r="156" spans="2:15">
      <c r="B156" s="86" t="s">
        <v>1592</v>
      </c>
      <c r="C156" s="87" t="s">
        <v>1593</v>
      </c>
      <c r="D156" s="88" t="s">
        <v>120</v>
      </c>
      <c r="E156" s="88" t="s">
        <v>308</v>
      </c>
      <c r="F156" s="87" t="s">
        <v>1594</v>
      </c>
      <c r="G156" s="88" t="s">
        <v>360</v>
      </c>
      <c r="H156" s="88" t="s">
        <v>132</v>
      </c>
      <c r="I156" s="90">
        <v>271.17833000000002</v>
      </c>
      <c r="J156" s="102">
        <v>6090</v>
      </c>
      <c r="K156" s="90"/>
      <c r="L156" s="90">
        <v>16.514760292999998</v>
      </c>
      <c r="M156" s="91">
        <v>1.6916960158622899E-5</v>
      </c>
      <c r="N156" s="91">
        <f t="shared" si="4"/>
        <v>1.9693319478221202E-3</v>
      </c>
      <c r="O156" s="91">
        <f>L156/'סכום נכסי הקרן'!$C$42</f>
        <v>1.7892662811222609E-4</v>
      </c>
    </row>
    <row r="157" spans="2:15">
      <c r="B157" s="86" t="s">
        <v>1595</v>
      </c>
      <c r="C157" s="87" t="s">
        <v>1596</v>
      </c>
      <c r="D157" s="88" t="s">
        <v>120</v>
      </c>
      <c r="E157" s="88" t="s">
        <v>308</v>
      </c>
      <c r="F157" s="87" t="s">
        <v>1597</v>
      </c>
      <c r="G157" s="88" t="s">
        <v>156</v>
      </c>
      <c r="H157" s="88" t="s">
        <v>132</v>
      </c>
      <c r="I157" s="90">
        <v>2862.84294</v>
      </c>
      <c r="J157" s="102">
        <v>60.1</v>
      </c>
      <c r="K157" s="90"/>
      <c r="L157" s="90">
        <v>1.720568608</v>
      </c>
      <c r="M157" s="91">
        <v>2.085653749209814E-5</v>
      </c>
      <c r="N157" s="91">
        <f t="shared" si="4"/>
        <v>2.0517226214845154E-4</v>
      </c>
      <c r="O157" s="91">
        <f>L157/'סכום נכסי הקרן'!$C$42</f>
        <v>1.864123571903585E-5</v>
      </c>
    </row>
    <row r="158" spans="2:15">
      <c r="B158" s="86" t="s">
        <v>1598</v>
      </c>
      <c r="C158" s="87" t="s">
        <v>1599</v>
      </c>
      <c r="D158" s="88" t="s">
        <v>120</v>
      </c>
      <c r="E158" s="88" t="s">
        <v>308</v>
      </c>
      <c r="F158" s="87" t="s">
        <v>1600</v>
      </c>
      <c r="G158" s="88" t="s">
        <v>1456</v>
      </c>
      <c r="H158" s="88" t="s">
        <v>132</v>
      </c>
      <c r="I158" s="90">
        <v>85.722204000000005</v>
      </c>
      <c r="J158" s="102">
        <v>722.4</v>
      </c>
      <c r="K158" s="90"/>
      <c r="L158" s="90">
        <v>0.61925720200000001</v>
      </c>
      <c r="M158" s="91">
        <v>4.5969785778369337E-6</v>
      </c>
      <c r="N158" s="91">
        <f t="shared" si="4"/>
        <v>7.3844425845796092E-5</v>
      </c>
      <c r="O158" s="91">
        <f>L158/'סכום נכסי הקרן'!$C$42</f>
        <v>6.7092468266122162E-6</v>
      </c>
    </row>
    <row r="159" spans="2:15">
      <c r="B159" s="86" t="s">
        <v>1601</v>
      </c>
      <c r="C159" s="87" t="s">
        <v>1602</v>
      </c>
      <c r="D159" s="88" t="s">
        <v>120</v>
      </c>
      <c r="E159" s="88" t="s">
        <v>308</v>
      </c>
      <c r="F159" s="87" t="s">
        <v>1603</v>
      </c>
      <c r="G159" s="88" t="s">
        <v>154</v>
      </c>
      <c r="H159" s="88" t="s">
        <v>132</v>
      </c>
      <c r="I159" s="90">
        <v>1167.4657769999999</v>
      </c>
      <c r="J159" s="102">
        <v>239</v>
      </c>
      <c r="K159" s="90"/>
      <c r="L159" s="90">
        <v>2.7902432060000004</v>
      </c>
      <c r="M159" s="91">
        <v>1.5263268068039171E-5</v>
      </c>
      <c r="N159" s="91">
        <f t="shared" si="4"/>
        <v>3.3272751104347008E-4</v>
      </c>
      <c r="O159" s="91">
        <f>L159/'סכום נכסי הקרן'!$C$42</f>
        <v>3.0230460485353869E-5</v>
      </c>
    </row>
    <row r="160" spans="2:15">
      <c r="B160" s="86" t="s">
        <v>1604</v>
      </c>
      <c r="C160" s="87" t="s">
        <v>1605</v>
      </c>
      <c r="D160" s="88" t="s">
        <v>120</v>
      </c>
      <c r="E160" s="88" t="s">
        <v>308</v>
      </c>
      <c r="F160" s="87" t="s">
        <v>1606</v>
      </c>
      <c r="G160" s="88" t="s">
        <v>645</v>
      </c>
      <c r="H160" s="88" t="s">
        <v>132</v>
      </c>
      <c r="I160" s="90">
        <v>3.3185419999999999</v>
      </c>
      <c r="J160" s="102">
        <v>93.5</v>
      </c>
      <c r="K160" s="90"/>
      <c r="L160" s="90">
        <v>3.1028380000000001E-3</v>
      </c>
      <c r="M160" s="91">
        <v>4.8406274400661767E-7</v>
      </c>
      <c r="N160" s="91">
        <f t="shared" si="4"/>
        <v>3.7000343292336593E-7</v>
      </c>
      <c r="O160" s="91">
        <f>L160/'סכום נכסי הקרן'!$C$42</f>
        <v>3.3617220660102708E-8</v>
      </c>
    </row>
    <row r="161" spans="2:15">
      <c r="B161" s="86" t="s">
        <v>1607</v>
      </c>
      <c r="C161" s="87" t="s">
        <v>1608</v>
      </c>
      <c r="D161" s="88" t="s">
        <v>120</v>
      </c>
      <c r="E161" s="88" t="s">
        <v>308</v>
      </c>
      <c r="F161" s="87" t="s">
        <v>1609</v>
      </c>
      <c r="G161" s="88" t="s">
        <v>1610</v>
      </c>
      <c r="H161" s="88" t="s">
        <v>132</v>
      </c>
      <c r="I161" s="90">
        <v>352.62012499999997</v>
      </c>
      <c r="J161" s="102">
        <v>801.2</v>
      </c>
      <c r="K161" s="90"/>
      <c r="L161" s="90">
        <v>2.8251924420000001</v>
      </c>
      <c r="M161" s="91">
        <v>7.0640307422854903E-6</v>
      </c>
      <c r="N161" s="91">
        <f t="shared" si="4"/>
        <v>3.3689509481614813E-4</v>
      </c>
      <c r="O161" s="91">
        <f>L161/'סכום נכסי הקרן'!$C$42</f>
        <v>3.0609112602710303E-5</v>
      </c>
    </row>
    <row r="162" spans="2:15">
      <c r="B162" s="86" t="s">
        <v>1611</v>
      </c>
      <c r="C162" s="87" t="s">
        <v>1612</v>
      </c>
      <c r="D162" s="88" t="s">
        <v>120</v>
      </c>
      <c r="E162" s="88" t="s">
        <v>308</v>
      </c>
      <c r="F162" s="87" t="s">
        <v>1613</v>
      </c>
      <c r="G162" s="88" t="s">
        <v>504</v>
      </c>
      <c r="H162" s="88" t="s">
        <v>132</v>
      </c>
      <c r="I162" s="90">
        <v>160.21040400000001</v>
      </c>
      <c r="J162" s="102">
        <v>511.5</v>
      </c>
      <c r="K162" s="90"/>
      <c r="L162" s="90">
        <v>0.81947621800000015</v>
      </c>
      <c r="M162" s="91">
        <v>1.067437934880254E-5</v>
      </c>
      <c r="N162" s="91">
        <f t="shared" si="4"/>
        <v>9.7719898318589834E-5</v>
      </c>
      <c r="O162" s="91">
        <f>L162/'סכום נכסי הקרן'!$C$42</f>
        <v>8.8784889337478896E-6</v>
      </c>
    </row>
    <row r="163" spans="2:15">
      <c r="B163" s="86" t="s">
        <v>1614</v>
      </c>
      <c r="C163" s="87" t="s">
        <v>1615</v>
      </c>
      <c r="D163" s="88" t="s">
        <v>120</v>
      </c>
      <c r="E163" s="88" t="s">
        <v>308</v>
      </c>
      <c r="F163" s="87" t="s">
        <v>1616</v>
      </c>
      <c r="G163" s="88" t="s">
        <v>504</v>
      </c>
      <c r="H163" s="88" t="s">
        <v>132</v>
      </c>
      <c r="I163" s="90">
        <v>351.49543</v>
      </c>
      <c r="J163" s="102">
        <v>2399</v>
      </c>
      <c r="K163" s="90"/>
      <c r="L163" s="90">
        <v>8.4323753549999996</v>
      </c>
      <c r="M163" s="91">
        <v>1.3663314906341715E-5</v>
      </c>
      <c r="N163" s="91">
        <f t="shared" si="4"/>
        <v>1.0055335886206068E-3</v>
      </c>
      <c r="O163" s="91">
        <f>L163/'סכום נכסי הקרן'!$C$42</f>
        <v>9.1359272703843032E-5</v>
      </c>
    </row>
    <row r="164" spans="2:15">
      <c r="B164" s="86" t="s">
        <v>1617</v>
      </c>
      <c r="C164" s="87" t="s">
        <v>1618</v>
      </c>
      <c r="D164" s="88" t="s">
        <v>120</v>
      </c>
      <c r="E164" s="88" t="s">
        <v>308</v>
      </c>
      <c r="F164" s="87" t="s">
        <v>1619</v>
      </c>
      <c r="G164" s="88" t="s">
        <v>614</v>
      </c>
      <c r="H164" s="88" t="s">
        <v>132</v>
      </c>
      <c r="I164" s="90">
        <v>4906.9303760000003</v>
      </c>
      <c r="J164" s="102">
        <v>188</v>
      </c>
      <c r="K164" s="90"/>
      <c r="L164" s="90">
        <v>9.225029107000001</v>
      </c>
      <c r="M164" s="91">
        <v>2.1266202164673531E-5</v>
      </c>
      <c r="N164" s="91">
        <f t="shared" si="4"/>
        <v>1.1000549943013373E-3</v>
      </c>
      <c r="O164" s="91">
        <f>L164/'סכום נכסי הקרן'!$C$42</f>
        <v>9.9947157758764477E-5</v>
      </c>
    </row>
    <row r="165" spans="2:15">
      <c r="B165" s="86" t="s">
        <v>1620</v>
      </c>
      <c r="C165" s="87" t="s">
        <v>1621</v>
      </c>
      <c r="D165" s="88" t="s">
        <v>120</v>
      </c>
      <c r="E165" s="88" t="s">
        <v>308</v>
      </c>
      <c r="F165" s="87" t="s">
        <v>1622</v>
      </c>
      <c r="G165" s="88" t="s">
        <v>824</v>
      </c>
      <c r="H165" s="88" t="s">
        <v>132</v>
      </c>
      <c r="I165" s="90">
        <v>1952.973</v>
      </c>
      <c r="J165" s="102">
        <v>417.8</v>
      </c>
      <c r="K165" s="90"/>
      <c r="L165" s="90">
        <v>8.1595211939999999</v>
      </c>
      <c r="M165" s="91">
        <v>6.7927132969288023E-6</v>
      </c>
      <c r="N165" s="91">
        <f t="shared" si="4"/>
        <v>9.7299660916585443E-4</v>
      </c>
      <c r="O165" s="91">
        <f>L165/'סכום נכסי הקרן'!$C$42</f>
        <v>8.8403076299659449E-5</v>
      </c>
    </row>
    <row r="166" spans="2:15">
      <c r="B166" s="86" t="s">
        <v>1623</v>
      </c>
      <c r="C166" s="87" t="s">
        <v>1624</v>
      </c>
      <c r="D166" s="88" t="s">
        <v>120</v>
      </c>
      <c r="E166" s="88" t="s">
        <v>308</v>
      </c>
      <c r="F166" s="87" t="s">
        <v>1625</v>
      </c>
      <c r="G166" s="88" t="s">
        <v>600</v>
      </c>
      <c r="H166" s="88" t="s">
        <v>132</v>
      </c>
      <c r="I166" s="90">
        <v>1640.9313139999999</v>
      </c>
      <c r="J166" s="102">
        <v>486.3</v>
      </c>
      <c r="K166" s="90"/>
      <c r="L166" s="90">
        <v>7.979848979999999</v>
      </c>
      <c r="M166" s="91">
        <v>1.0760368824751258E-5</v>
      </c>
      <c r="N166" s="91">
        <f t="shared" si="4"/>
        <v>9.5157127662160237E-4</v>
      </c>
      <c r="O166" s="91">
        <f>L166/'סכום נכסי הקרן'!$C$42</f>
        <v>8.6456445355817966E-5</v>
      </c>
    </row>
    <row r="167" spans="2:15">
      <c r="B167" s="86" t="s">
        <v>1626</v>
      </c>
      <c r="C167" s="87" t="s">
        <v>1627</v>
      </c>
      <c r="D167" s="88" t="s">
        <v>120</v>
      </c>
      <c r="E167" s="88" t="s">
        <v>308</v>
      </c>
      <c r="F167" s="87" t="s">
        <v>1628</v>
      </c>
      <c r="G167" s="88" t="s">
        <v>824</v>
      </c>
      <c r="H167" s="88" t="s">
        <v>132</v>
      </c>
      <c r="I167" s="90">
        <v>30.465727999999999</v>
      </c>
      <c r="J167" s="102">
        <v>21880</v>
      </c>
      <c r="K167" s="90"/>
      <c r="L167" s="90">
        <v>6.6659012449999997</v>
      </c>
      <c r="M167" s="91">
        <v>1.3476421360225666E-5</v>
      </c>
      <c r="N167" s="91">
        <f t="shared" si="4"/>
        <v>7.9488724328441852E-4</v>
      </c>
      <c r="O167" s="91">
        <f>L167/'סכום נכסי הקרן'!$C$42</f>
        <v>7.2220680890081387E-5</v>
      </c>
    </row>
    <row r="168" spans="2:15">
      <c r="B168" s="86" t="s">
        <v>1629</v>
      </c>
      <c r="C168" s="87" t="s">
        <v>1630</v>
      </c>
      <c r="D168" s="88" t="s">
        <v>120</v>
      </c>
      <c r="E168" s="88" t="s">
        <v>308</v>
      </c>
      <c r="F168" s="87" t="s">
        <v>1631</v>
      </c>
      <c r="G168" s="88" t="s">
        <v>1632</v>
      </c>
      <c r="H168" s="88" t="s">
        <v>132</v>
      </c>
      <c r="I168" s="90">
        <v>144.01548399999999</v>
      </c>
      <c r="J168" s="102">
        <v>1372</v>
      </c>
      <c r="K168" s="90"/>
      <c r="L168" s="90">
        <v>1.97589244</v>
      </c>
      <c r="M168" s="91">
        <v>3.2131998874251509E-6</v>
      </c>
      <c r="N168" s="91">
        <f t="shared" si="4"/>
        <v>2.356188063596378E-4</v>
      </c>
      <c r="O168" s="91">
        <f>L168/'סכום נכסי הקרן'!$C$42</f>
        <v>2.1407502472287868E-5</v>
      </c>
    </row>
    <row r="169" spans="2:15">
      <c r="B169" s="86" t="s">
        <v>1633</v>
      </c>
      <c r="C169" s="87" t="s">
        <v>1634</v>
      </c>
      <c r="D169" s="88" t="s">
        <v>120</v>
      </c>
      <c r="E169" s="88" t="s">
        <v>308</v>
      </c>
      <c r="F169" s="87" t="s">
        <v>702</v>
      </c>
      <c r="G169" s="88" t="s">
        <v>600</v>
      </c>
      <c r="H169" s="88" t="s">
        <v>132</v>
      </c>
      <c r="I169" s="90">
        <v>232.596947</v>
      </c>
      <c r="J169" s="102">
        <v>8</v>
      </c>
      <c r="K169" s="90"/>
      <c r="L169" s="90">
        <v>1.8607755E-2</v>
      </c>
      <c r="M169" s="91">
        <v>9.4629034871663887E-6</v>
      </c>
      <c r="N169" s="91">
        <f t="shared" si="4"/>
        <v>2.218914822171485E-6</v>
      </c>
      <c r="O169" s="91">
        <f>L169/'סכום נכסי הקרן'!$C$42</f>
        <v>2.0160285706960191E-7</v>
      </c>
    </row>
    <row r="170" spans="2:15">
      <c r="B170" s="86" t="s">
        <v>1635</v>
      </c>
      <c r="C170" s="87" t="s">
        <v>1636</v>
      </c>
      <c r="D170" s="88" t="s">
        <v>120</v>
      </c>
      <c r="E170" s="88" t="s">
        <v>308</v>
      </c>
      <c r="F170" s="87" t="s">
        <v>1637</v>
      </c>
      <c r="G170" s="88" t="s">
        <v>715</v>
      </c>
      <c r="H170" s="88" t="s">
        <v>132</v>
      </c>
      <c r="I170" s="90">
        <v>185.19348600000001</v>
      </c>
      <c r="J170" s="102">
        <v>7804</v>
      </c>
      <c r="K170" s="90"/>
      <c r="L170" s="90">
        <v>14.452499623</v>
      </c>
      <c r="M170" s="91">
        <v>1.4724149105858113E-5</v>
      </c>
      <c r="N170" s="91">
        <f t="shared" si="4"/>
        <v>1.7234140083477291E-3</v>
      </c>
      <c r="O170" s="91">
        <f>L170/'סכום נכסי הקרן'!$C$42</f>
        <v>1.5658338234752901E-4</v>
      </c>
    </row>
    <row r="171" spans="2:15">
      <c r="B171" s="86" t="s">
        <v>1638</v>
      </c>
      <c r="C171" s="87" t="s">
        <v>1639</v>
      </c>
      <c r="D171" s="88" t="s">
        <v>120</v>
      </c>
      <c r="E171" s="88" t="s">
        <v>308</v>
      </c>
      <c r="F171" s="87" t="s">
        <v>1640</v>
      </c>
      <c r="G171" s="88" t="s">
        <v>504</v>
      </c>
      <c r="H171" s="88" t="s">
        <v>132</v>
      </c>
      <c r="I171" s="90">
        <v>1796.6791750000002</v>
      </c>
      <c r="J171" s="102">
        <v>409.9</v>
      </c>
      <c r="K171" s="90"/>
      <c r="L171" s="90">
        <v>7.3645879379999997</v>
      </c>
      <c r="M171" s="91">
        <v>2.1039125580526524E-5</v>
      </c>
      <c r="N171" s="91">
        <f t="shared" si="4"/>
        <v>8.7820337997859138E-4</v>
      </c>
      <c r="O171" s="91">
        <f>L171/'סכום נכסי הקרן'!$C$42</f>
        <v>7.9790494309556862E-5</v>
      </c>
    </row>
    <row r="172" spans="2:15">
      <c r="B172" s="86" t="s">
        <v>1641</v>
      </c>
      <c r="C172" s="87" t="s">
        <v>1642</v>
      </c>
      <c r="D172" s="88" t="s">
        <v>120</v>
      </c>
      <c r="E172" s="88" t="s">
        <v>308</v>
      </c>
      <c r="F172" s="87" t="s">
        <v>891</v>
      </c>
      <c r="G172" s="88" t="s">
        <v>342</v>
      </c>
      <c r="H172" s="88" t="s">
        <v>132</v>
      </c>
      <c r="I172" s="90">
        <v>2408.6667000000002</v>
      </c>
      <c r="J172" s="102">
        <v>1023</v>
      </c>
      <c r="K172" s="90"/>
      <c r="L172" s="90">
        <v>24.640660341</v>
      </c>
      <c r="M172" s="91">
        <v>3.3877063952826028E-5</v>
      </c>
      <c r="N172" s="91">
        <f t="shared" si="4"/>
        <v>2.9383193436681634E-3</v>
      </c>
      <c r="O172" s="91">
        <f>L172/'סכום נכסי הקרן'!$C$42</f>
        <v>2.6696544128118794E-4</v>
      </c>
    </row>
    <row r="173" spans="2:15">
      <c r="B173" s="86" t="s">
        <v>1643</v>
      </c>
      <c r="C173" s="87" t="s">
        <v>1644</v>
      </c>
      <c r="D173" s="88" t="s">
        <v>120</v>
      </c>
      <c r="E173" s="88" t="s">
        <v>308</v>
      </c>
      <c r="F173" s="87" t="s">
        <v>1645</v>
      </c>
      <c r="G173" s="88" t="s">
        <v>156</v>
      </c>
      <c r="H173" s="88" t="s">
        <v>132</v>
      </c>
      <c r="I173" s="90">
        <v>408.171357</v>
      </c>
      <c r="J173" s="102">
        <v>55.3</v>
      </c>
      <c r="K173" s="90"/>
      <c r="L173" s="90">
        <v>0.22571875999999999</v>
      </c>
      <c r="M173" s="91">
        <v>1.0395869931766012E-5</v>
      </c>
      <c r="N173" s="91">
        <f t="shared" si="4"/>
        <v>2.6916234774488815E-5</v>
      </c>
      <c r="O173" s="91">
        <f>L173/'סכום נכסי הקרן'!$C$42</f>
        <v>2.4455151580729527E-6</v>
      </c>
    </row>
    <row r="174" spans="2:15">
      <c r="B174" s="86" t="s">
        <v>1646</v>
      </c>
      <c r="C174" s="87" t="s">
        <v>1647</v>
      </c>
      <c r="D174" s="88" t="s">
        <v>120</v>
      </c>
      <c r="E174" s="88" t="s">
        <v>308</v>
      </c>
      <c r="F174" s="87" t="s">
        <v>1648</v>
      </c>
      <c r="G174" s="88" t="s">
        <v>645</v>
      </c>
      <c r="H174" s="88" t="s">
        <v>132</v>
      </c>
      <c r="I174" s="90">
        <v>497.83429999999998</v>
      </c>
      <c r="J174" s="102">
        <v>3057</v>
      </c>
      <c r="K174" s="90"/>
      <c r="L174" s="90">
        <v>15.218794562999999</v>
      </c>
      <c r="M174" s="91">
        <v>1.3948845615018211E-5</v>
      </c>
      <c r="N174" s="91">
        <f t="shared" si="4"/>
        <v>1.8147922106360229E-3</v>
      </c>
      <c r="O174" s="91">
        <f>L174/'סכום נכסי הקרן'!$C$42</f>
        <v>1.6488568691151208E-4</v>
      </c>
    </row>
    <row r="175" spans="2:15">
      <c r="B175" s="86" t="s">
        <v>1649</v>
      </c>
      <c r="C175" s="87" t="s">
        <v>1650</v>
      </c>
      <c r="D175" s="88" t="s">
        <v>120</v>
      </c>
      <c r="E175" s="88" t="s">
        <v>308</v>
      </c>
      <c r="F175" s="87" t="s">
        <v>1651</v>
      </c>
      <c r="G175" s="88" t="s">
        <v>504</v>
      </c>
      <c r="H175" s="88" t="s">
        <v>132</v>
      </c>
      <c r="I175" s="90">
        <v>108.49850000000001</v>
      </c>
      <c r="J175" s="102">
        <v>6693</v>
      </c>
      <c r="K175" s="90"/>
      <c r="L175" s="90">
        <v>7.261804605</v>
      </c>
      <c r="M175" s="91">
        <v>1.291064756419715E-5</v>
      </c>
      <c r="N175" s="91">
        <f t="shared" si="4"/>
        <v>8.6594679872707084E-4</v>
      </c>
      <c r="O175" s="91">
        <f>L175/'סכום נכסי הקרן'!$C$42</f>
        <v>7.8676904110635157E-5</v>
      </c>
    </row>
    <row r="176" spans="2:15">
      <c r="B176" s="86" t="s">
        <v>1652</v>
      </c>
      <c r="C176" s="87" t="s">
        <v>1653</v>
      </c>
      <c r="D176" s="88" t="s">
        <v>120</v>
      </c>
      <c r="E176" s="88" t="s">
        <v>308</v>
      </c>
      <c r="F176" s="87" t="s">
        <v>1654</v>
      </c>
      <c r="G176" s="88" t="s">
        <v>504</v>
      </c>
      <c r="H176" s="88" t="s">
        <v>132</v>
      </c>
      <c r="I176" s="90">
        <v>425.44258200000002</v>
      </c>
      <c r="J176" s="102">
        <v>1193</v>
      </c>
      <c r="K176" s="90"/>
      <c r="L176" s="90">
        <v>5.0755300060000001</v>
      </c>
      <c r="M176" s="91">
        <v>2.5515266965894289E-5</v>
      </c>
      <c r="N176" s="91">
        <f t="shared" si="4"/>
        <v>6.0524059784157339E-4</v>
      </c>
      <c r="O176" s="91">
        <f>L176/'סכום נכסי הקרן'!$C$42</f>
        <v>5.4990048522892403E-5</v>
      </c>
    </row>
    <row r="177" spans="2:15">
      <c r="B177" s="86" t="s">
        <v>1655</v>
      </c>
      <c r="C177" s="87" t="s">
        <v>1656</v>
      </c>
      <c r="D177" s="88" t="s">
        <v>120</v>
      </c>
      <c r="E177" s="88" t="s">
        <v>308</v>
      </c>
      <c r="F177" s="87" t="s">
        <v>1657</v>
      </c>
      <c r="G177" s="88" t="s">
        <v>126</v>
      </c>
      <c r="H177" s="88" t="s">
        <v>132</v>
      </c>
      <c r="I177" s="90">
        <v>345.13372900000002</v>
      </c>
      <c r="J177" s="102">
        <v>825</v>
      </c>
      <c r="K177" s="90"/>
      <c r="L177" s="90">
        <v>2.8473532599999998</v>
      </c>
      <c r="M177" s="91">
        <v>1.7255823658817061E-5</v>
      </c>
      <c r="N177" s="91">
        <f t="shared" si="4"/>
        <v>3.3953770095168911E-4</v>
      </c>
      <c r="O177" s="91">
        <f>L177/'סכום נכסי הקרן'!$C$42</f>
        <v>3.0849210573894864E-5</v>
      </c>
    </row>
    <row r="178" spans="2:15">
      <c r="B178" s="86" t="s">
        <v>1658</v>
      </c>
      <c r="C178" s="87" t="s">
        <v>1659</v>
      </c>
      <c r="D178" s="88" t="s">
        <v>120</v>
      </c>
      <c r="E178" s="88" t="s">
        <v>308</v>
      </c>
      <c r="F178" s="87" t="s">
        <v>903</v>
      </c>
      <c r="G178" s="88" t="s">
        <v>126</v>
      </c>
      <c r="H178" s="88" t="s">
        <v>132</v>
      </c>
      <c r="I178" s="90">
        <v>1440.9774749999999</v>
      </c>
      <c r="J178" s="102">
        <v>919</v>
      </c>
      <c r="K178" s="90"/>
      <c r="L178" s="90">
        <v>13.242582999</v>
      </c>
      <c r="M178" s="91">
        <v>1.6283045324209199E-5</v>
      </c>
      <c r="N178" s="91">
        <f t="shared" si="4"/>
        <v>1.5791353497677295E-3</v>
      </c>
      <c r="O178" s="91">
        <f>L178/'סכום נכסי הקרן'!$C$42</f>
        <v>1.4347472693937218E-4</v>
      </c>
    </row>
    <row r="179" spans="2:15">
      <c r="B179" s="92"/>
      <c r="C179" s="87"/>
      <c r="D179" s="87"/>
      <c r="E179" s="87"/>
      <c r="F179" s="87"/>
      <c r="G179" s="87"/>
      <c r="H179" s="87"/>
      <c r="I179" s="90"/>
      <c r="J179" s="102"/>
      <c r="K179" s="87"/>
      <c r="L179" s="87"/>
      <c r="M179" s="87"/>
      <c r="N179" s="91"/>
      <c r="O179" s="87"/>
    </row>
    <row r="180" spans="2:15">
      <c r="B180" s="79" t="s">
        <v>196</v>
      </c>
      <c r="C180" s="80"/>
      <c r="D180" s="81"/>
      <c r="E180" s="81"/>
      <c r="F180" s="80"/>
      <c r="G180" s="81"/>
      <c r="H180" s="81"/>
      <c r="I180" s="83"/>
      <c r="J180" s="100"/>
      <c r="K180" s="83">
        <v>0.15903603599999999</v>
      </c>
      <c r="L180" s="83">
        <f>L181+L207</f>
        <v>1675.1406453380002</v>
      </c>
      <c r="M180" s="84"/>
      <c r="N180" s="84">
        <f t="shared" ref="N180:N198" si="5">IFERROR(L180/$L$11,0)</f>
        <v>0.19975512398794995</v>
      </c>
      <c r="O180" s="84">
        <f>L180/'סכום נכסי הקרן'!$C$42</f>
        <v>1.8149053450755213E-2</v>
      </c>
    </row>
    <row r="181" spans="2:15">
      <c r="B181" s="85" t="s">
        <v>66</v>
      </c>
      <c r="C181" s="80"/>
      <c r="D181" s="81"/>
      <c r="E181" s="81"/>
      <c r="F181" s="80"/>
      <c r="G181" s="81"/>
      <c r="H181" s="81"/>
      <c r="I181" s="83"/>
      <c r="J181" s="100"/>
      <c r="K181" s="83">
        <v>2.6726440000000001E-3</v>
      </c>
      <c r="L181" s="83">
        <f>SUM(L182:L205)</f>
        <v>692.74269697900002</v>
      </c>
      <c r="M181" s="84"/>
      <c r="N181" s="84">
        <f t="shared" si="5"/>
        <v>8.2607334322585005E-2</v>
      </c>
      <c r="O181" s="84">
        <f>L181/'סכום נכסי הקרן'!$C$42</f>
        <v>7.5054141096047265E-3</v>
      </c>
    </row>
    <row r="182" spans="2:15">
      <c r="B182" s="86" t="s">
        <v>1660</v>
      </c>
      <c r="C182" s="87" t="s">
        <v>1661</v>
      </c>
      <c r="D182" s="88" t="s">
        <v>1662</v>
      </c>
      <c r="E182" s="88" t="s">
        <v>912</v>
      </c>
      <c r="F182" s="87" t="s">
        <v>1663</v>
      </c>
      <c r="G182" s="88" t="s">
        <v>1015</v>
      </c>
      <c r="H182" s="88" t="s">
        <v>131</v>
      </c>
      <c r="I182" s="90">
        <v>303.79579999999999</v>
      </c>
      <c r="J182" s="102">
        <v>341</v>
      </c>
      <c r="K182" s="90"/>
      <c r="L182" s="90">
        <v>3.6454858030000006</v>
      </c>
      <c r="M182" s="91">
        <v>4.8113862983380748E-6</v>
      </c>
      <c r="N182" s="91">
        <f t="shared" si="5"/>
        <v>4.3471243480432863E-4</v>
      </c>
      <c r="O182" s="91">
        <f>L182/'סכום נכסי הקרן'!$C$42</f>
        <v>3.9496454746500698E-5</v>
      </c>
    </row>
    <row r="183" spans="2:15">
      <c r="B183" s="86" t="s">
        <v>1664</v>
      </c>
      <c r="C183" s="87" t="s">
        <v>1665</v>
      </c>
      <c r="D183" s="88" t="s">
        <v>1662</v>
      </c>
      <c r="E183" s="88" t="s">
        <v>912</v>
      </c>
      <c r="F183" s="87" t="s">
        <v>935</v>
      </c>
      <c r="G183" s="88" t="s">
        <v>936</v>
      </c>
      <c r="H183" s="88" t="s">
        <v>131</v>
      </c>
      <c r="I183" s="90">
        <v>332.43354500000004</v>
      </c>
      <c r="J183" s="102">
        <v>2196</v>
      </c>
      <c r="K183" s="90"/>
      <c r="L183" s="90">
        <v>25.689546846000002</v>
      </c>
      <c r="M183" s="91">
        <v>7.4898514755061855E-6</v>
      </c>
      <c r="N183" s="91">
        <f t="shared" si="5"/>
        <v>3.0633956794604259E-3</v>
      </c>
      <c r="O183" s="91">
        <f>L183/'סכום נכסי הקרן'!$C$42</f>
        <v>2.7832944065401665E-4</v>
      </c>
    </row>
    <row r="184" spans="2:15">
      <c r="B184" s="86" t="s">
        <v>1666</v>
      </c>
      <c r="C184" s="87" t="s">
        <v>1667</v>
      </c>
      <c r="D184" s="88" t="s">
        <v>1662</v>
      </c>
      <c r="E184" s="88" t="s">
        <v>912</v>
      </c>
      <c r="F184" s="87" t="s">
        <v>1668</v>
      </c>
      <c r="G184" s="88" t="s">
        <v>940</v>
      </c>
      <c r="H184" s="88" t="s">
        <v>131</v>
      </c>
      <c r="I184" s="90">
        <v>47.094642</v>
      </c>
      <c r="J184" s="102">
        <v>12616</v>
      </c>
      <c r="K184" s="90"/>
      <c r="L184" s="90">
        <v>20.907997823000002</v>
      </c>
      <c r="M184" s="91">
        <v>3.7552145112128351E-7</v>
      </c>
      <c r="N184" s="91">
        <f t="shared" si="5"/>
        <v>2.4932113665180914E-3</v>
      </c>
      <c r="O184" s="91">
        <f>L184/'סכום נכסי הקרן'!$C$42</f>
        <v>2.2652448383600373E-4</v>
      </c>
    </row>
    <row r="185" spans="2:15">
      <c r="B185" s="86" t="s">
        <v>1669</v>
      </c>
      <c r="C185" s="87" t="s">
        <v>1670</v>
      </c>
      <c r="D185" s="88" t="s">
        <v>1662</v>
      </c>
      <c r="E185" s="88" t="s">
        <v>912</v>
      </c>
      <c r="F185" s="87" t="s">
        <v>939</v>
      </c>
      <c r="G185" s="88" t="s">
        <v>940</v>
      </c>
      <c r="H185" s="88" t="s">
        <v>131</v>
      </c>
      <c r="I185" s="90">
        <v>36.281897999999998</v>
      </c>
      <c r="J185" s="102">
        <v>12965</v>
      </c>
      <c r="K185" s="90"/>
      <c r="L185" s="90">
        <v>16.553193460999999</v>
      </c>
      <c r="M185" s="91">
        <v>8.9108961664987031E-7</v>
      </c>
      <c r="N185" s="91">
        <f t="shared" si="5"/>
        <v>1.9739149792591852E-3</v>
      </c>
      <c r="O185" s="91">
        <f>L185/'סכום נכסי הקרן'!$C$42</f>
        <v>1.7934302635452004E-4</v>
      </c>
    </row>
    <row r="186" spans="2:15">
      <c r="B186" s="86" t="s">
        <v>1671</v>
      </c>
      <c r="C186" s="87" t="s">
        <v>1672</v>
      </c>
      <c r="D186" s="88" t="s">
        <v>1662</v>
      </c>
      <c r="E186" s="88" t="s">
        <v>912</v>
      </c>
      <c r="F186" s="87" t="s">
        <v>894</v>
      </c>
      <c r="G186" s="88" t="s">
        <v>719</v>
      </c>
      <c r="H186" s="88" t="s">
        <v>131</v>
      </c>
      <c r="I186" s="90">
        <v>1.5189790000000003</v>
      </c>
      <c r="J186" s="102">
        <v>16404</v>
      </c>
      <c r="K186" s="90">
        <v>2.6726440000000001E-3</v>
      </c>
      <c r="L186" s="90">
        <v>0.87951354000000004</v>
      </c>
      <c r="M186" s="91">
        <v>3.4254283411907303E-8</v>
      </c>
      <c r="N186" s="91">
        <f t="shared" si="5"/>
        <v>1.0487915550298859E-4</v>
      </c>
      <c r="O186" s="91">
        <f>L186/'סכום נכסי הקרן'!$C$42</f>
        <v>9.528954056811239E-6</v>
      </c>
    </row>
    <row r="187" spans="2:15">
      <c r="B187" s="86" t="s">
        <v>1675</v>
      </c>
      <c r="C187" s="87" t="s">
        <v>1676</v>
      </c>
      <c r="D187" s="88" t="s">
        <v>1677</v>
      </c>
      <c r="E187" s="88" t="s">
        <v>912</v>
      </c>
      <c r="F187" s="87" t="s">
        <v>1678</v>
      </c>
      <c r="G187" s="88" t="s">
        <v>1679</v>
      </c>
      <c r="H187" s="88" t="s">
        <v>131</v>
      </c>
      <c r="I187" s="90">
        <v>40.090846999999997</v>
      </c>
      <c r="J187" s="102">
        <v>2914</v>
      </c>
      <c r="K187" s="90"/>
      <c r="L187" s="90">
        <v>4.1110621579999993</v>
      </c>
      <c r="M187" s="91">
        <v>1.0799575137688979E-6</v>
      </c>
      <c r="N187" s="91">
        <f t="shared" si="5"/>
        <v>4.9023091486611312E-4</v>
      </c>
      <c r="O187" s="91">
        <f>L187/'סכום נכסי הקרן'!$C$42</f>
        <v>4.4540670093921761E-5</v>
      </c>
    </row>
    <row r="188" spans="2:15">
      <c r="B188" s="86" t="s">
        <v>1680</v>
      </c>
      <c r="C188" s="87" t="s">
        <v>1681</v>
      </c>
      <c r="D188" s="88" t="s">
        <v>1677</v>
      </c>
      <c r="E188" s="88" t="s">
        <v>912</v>
      </c>
      <c r="F188" s="87" t="s">
        <v>1682</v>
      </c>
      <c r="G188" s="88" t="s">
        <v>1679</v>
      </c>
      <c r="H188" s="88" t="s">
        <v>131</v>
      </c>
      <c r="I188" s="90">
        <v>96.563665</v>
      </c>
      <c r="J188" s="102">
        <v>2064</v>
      </c>
      <c r="K188" s="90"/>
      <c r="L188" s="90">
        <v>7.0136275659999994</v>
      </c>
      <c r="M188" s="91">
        <v>6.1714041814661416E-7</v>
      </c>
      <c r="N188" s="91">
        <f t="shared" si="5"/>
        <v>8.3635248655132847E-4</v>
      </c>
      <c r="O188" s="91">
        <f>L188/'סכום נכסי הקרן'!$C$42</f>
        <v>7.5988068185964285E-5</v>
      </c>
    </row>
    <row r="189" spans="2:15">
      <c r="B189" s="86" t="s">
        <v>1683</v>
      </c>
      <c r="C189" s="87" t="s">
        <v>1684</v>
      </c>
      <c r="D189" s="88" t="s">
        <v>1662</v>
      </c>
      <c r="E189" s="88" t="s">
        <v>912</v>
      </c>
      <c r="F189" s="87" t="s">
        <v>1685</v>
      </c>
      <c r="G189" s="88" t="s">
        <v>1133</v>
      </c>
      <c r="H189" s="88" t="s">
        <v>131</v>
      </c>
      <c r="I189" s="90">
        <v>192.54143800000003</v>
      </c>
      <c r="J189" s="102">
        <v>3570</v>
      </c>
      <c r="K189" s="90"/>
      <c r="L189" s="90">
        <v>24.188653547999998</v>
      </c>
      <c r="M189" s="91">
        <v>2.3175124589136304E-6</v>
      </c>
      <c r="N189" s="91">
        <f t="shared" si="5"/>
        <v>2.8844189901483588E-3</v>
      </c>
      <c r="O189" s="91">
        <f>L189/'סכום נכסי הקרן'!$C$42</f>
        <v>2.620682432643574E-4</v>
      </c>
    </row>
    <row r="190" spans="2:15">
      <c r="B190" s="86" t="s">
        <v>1686</v>
      </c>
      <c r="C190" s="87" t="s">
        <v>1687</v>
      </c>
      <c r="D190" s="88" t="s">
        <v>1677</v>
      </c>
      <c r="E190" s="88" t="s">
        <v>912</v>
      </c>
      <c r="F190" s="87" t="s">
        <v>1688</v>
      </c>
      <c r="G190" s="88" t="s">
        <v>1106</v>
      </c>
      <c r="H190" s="88" t="s">
        <v>131</v>
      </c>
      <c r="I190" s="90">
        <v>275.21903099999997</v>
      </c>
      <c r="J190" s="102">
        <v>171</v>
      </c>
      <c r="K190" s="90"/>
      <c r="L190" s="90">
        <v>1.6561277679999997</v>
      </c>
      <c r="M190" s="91">
        <v>2.0592430879031208E-6</v>
      </c>
      <c r="N190" s="91">
        <f t="shared" si="5"/>
        <v>1.97487899632437E-4</v>
      </c>
      <c r="O190" s="91">
        <f>L190/'סכום נכסי הקרן'!$C$42</f>
        <v>1.794306135807908E-5</v>
      </c>
    </row>
    <row r="191" spans="2:15">
      <c r="B191" s="86" t="s">
        <v>1689</v>
      </c>
      <c r="C191" s="87" t="s">
        <v>1690</v>
      </c>
      <c r="D191" s="88" t="s">
        <v>1677</v>
      </c>
      <c r="E191" s="88" t="s">
        <v>912</v>
      </c>
      <c r="F191" s="87" t="s">
        <v>1691</v>
      </c>
      <c r="G191" s="88" t="s">
        <v>1015</v>
      </c>
      <c r="H191" s="88" t="s">
        <v>131</v>
      </c>
      <c r="I191" s="90">
        <v>448.09880499999997</v>
      </c>
      <c r="J191" s="102">
        <v>393</v>
      </c>
      <c r="K191" s="90"/>
      <c r="L191" s="90">
        <v>6.1970586010000002</v>
      </c>
      <c r="M191" s="91">
        <v>3.2994642534934854E-6</v>
      </c>
      <c r="N191" s="91">
        <f t="shared" si="5"/>
        <v>7.3897926878466462E-4</v>
      </c>
      <c r="O191" s="91">
        <f>L191/'סכום נכסי הקרן'!$C$42</f>
        <v>6.7141077437302366E-5</v>
      </c>
    </row>
    <row r="192" spans="2:15">
      <c r="B192" s="86" t="s">
        <v>1692</v>
      </c>
      <c r="C192" s="87" t="s">
        <v>1693</v>
      </c>
      <c r="D192" s="88" t="s">
        <v>1662</v>
      </c>
      <c r="E192" s="88" t="s">
        <v>912</v>
      </c>
      <c r="F192" s="87" t="s">
        <v>1694</v>
      </c>
      <c r="G192" s="88" t="s">
        <v>1005</v>
      </c>
      <c r="H192" s="88" t="s">
        <v>131</v>
      </c>
      <c r="I192" s="90">
        <v>102.78757299999999</v>
      </c>
      <c r="J192" s="102">
        <v>2297</v>
      </c>
      <c r="K192" s="90"/>
      <c r="L192" s="90">
        <v>8.3084665090000005</v>
      </c>
      <c r="M192" s="91">
        <v>2.0646433005955409E-6</v>
      </c>
      <c r="N192" s="91">
        <f t="shared" si="5"/>
        <v>9.9075785801863128E-4</v>
      </c>
      <c r="O192" s="91">
        <f>L192/'סכום נכסי הקרן'!$C$42</f>
        <v>9.0016801386384417E-5</v>
      </c>
    </row>
    <row r="193" spans="2:15">
      <c r="B193" s="86" t="s">
        <v>1697</v>
      </c>
      <c r="C193" s="87" t="s">
        <v>1698</v>
      </c>
      <c r="D193" s="88" t="s">
        <v>1662</v>
      </c>
      <c r="E193" s="88" t="s">
        <v>912</v>
      </c>
      <c r="F193" s="87" t="s">
        <v>1699</v>
      </c>
      <c r="G193" s="88" t="s">
        <v>940</v>
      </c>
      <c r="H193" s="88" t="s">
        <v>131</v>
      </c>
      <c r="I193" s="90">
        <v>15.18979</v>
      </c>
      <c r="J193" s="102">
        <v>12200</v>
      </c>
      <c r="K193" s="90"/>
      <c r="L193" s="90">
        <v>6.5212502629999998</v>
      </c>
      <c r="M193" s="91">
        <v>3.3812165326723305E-7</v>
      </c>
      <c r="N193" s="91">
        <f t="shared" si="5"/>
        <v>7.7763807980384494E-4</v>
      </c>
      <c r="O193" s="91">
        <f>L193/'סכום נכסי הקרן'!$C$42</f>
        <v>7.0653482093175279E-5</v>
      </c>
    </row>
    <row r="194" spans="2:15">
      <c r="B194" s="86" t="s">
        <v>1700</v>
      </c>
      <c r="C194" s="87" t="s">
        <v>1701</v>
      </c>
      <c r="D194" s="88" t="s">
        <v>1662</v>
      </c>
      <c r="E194" s="88" t="s">
        <v>912</v>
      </c>
      <c r="F194" s="87" t="s">
        <v>943</v>
      </c>
      <c r="G194" s="88" t="s">
        <v>156</v>
      </c>
      <c r="H194" s="88" t="s">
        <v>131</v>
      </c>
      <c r="I194" s="90">
        <v>260.56348800000001</v>
      </c>
      <c r="J194" s="102">
        <v>19230</v>
      </c>
      <c r="K194" s="90"/>
      <c r="L194" s="90">
        <v>176.32427620499996</v>
      </c>
      <c r="M194" s="91">
        <v>4.1013187193857251E-6</v>
      </c>
      <c r="N194" s="91">
        <f t="shared" si="5"/>
        <v>2.1026101750583739E-2</v>
      </c>
      <c r="O194" s="91">
        <f>L194/'סכום נכסי הקרן'!$C$42</f>
        <v>1.9103582271831083E-3</v>
      </c>
    </row>
    <row r="195" spans="2:15">
      <c r="B195" s="86" t="s">
        <v>1702</v>
      </c>
      <c r="C195" s="87" t="s">
        <v>1703</v>
      </c>
      <c r="D195" s="88" t="s">
        <v>1662</v>
      </c>
      <c r="E195" s="88" t="s">
        <v>912</v>
      </c>
      <c r="F195" s="87" t="s">
        <v>946</v>
      </c>
      <c r="G195" s="88" t="s">
        <v>936</v>
      </c>
      <c r="H195" s="88" t="s">
        <v>131</v>
      </c>
      <c r="I195" s="90">
        <v>228.21249</v>
      </c>
      <c r="J195" s="102">
        <v>8168</v>
      </c>
      <c r="K195" s="90"/>
      <c r="L195" s="90">
        <v>65.595554153999998</v>
      </c>
      <c r="M195" s="91">
        <v>7.9283988040098684E-6</v>
      </c>
      <c r="N195" s="91">
        <f t="shared" si="5"/>
        <v>7.8220584579312726E-3</v>
      </c>
      <c r="O195" s="91">
        <f>L195/'סכום נכסי הקרן'!$C$42</f>
        <v>7.1068493370157737E-4</v>
      </c>
    </row>
    <row r="196" spans="2:15">
      <c r="B196" s="86" t="s">
        <v>1706</v>
      </c>
      <c r="C196" s="87" t="s">
        <v>1707</v>
      </c>
      <c r="D196" s="88" t="s">
        <v>1662</v>
      </c>
      <c r="E196" s="88" t="s">
        <v>912</v>
      </c>
      <c r="F196" s="87" t="s">
        <v>1422</v>
      </c>
      <c r="G196" s="88" t="s">
        <v>156</v>
      </c>
      <c r="H196" s="88" t="s">
        <v>131</v>
      </c>
      <c r="I196" s="90">
        <v>416.42570599999999</v>
      </c>
      <c r="J196" s="102">
        <v>2530</v>
      </c>
      <c r="K196" s="90"/>
      <c r="L196" s="90">
        <v>37.074672093000004</v>
      </c>
      <c r="M196" s="91">
        <v>9.3237356281382826E-6</v>
      </c>
      <c r="N196" s="91">
        <f t="shared" si="5"/>
        <v>4.4210351777689049E-3</v>
      </c>
      <c r="O196" s="91">
        <f>L196/'סכום נכסי הקרן'!$C$42</f>
        <v>4.0167982751640051E-4</v>
      </c>
    </row>
    <row r="197" spans="2:15">
      <c r="B197" s="86" t="s">
        <v>1708</v>
      </c>
      <c r="C197" s="87" t="s">
        <v>1709</v>
      </c>
      <c r="D197" s="88" t="s">
        <v>1677</v>
      </c>
      <c r="E197" s="88" t="s">
        <v>912</v>
      </c>
      <c r="F197" s="87" t="s">
        <v>1710</v>
      </c>
      <c r="G197" s="88" t="s">
        <v>940</v>
      </c>
      <c r="H197" s="88" t="s">
        <v>131</v>
      </c>
      <c r="I197" s="90">
        <v>160.26291699999999</v>
      </c>
      <c r="J197" s="102">
        <v>462</v>
      </c>
      <c r="K197" s="90"/>
      <c r="L197" s="90">
        <v>2.6055192520000001</v>
      </c>
      <c r="M197" s="91">
        <v>1.6873048069392467E-6</v>
      </c>
      <c r="N197" s="91">
        <f t="shared" si="5"/>
        <v>3.1069977478293117E-4</v>
      </c>
      <c r="O197" s="91">
        <f>L197/'סכום נכסי הקרן'!$C$42</f>
        <v>2.8229097242147274E-5</v>
      </c>
    </row>
    <row r="198" spans="2:15">
      <c r="B198" s="86" t="s">
        <v>1713</v>
      </c>
      <c r="C198" s="87" t="s">
        <v>1714</v>
      </c>
      <c r="D198" s="88" t="s">
        <v>1677</v>
      </c>
      <c r="E198" s="88" t="s">
        <v>912</v>
      </c>
      <c r="F198" s="87" t="s">
        <v>1715</v>
      </c>
      <c r="G198" s="88" t="s">
        <v>940</v>
      </c>
      <c r="H198" s="88" t="s">
        <v>131</v>
      </c>
      <c r="I198" s="90">
        <v>344.36338899999993</v>
      </c>
      <c r="J198" s="102">
        <v>643</v>
      </c>
      <c r="K198" s="90"/>
      <c r="L198" s="90">
        <v>7.7919689480000001</v>
      </c>
      <c r="M198" s="91">
        <v>4.5298032496243502E-6</v>
      </c>
      <c r="N198" s="91">
        <f t="shared" si="5"/>
        <v>9.2916718822970065E-4</v>
      </c>
      <c r="O198" s="91">
        <f>L198/'סכום נכסי הקרן'!$C$42</f>
        <v>8.4420888071367036E-5</v>
      </c>
    </row>
    <row r="199" spans="2:15">
      <c r="B199" s="86" t="s">
        <v>1716</v>
      </c>
      <c r="C199" s="87" t="s">
        <v>1717</v>
      </c>
      <c r="D199" s="88" t="s">
        <v>1662</v>
      </c>
      <c r="E199" s="88" t="s">
        <v>912</v>
      </c>
      <c r="F199" s="87" t="s">
        <v>1718</v>
      </c>
      <c r="G199" s="88" t="s">
        <v>1115</v>
      </c>
      <c r="H199" s="88" t="s">
        <v>131</v>
      </c>
      <c r="I199" s="90">
        <v>267.04432000000003</v>
      </c>
      <c r="J199" s="102">
        <v>455.99</v>
      </c>
      <c r="K199" s="90"/>
      <c r="L199" s="90">
        <v>4.2850700970000002</v>
      </c>
      <c r="M199" s="91">
        <v>1.15456312464415E-5</v>
      </c>
      <c r="N199" s="91">
        <f t="shared" ref="N199:N207" si="6">IFERROR(L199/$L$11,0)</f>
        <v>5.1098080086915936E-4</v>
      </c>
      <c r="O199" s="91">
        <f>L199/'סכום נכסי הקרן'!$C$42</f>
        <v>4.6425932322234264E-5</v>
      </c>
    </row>
    <row r="200" spans="2:15">
      <c r="B200" s="86" t="s">
        <v>1719</v>
      </c>
      <c r="C200" s="87" t="s">
        <v>1720</v>
      </c>
      <c r="D200" s="88" t="s">
        <v>1662</v>
      </c>
      <c r="E200" s="88" t="s">
        <v>912</v>
      </c>
      <c r="F200" s="87" t="s">
        <v>949</v>
      </c>
      <c r="G200" s="88" t="s">
        <v>950</v>
      </c>
      <c r="H200" s="88" t="s">
        <v>131</v>
      </c>
      <c r="I200" s="90">
        <v>78.088105999999996</v>
      </c>
      <c r="J200" s="102">
        <v>28327</v>
      </c>
      <c r="K200" s="90"/>
      <c r="L200" s="90">
        <v>77.840343016000006</v>
      </c>
      <c r="M200" s="91">
        <v>1.397053057189948E-6</v>
      </c>
      <c r="N200" s="91">
        <f t="shared" si="6"/>
        <v>9.2822100721508347E-3</v>
      </c>
      <c r="O200" s="91">
        <f>L200/'סכום נכסי הקרן'!$C$42</f>
        <v>8.4334921366405755E-4</v>
      </c>
    </row>
    <row r="201" spans="2:15">
      <c r="B201" s="86" t="s">
        <v>1721</v>
      </c>
      <c r="C201" s="87" t="s">
        <v>1722</v>
      </c>
      <c r="D201" s="88" t="s">
        <v>1662</v>
      </c>
      <c r="E201" s="88" t="s">
        <v>912</v>
      </c>
      <c r="F201" s="87" t="s">
        <v>1723</v>
      </c>
      <c r="G201" s="88" t="s">
        <v>940</v>
      </c>
      <c r="H201" s="88" t="s">
        <v>135</v>
      </c>
      <c r="I201" s="90">
        <v>2886.0601000000001</v>
      </c>
      <c r="J201" s="102">
        <v>16</v>
      </c>
      <c r="K201" s="90"/>
      <c r="L201" s="90">
        <v>1.104229683</v>
      </c>
      <c r="M201" s="91">
        <v>5.4173144572725193E-6</v>
      </c>
      <c r="N201" s="91">
        <f t="shared" si="6"/>
        <v>1.3167583143105767E-4</v>
      </c>
      <c r="O201" s="91">
        <f>L201/'סכום נכסי הקרן'!$C$42</f>
        <v>1.1963606515340557E-5</v>
      </c>
    </row>
    <row r="202" spans="2:15">
      <c r="B202" s="86" t="s">
        <v>1724</v>
      </c>
      <c r="C202" s="87" t="s">
        <v>1725</v>
      </c>
      <c r="D202" s="88" t="s">
        <v>1662</v>
      </c>
      <c r="E202" s="88" t="s">
        <v>912</v>
      </c>
      <c r="F202" s="87" t="s">
        <v>928</v>
      </c>
      <c r="G202" s="88" t="s">
        <v>929</v>
      </c>
      <c r="H202" s="88" t="s">
        <v>131</v>
      </c>
      <c r="I202" s="90">
        <v>4683.4028520000002</v>
      </c>
      <c r="J202" s="102">
        <v>912</v>
      </c>
      <c r="K202" s="90"/>
      <c r="L202" s="90">
        <v>150.30575906800001</v>
      </c>
      <c r="M202" s="91">
        <v>4.2168322528035155E-6</v>
      </c>
      <c r="N202" s="91">
        <f t="shared" si="6"/>
        <v>1.7923477423994531E-2</v>
      </c>
      <c r="O202" s="91">
        <f>L202/'סכום נכסי הקרן'!$C$42</f>
        <v>1.6284646085529409E-3</v>
      </c>
    </row>
    <row r="203" spans="2:15">
      <c r="B203" s="86" t="s">
        <v>1726</v>
      </c>
      <c r="C203" s="87" t="s">
        <v>1727</v>
      </c>
      <c r="D203" s="88" t="s">
        <v>1662</v>
      </c>
      <c r="E203" s="88" t="s">
        <v>912</v>
      </c>
      <c r="F203" s="87" t="s">
        <v>1257</v>
      </c>
      <c r="G203" s="88" t="s">
        <v>936</v>
      </c>
      <c r="H203" s="88" t="s">
        <v>131</v>
      </c>
      <c r="I203" s="90">
        <v>182.45238000000001</v>
      </c>
      <c r="J203" s="102">
        <v>4320</v>
      </c>
      <c r="K203" s="90"/>
      <c r="L203" s="90">
        <v>27.736556704999998</v>
      </c>
      <c r="M203" s="91">
        <v>1.6648754167027522E-6</v>
      </c>
      <c r="N203" s="91">
        <f t="shared" si="6"/>
        <v>3.3074950088672378E-3</v>
      </c>
      <c r="O203" s="91">
        <f>L203/'סכום נכסי הקרן'!$C$42</f>
        <v>3.0050745385464412E-4</v>
      </c>
    </row>
    <row r="204" spans="2:15">
      <c r="B204" s="86" t="s">
        <v>1728</v>
      </c>
      <c r="C204" s="87" t="s">
        <v>1729</v>
      </c>
      <c r="D204" s="88" t="s">
        <v>1662</v>
      </c>
      <c r="E204" s="88" t="s">
        <v>912</v>
      </c>
      <c r="F204" s="87" t="s">
        <v>1730</v>
      </c>
      <c r="G204" s="88" t="s">
        <v>1115</v>
      </c>
      <c r="H204" s="88" t="s">
        <v>131</v>
      </c>
      <c r="I204" s="90">
        <v>151.529439</v>
      </c>
      <c r="J204" s="102">
        <v>887</v>
      </c>
      <c r="K204" s="90"/>
      <c r="L204" s="90">
        <v>4.7297686940000006</v>
      </c>
      <c r="M204" s="91">
        <v>6.5625458233310045E-6</v>
      </c>
      <c r="N204" s="91">
        <f t="shared" si="6"/>
        <v>5.6400967556587394E-4</v>
      </c>
      <c r="O204" s="91">
        <f>L204/'סכום נכסי הקרן'!$C$42</f>
        <v>5.1243950814526515E-5</v>
      </c>
    </row>
    <row r="205" spans="2:15">
      <c r="B205" s="86" t="s">
        <v>1731</v>
      </c>
      <c r="C205" s="87" t="s">
        <v>1732</v>
      </c>
      <c r="D205" s="88" t="s">
        <v>1662</v>
      </c>
      <c r="E205" s="88" t="s">
        <v>912</v>
      </c>
      <c r="F205" s="87" t="s">
        <v>956</v>
      </c>
      <c r="G205" s="88" t="s">
        <v>940</v>
      </c>
      <c r="H205" s="88" t="s">
        <v>131</v>
      </c>
      <c r="I205" s="90">
        <v>43.189781000000004</v>
      </c>
      <c r="J205" s="102">
        <v>7683</v>
      </c>
      <c r="K205" s="90"/>
      <c r="L205" s="90">
        <v>11.676995178</v>
      </c>
      <c r="M205" s="91">
        <v>7.3468673897490559E-7</v>
      </c>
      <c r="N205" s="91">
        <f t="shared" si="6"/>
        <v>1.3924440470593664E-3</v>
      </c>
      <c r="O205" s="91">
        <f>L205/'סכום נכסי הקרן'!$C$42</f>
        <v>1.2651260669934469E-4</v>
      </c>
    </row>
    <row r="206" spans="2:15">
      <c r="B206" s="92"/>
      <c r="C206" s="87"/>
      <c r="D206" s="87"/>
      <c r="E206" s="87"/>
      <c r="F206" s="87"/>
      <c r="G206" s="87"/>
      <c r="H206" s="87"/>
      <c r="I206" s="90"/>
      <c r="J206" s="102"/>
      <c r="K206" s="87"/>
      <c r="L206" s="87"/>
      <c r="M206" s="87"/>
      <c r="N206" s="91"/>
      <c r="O206" s="87"/>
    </row>
    <row r="207" spans="2:15">
      <c r="B207" s="85" t="s">
        <v>65</v>
      </c>
      <c r="C207" s="80"/>
      <c r="D207" s="81"/>
      <c r="E207" s="81"/>
      <c r="F207" s="80"/>
      <c r="G207" s="81"/>
      <c r="H207" s="81"/>
      <c r="I207" s="83"/>
      <c r="J207" s="100"/>
      <c r="K207" s="83">
        <v>0.15636339200000002</v>
      </c>
      <c r="L207" s="83">
        <f>SUM(L208:L242)</f>
        <v>982.39794835900022</v>
      </c>
      <c r="M207" s="84"/>
      <c r="N207" s="84">
        <f t="shared" si="6"/>
        <v>0.11714778966536495</v>
      </c>
      <c r="O207" s="84">
        <f>L207/'סכום נכסי הקרן'!$C$42</f>
        <v>1.0643639341150488E-2</v>
      </c>
    </row>
    <row r="208" spans="2:15">
      <c r="B208" s="86" t="s">
        <v>1733</v>
      </c>
      <c r="C208" s="87" t="s">
        <v>1734</v>
      </c>
      <c r="D208" s="88" t="s">
        <v>1662</v>
      </c>
      <c r="E208" s="88" t="s">
        <v>912</v>
      </c>
      <c r="F208" s="87"/>
      <c r="G208" s="88" t="s">
        <v>940</v>
      </c>
      <c r="H208" s="88" t="s">
        <v>131</v>
      </c>
      <c r="I208" s="90">
        <v>17.7668</v>
      </c>
      <c r="J208" s="102">
        <v>33653</v>
      </c>
      <c r="K208" s="90"/>
      <c r="L208" s="90">
        <v>21.040316377</v>
      </c>
      <c r="M208" s="91">
        <v>3.8216390621639063E-8</v>
      </c>
      <c r="N208" s="91">
        <f t="shared" ref="N208:N242" si="7">IFERROR(L208/$L$11,0)</f>
        <v>2.5089899276996468E-3</v>
      </c>
      <c r="O208" s="91">
        <f>L208/'סכום נכסי הקרן'!$C$42</f>
        <v>2.2795806884019784E-4</v>
      </c>
    </row>
    <row r="209" spans="2:15">
      <c r="B209" s="86" t="s">
        <v>1735</v>
      </c>
      <c r="C209" s="87" t="s">
        <v>1736</v>
      </c>
      <c r="D209" s="88" t="s">
        <v>29</v>
      </c>
      <c r="E209" s="88" t="s">
        <v>912</v>
      </c>
      <c r="F209" s="87"/>
      <c r="G209" s="88" t="s">
        <v>1005</v>
      </c>
      <c r="H209" s="88" t="s">
        <v>133</v>
      </c>
      <c r="I209" s="90">
        <v>85.058554999999998</v>
      </c>
      <c r="J209" s="102">
        <v>11102</v>
      </c>
      <c r="K209" s="90"/>
      <c r="L209" s="90">
        <v>35.440332513000001</v>
      </c>
      <c r="M209" s="91">
        <v>1.0791425344508848E-7</v>
      </c>
      <c r="N209" s="91">
        <f t="shared" si="7"/>
        <v>4.2261454493452708E-3</v>
      </c>
      <c r="O209" s="91">
        <f>L209/'סכום נכסי הקרן'!$C$42</f>
        <v>3.839728269271336E-4</v>
      </c>
    </row>
    <row r="210" spans="2:15">
      <c r="B210" s="86" t="s">
        <v>1737</v>
      </c>
      <c r="C210" s="87" t="s">
        <v>1738</v>
      </c>
      <c r="D210" s="88" t="s">
        <v>1662</v>
      </c>
      <c r="E210" s="88" t="s">
        <v>912</v>
      </c>
      <c r="F210" s="87"/>
      <c r="G210" s="88" t="s">
        <v>1106</v>
      </c>
      <c r="H210" s="88" t="s">
        <v>131</v>
      </c>
      <c r="I210" s="90">
        <v>193.62996000000004</v>
      </c>
      <c r="J210" s="102">
        <v>8873</v>
      </c>
      <c r="K210" s="90"/>
      <c r="L210" s="90">
        <v>60.459187053000001</v>
      </c>
      <c r="M210" s="91">
        <v>3.1815635885639178E-8</v>
      </c>
      <c r="N210" s="91">
        <f t="shared" si="7"/>
        <v>7.2095632325522374E-3</v>
      </c>
      <c r="O210" s="91">
        <f>L210/'סכום נכסי הקרן'!$C$42</f>
        <v>6.5503575503817011E-4</v>
      </c>
    </row>
    <row r="211" spans="2:15">
      <c r="B211" s="86" t="s">
        <v>1739</v>
      </c>
      <c r="C211" s="87" t="s">
        <v>1740</v>
      </c>
      <c r="D211" s="88" t="s">
        <v>1662</v>
      </c>
      <c r="E211" s="88" t="s">
        <v>912</v>
      </c>
      <c r="F211" s="87"/>
      <c r="G211" s="88" t="s">
        <v>1015</v>
      </c>
      <c r="H211" s="88" t="s">
        <v>131</v>
      </c>
      <c r="I211" s="90">
        <v>90.075232999999983</v>
      </c>
      <c r="J211" s="102">
        <v>12993</v>
      </c>
      <c r="K211" s="90"/>
      <c r="L211" s="90">
        <v>41.184528638000003</v>
      </c>
      <c r="M211" s="91">
        <v>5.6622180574722911E-9</v>
      </c>
      <c r="N211" s="91">
        <f t="shared" si="7"/>
        <v>4.9111223271697318E-3</v>
      </c>
      <c r="O211" s="91">
        <f>L211/'סכום נכסי הקרן'!$C$42</f>
        <v>4.4620743558186583E-4</v>
      </c>
    </row>
    <row r="212" spans="2:15">
      <c r="B212" s="86" t="s">
        <v>1741</v>
      </c>
      <c r="C212" s="87" t="s">
        <v>1742</v>
      </c>
      <c r="D212" s="88" t="s">
        <v>29</v>
      </c>
      <c r="E212" s="88" t="s">
        <v>912</v>
      </c>
      <c r="F212" s="87"/>
      <c r="G212" s="88" t="s">
        <v>995</v>
      </c>
      <c r="H212" s="88" t="s">
        <v>133</v>
      </c>
      <c r="I212" s="90">
        <v>1757.6757</v>
      </c>
      <c r="J212" s="102">
        <v>218.3</v>
      </c>
      <c r="K212" s="90"/>
      <c r="L212" s="90">
        <v>14.400283717000001</v>
      </c>
      <c r="M212" s="91">
        <v>1.143556548250069E-6</v>
      </c>
      <c r="N212" s="91">
        <f t="shared" si="7"/>
        <v>1.7171874298176212E-3</v>
      </c>
      <c r="O212" s="91">
        <f>L212/'סכום נכסי הקרן'!$C$42</f>
        <v>1.5601765715208884E-4</v>
      </c>
    </row>
    <row r="213" spans="2:15">
      <c r="B213" s="86" t="s">
        <v>1743</v>
      </c>
      <c r="C213" s="87" t="s">
        <v>1744</v>
      </c>
      <c r="D213" s="88" t="s">
        <v>29</v>
      </c>
      <c r="E213" s="88" t="s">
        <v>912</v>
      </c>
      <c r="F213" s="87"/>
      <c r="G213" s="88" t="s">
        <v>950</v>
      </c>
      <c r="H213" s="88" t="s">
        <v>133</v>
      </c>
      <c r="I213" s="90">
        <v>24.984563000000001</v>
      </c>
      <c r="J213" s="102">
        <v>50380</v>
      </c>
      <c r="K213" s="90"/>
      <c r="L213" s="90">
        <v>47.239846370999999</v>
      </c>
      <c r="M213" s="91">
        <v>6.1975418271190811E-8</v>
      </c>
      <c r="N213" s="91">
        <f t="shared" si="7"/>
        <v>5.6331994541907789E-3</v>
      </c>
      <c r="O213" s="91">
        <f>L213/'סכום נכסי הקרן'!$C$42</f>
        <v>5.1181284340441201E-4</v>
      </c>
    </row>
    <row r="214" spans="2:15">
      <c r="B214" s="86" t="s">
        <v>1745</v>
      </c>
      <c r="C214" s="87" t="s">
        <v>1746</v>
      </c>
      <c r="D214" s="88" t="s">
        <v>1677</v>
      </c>
      <c r="E214" s="88" t="s">
        <v>912</v>
      </c>
      <c r="F214" s="87"/>
      <c r="G214" s="88" t="s">
        <v>1005</v>
      </c>
      <c r="H214" s="88" t="s">
        <v>131</v>
      </c>
      <c r="I214" s="90">
        <v>73.288049999999998</v>
      </c>
      <c r="J214" s="102">
        <v>19049</v>
      </c>
      <c r="K214" s="90"/>
      <c r="L214" s="90">
        <v>49.127494427999991</v>
      </c>
      <c r="M214" s="91">
        <v>1.2296999476455033E-7</v>
      </c>
      <c r="N214" s="91">
        <f t="shared" si="7"/>
        <v>5.8582954022361232E-3</v>
      </c>
      <c r="O214" s="91">
        <f>L214/'סכום נכסי הקרן'!$C$42</f>
        <v>5.3226427569342714E-4</v>
      </c>
    </row>
    <row r="215" spans="2:15">
      <c r="B215" s="86" t="s">
        <v>1747</v>
      </c>
      <c r="C215" s="87" t="s">
        <v>1748</v>
      </c>
      <c r="D215" s="88" t="s">
        <v>1662</v>
      </c>
      <c r="E215" s="88" t="s">
        <v>912</v>
      </c>
      <c r="F215" s="87"/>
      <c r="G215" s="88" t="s">
        <v>950</v>
      </c>
      <c r="H215" s="88" t="s">
        <v>131</v>
      </c>
      <c r="I215" s="90">
        <v>27.538540000000001</v>
      </c>
      <c r="J215" s="102">
        <v>55913</v>
      </c>
      <c r="K215" s="90"/>
      <c r="L215" s="90">
        <v>54.184238399000002</v>
      </c>
      <c r="M215" s="91">
        <v>6.589962519455659E-8</v>
      </c>
      <c r="N215" s="91">
        <f t="shared" si="7"/>
        <v>6.4612958259400149E-3</v>
      </c>
      <c r="O215" s="91">
        <f>L215/'סכום נכסי הקרן'!$C$42</f>
        <v>5.8705078981203444E-4</v>
      </c>
    </row>
    <row r="216" spans="2:15">
      <c r="B216" s="86" t="s">
        <v>1749</v>
      </c>
      <c r="C216" s="87" t="s">
        <v>1750</v>
      </c>
      <c r="D216" s="88" t="s">
        <v>1662</v>
      </c>
      <c r="E216" s="88" t="s">
        <v>912</v>
      </c>
      <c r="F216" s="87"/>
      <c r="G216" s="88" t="s">
        <v>1010</v>
      </c>
      <c r="H216" s="88" t="s">
        <v>131</v>
      </c>
      <c r="I216" s="90">
        <v>260.39640000000003</v>
      </c>
      <c r="J216" s="102">
        <v>1008</v>
      </c>
      <c r="K216" s="90"/>
      <c r="L216" s="90">
        <v>9.2366561110000003</v>
      </c>
      <c r="M216" s="91">
        <v>7.796474238299536E-6</v>
      </c>
      <c r="N216" s="91">
        <f t="shared" si="7"/>
        <v>1.1014414770615115E-3</v>
      </c>
      <c r="O216" s="91">
        <f>L216/'סכום נכסי הקרן'!$C$42</f>
        <v>1.0007312874374142E-4</v>
      </c>
    </row>
    <row r="217" spans="2:15">
      <c r="B217" s="86" t="s">
        <v>1751</v>
      </c>
      <c r="C217" s="87" t="s">
        <v>1752</v>
      </c>
      <c r="D217" s="88" t="s">
        <v>1662</v>
      </c>
      <c r="E217" s="88" t="s">
        <v>912</v>
      </c>
      <c r="F217" s="87"/>
      <c r="G217" s="88" t="s">
        <v>940</v>
      </c>
      <c r="H217" s="88" t="s">
        <v>131</v>
      </c>
      <c r="I217" s="90">
        <v>9.7648650000000004</v>
      </c>
      <c r="J217" s="102">
        <v>10529</v>
      </c>
      <c r="K217" s="90"/>
      <c r="L217" s="90">
        <v>3.6180339359999993</v>
      </c>
      <c r="M217" s="91">
        <v>4.4735133220525944E-8</v>
      </c>
      <c r="N217" s="91">
        <f t="shared" si="7"/>
        <v>4.3143888812539915E-4</v>
      </c>
      <c r="O217" s="91">
        <f>L217/'סכום נכסי הקרן'!$C$42</f>
        <v>3.9199031719429731E-5</v>
      </c>
    </row>
    <row r="218" spans="2:15">
      <c r="B218" s="86" t="s">
        <v>1753</v>
      </c>
      <c r="C218" s="87" t="s">
        <v>1754</v>
      </c>
      <c r="D218" s="88" t="s">
        <v>29</v>
      </c>
      <c r="E218" s="88" t="s">
        <v>912</v>
      </c>
      <c r="F218" s="87"/>
      <c r="G218" s="88" t="s">
        <v>1005</v>
      </c>
      <c r="H218" s="88" t="s">
        <v>133</v>
      </c>
      <c r="I218" s="90">
        <v>48.858699999999999</v>
      </c>
      <c r="J218" s="102">
        <v>9192</v>
      </c>
      <c r="K218" s="90"/>
      <c r="L218" s="90">
        <v>16.855067165000001</v>
      </c>
      <c r="M218" s="91">
        <v>4.9855816326530612E-7</v>
      </c>
      <c r="N218" s="91">
        <f t="shared" si="7"/>
        <v>2.0099124457041923E-3</v>
      </c>
      <c r="O218" s="91">
        <f>L218/'סכום נכסי הקרן'!$C$42</f>
        <v>1.8261363053006854E-4</v>
      </c>
    </row>
    <row r="219" spans="2:15">
      <c r="B219" s="86" t="s">
        <v>1755</v>
      </c>
      <c r="C219" s="87" t="s">
        <v>1756</v>
      </c>
      <c r="D219" s="88" t="s">
        <v>1677</v>
      </c>
      <c r="E219" s="88" t="s">
        <v>912</v>
      </c>
      <c r="F219" s="87"/>
      <c r="G219" s="88" t="s">
        <v>1005</v>
      </c>
      <c r="H219" s="88" t="s">
        <v>131</v>
      </c>
      <c r="I219" s="90">
        <v>62.183799999999998</v>
      </c>
      <c r="J219" s="102">
        <v>9606</v>
      </c>
      <c r="K219" s="90"/>
      <c r="L219" s="90">
        <v>21.020309539000003</v>
      </c>
      <c r="M219" s="91">
        <v>1.0678940155537965E-7</v>
      </c>
      <c r="N219" s="91">
        <f t="shared" si="7"/>
        <v>2.5066041767381267E-3</v>
      </c>
      <c r="O219" s="91">
        <f>L219/'סכום נכסי הקרן'!$C$42</f>
        <v>2.2774130783373962E-4</v>
      </c>
    </row>
    <row r="220" spans="2:15">
      <c r="B220" s="86" t="s">
        <v>1673</v>
      </c>
      <c r="C220" s="87" t="s">
        <v>1674</v>
      </c>
      <c r="D220" s="88" t="s">
        <v>121</v>
      </c>
      <c r="E220" s="88" t="s">
        <v>912</v>
      </c>
      <c r="F220" s="87"/>
      <c r="G220" s="88" t="s">
        <v>126</v>
      </c>
      <c r="H220" s="88" t="s">
        <v>134</v>
      </c>
      <c r="I220" s="90">
        <v>861.10767599999997</v>
      </c>
      <c r="J220" s="102">
        <v>1309</v>
      </c>
      <c r="K220" s="90"/>
      <c r="L220" s="90">
        <v>47.765801238999998</v>
      </c>
      <c r="M220" s="91">
        <v>4.8365829786879113E-6</v>
      </c>
      <c r="N220" s="91">
        <f t="shared" si="7"/>
        <v>5.6959178773642594E-3</v>
      </c>
      <c r="O220" s="91">
        <f>L220/'סכום נכסי הקרן'!$C$42</f>
        <v>5.1751122045626307E-4</v>
      </c>
    </row>
    <row r="221" spans="2:15">
      <c r="B221" s="86" t="s">
        <v>1757</v>
      </c>
      <c r="C221" s="87" t="s">
        <v>1758</v>
      </c>
      <c r="D221" s="88" t="s">
        <v>1677</v>
      </c>
      <c r="E221" s="88" t="s">
        <v>912</v>
      </c>
      <c r="F221" s="87"/>
      <c r="G221" s="88" t="s">
        <v>1759</v>
      </c>
      <c r="H221" s="88" t="s">
        <v>131</v>
      </c>
      <c r="I221" s="90">
        <v>30.907125000000001</v>
      </c>
      <c r="J221" s="102">
        <v>24811</v>
      </c>
      <c r="K221" s="90"/>
      <c r="L221" s="90">
        <v>26.984982957</v>
      </c>
      <c r="M221" s="91">
        <v>1.3364070210174589E-7</v>
      </c>
      <c r="N221" s="91">
        <f t="shared" si="7"/>
        <v>3.2178722612874154E-3</v>
      </c>
      <c r="O221" s="91">
        <f>L221/'סכום נכסי הקרן'!$C$42</f>
        <v>2.9236464377920468E-4</v>
      </c>
    </row>
    <row r="222" spans="2:15">
      <c r="B222" s="86" t="s">
        <v>1760</v>
      </c>
      <c r="C222" s="87" t="s">
        <v>1761</v>
      </c>
      <c r="D222" s="88" t="s">
        <v>1677</v>
      </c>
      <c r="E222" s="88" t="s">
        <v>912</v>
      </c>
      <c r="F222" s="87"/>
      <c r="G222" s="88" t="s">
        <v>1000</v>
      </c>
      <c r="H222" s="88" t="s">
        <v>131</v>
      </c>
      <c r="I222" s="90">
        <v>677.35924999999997</v>
      </c>
      <c r="J222" s="102">
        <v>1163</v>
      </c>
      <c r="K222" s="90"/>
      <c r="L222" s="90">
        <v>27.721584345</v>
      </c>
      <c r="M222" s="91">
        <v>1.7149889687610302E-7</v>
      </c>
      <c r="N222" s="91">
        <f t="shared" si="7"/>
        <v>3.3057096031841294E-3</v>
      </c>
      <c r="O222" s="91">
        <f>L222/'סכום נכסי הקרן'!$C$42</f>
        <v>3.0034523812506929E-4</v>
      </c>
    </row>
    <row r="223" spans="2:15">
      <c r="B223" s="86" t="s">
        <v>1762</v>
      </c>
      <c r="C223" s="87" t="s">
        <v>1763</v>
      </c>
      <c r="D223" s="88" t="s">
        <v>1662</v>
      </c>
      <c r="E223" s="88" t="s">
        <v>912</v>
      </c>
      <c r="F223" s="87"/>
      <c r="G223" s="88" t="s">
        <v>940</v>
      </c>
      <c r="H223" s="88" t="s">
        <v>131</v>
      </c>
      <c r="I223" s="90">
        <v>49.963558999999997</v>
      </c>
      <c r="J223" s="102">
        <v>4889</v>
      </c>
      <c r="K223" s="90"/>
      <c r="L223" s="90">
        <v>8.595926090999999</v>
      </c>
      <c r="M223" s="91">
        <v>6.3954500684172882E-8</v>
      </c>
      <c r="N223" s="91">
        <f t="shared" si="7"/>
        <v>1.025036486863165E-3</v>
      </c>
      <c r="O223" s="91">
        <f>L223/'סכום נכסי הקרן'!$C$42</f>
        <v>9.3131237976033898E-5</v>
      </c>
    </row>
    <row r="224" spans="2:15">
      <c r="B224" s="86" t="s">
        <v>1764</v>
      </c>
      <c r="C224" s="87" t="s">
        <v>1765</v>
      </c>
      <c r="D224" s="88" t="s">
        <v>1677</v>
      </c>
      <c r="E224" s="88" t="s">
        <v>912</v>
      </c>
      <c r="F224" s="87"/>
      <c r="G224" s="88" t="s">
        <v>1005</v>
      </c>
      <c r="H224" s="88" t="s">
        <v>131</v>
      </c>
      <c r="I224" s="90">
        <v>15.990119999999999</v>
      </c>
      <c r="J224" s="102">
        <v>24811</v>
      </c>
      <c r="K224" s="90"/>
      <c r="L224" s="90">
        <v>13.960959221</v>
      </c>
      <c r="M224" s="91">
        <v>5.8241415089529326E-8</v>
      </c>
      <c r="N224" s="91">
        <f t="shared" si="7"/>
        <v>1.6647993993476682E-3</v>
      </c>
      <c r="O224" s="91">
        <f>L224/'סכום נכסי הקרן'!$C$42</f>
        <v>1.5125786352979196E-4</v>
      </c>
    </row>
    <row r="225" spans="2:15">
      <c r="B225" s="86" t="s">
        <v>1766</v>
      </c>
      <c r="C225" s="87" t="s">
        <v>1767</v>
      </c>
      <c r="D225" s="88" t="s">
        <v>1677</v>
      </c>
      <c r="E225" s="88" t="s">
        <v>912</v>
      </c>
      <c r="F225" s="87"/>
      <c r="G225" s="88" t="s">
        <v>1000</v>
      </c>
      <c r="H225" s="88" t="s">
        <v>131</v>
      </c>
      <c r="I225" s="90">
        <v>266.50200000000001</v>
      </c>
      <c r="J225" s="102">
        <v>3364</v>
      </c>
      <c r="K225" s="90"/>
      <c r="L225" s="90">
        <v>31.548282897999997</v>
      </c>
      <c r="M225" s="91">
        <v>1.8758541754905793E-7</v>
      </c>
      <c r="N225" s="91">
        <f t="shared" si="7"/>
        <v>3.7620310744864906E-3</v>
      </c>
      <c r="O225" s="91">
        <f>L225/'סכום נכסי הקרן'!$C$42</f>
        <v>3.4180501451555329E-4</v>
      </c>
    </row>
    <row r="226" spans="2:15">
      <c r="B226" s="86" t="s">
        <v>1768</v>
      </c>
      <c r="C226" s="87" t="s">
        <v>1769</v>
      </c>
      <c r="D226" s="88" t="s">
        <v>1677</v>
      </c>
      <c r="E226" s="88" t="s">
        <v>912</v>
      </c>
      <c r="F226" s="87"/>
      <c r="G226" s="88" t="s">
        <v>1010</v>
      </c>
      <c r="H226" s="88" t="s">
        <v>131</v>
      </c>
      <c r="I226" s="90">
        <v>39.869810000000001</v>
      </c>
      <c r="J226" s="102">
        <v>34338</v>
      </c>
      <c r="K226" s="90"/>
      <c r="L226" s="90">
        <v>48.176852711999999</v>
      </c>
      <c r="M226" s="91">
        <v>1.1773696903046419E-7</v>
      </c>
      <c r="N226" s="91">
        <f t="shared" si="7"/>
        <v>5.7449344409483743E-3</v>
      </c>
      <c r="O226" s="91">
        <f>L226/'סכום נכסי הקרן'!$C$42</f>
        <v>5.2196469436321578E-4</v>
      </c>
    </row>
    <row r="227" spans="2:15">
      <c r="B227" s="86" t="s">
        <v>1695</v>
      </c>
      <c r="C227" s="87" t="s">
        <v>1696</v>
      </c>
      <c r="D227" s="88" t="s">
        <v>1662</v>
      </c>
      <c r="E227" s="88" t="s">
        <v>912</v>
      </c>
      <c r="F227" s="87"/>
      <c r="G227" s="88" t="s">
        <v>1005</v>
      </c>
      <c r="H227" s="88" t="s">
        <v>131</v>
      </c>
      <c r="I227" s="90">
        <v>441.31309199999998</v>
      </c>
      <c r="J227" s="102">
        <v>1278</v>
      </c>
      <c r="K227" s="90"/>
      <c r="L227" s="90">
        <v>19.847094243000001</v>
      </c>
      <c r="M227" s="91">
        <v>1.6961364365034628E-6</v>
      </c>
      <c r="N227" s="91">
        <f t="shared" si="7"/>
        <v>2.3667020332558686E-3</v>
      </c>
      <c r="O227" s="91">
        <f>L227/'סכום נכסי הקרן'!$C$42</f>
        <v>2.1503028731399614E-4</v>
      </c>
    </row>
    <row r="228" spans="2:15">
      <c r="B228" s="86" t="s">
        <v>1770</v>
      </c>
      <c r="C228" s="87" t="s">
        <v>1771</v>
      </c>
      <c r="D228" s="88" t="s">
        <v>1662</v>
      </c>
      <c r="E228" s="88" t="s">
        <v>912</v>
      </c>
      <c r="F228" s="87"/>
      <c r="G228" s="88" t="s">
        <v>1106</v>
      </c>
      <c r="H228" s="88" t="s">
        <v>131</v>
      </c>
      <c r="I228" s="90">
        <v>42.19615000000001</v>
      </c>
      <c r="J228" s="102">
        <v>12034</v>
      </c>
      <c r="K228" s="90"/>
      <c r="L228" s="90">
        <v>17.869076228000001</v>
      </c>
      <c r="M228" s="91">
        <v>1.8709602122712369E-8</v>
      </c>
      <c r="N228" s="91">
        <f t="shared" si="7"/>
        <v>2.1308297589269277E-3</v>
      </c>
      <c r="O228" s="91">
        <f>L228/'סכום נכסי הקרן'!$C$42</f>
        <v>1.9359975562658179E-4</v>
      </c>
    </row>
    <row r="229" spans="2:15">
      <c r="B229" s="86" t="s">
        <v>1772</v>
      </c>
      <c r="C229" s="87" t="s">
        <v>1773</v>
      </c>
      <c r="D229" s="88" t="s">
        <v>1662</v>
      </c>
      <c r="E229" s="88" t="s">
        <v>912</v>
      </c>
      <c r="F229" s="87"/>
      <c r="G229" s="88" t="s">
        <v>940</v>
      </c>
      <c r="H229" s="88" t="s">
        <v>131</v>
      </c>
      <c r="I229" s="90">
        <v>30.240870000000001</v>
      </c>
      <c r="J229" s="102">
        <v>23982</v>
      </c>
      <c r="K229" s="90"/>
      <c r="L229" s="90">
        <v>25.521074233</v>
      </c>
      <c r="M229" s="91">
        <v>4.056741424354107E-9</v>
      </c>
      <c r="N229" s="91">
        <f t="shared" si="7"/>
        <v>3.0433058632458598E-3</v>
      </c>
      <c r="O229" s="91">
        <f>L229/'סכום נכסי הקרן'!$C$42</f>
        <v>2.7650415006314302E-4</v>
      </c>
    </row>
    <row r="230" spans="2:15">
      <c r="B230" s="86" t="s">
        <v>1774</v>
      </c>
      <c r="C230" s="87" t="s">
        <v>1775</v>
      </c>
      <c r="D230" s="88" t="s">
        <v>1677</v>
      </c>
      <c r="E230" s="88" t="s">
        <v>912</v>
      </c>
      <c r="F230" s="87"/>
      <c r="G230" s="88" t="s">
        <v>1010</v>
      </c>
      <c r="H230" s="88" t="s">
        <v>131</v>
      </c>
      <c r="I230" s="90">
        <v>146.39176900000001</v>
      </c>
      <c r="J230" s="102">
        <v>8502</v>
      </c>
      <c r="K230" s="90"/>
      <c r="L230" s="90">
        <v>43.798277171000002</v>
      </c>
      <c r="M230" s="91">
        <v>8.6616740522407567E-8</v>
      </c>
      <c r="N230" s="91">
        <f t="shared" si="7"/>
        <v>5.2228034171939008E-3</v>
      </c>
      <c r="O230" s="91">
        <f>L230/'סכום נכסי הקרן'!$C$42</f>
        <v>4.74525691702192E-4</v>
      </c>
    </row>
    <row r="231" spans="2:15">
      <c r="B231" s="86" t="s">
        <v>1776</v>
      </c>
      <c r="C231" s="87" t="s">
        <v>1777</v>
      </c>
      <c r="D231" s="88" t="s">
        <v>1677</v>
      </c>
      <c r="E231" s="88" t="s">
        <v>912</v>
      </c>
      <c r="F231" s="87"/>
      <c r="G231" s="88" t="s">
        <v>1112</v>
      </c>
      <c r="H231" s="88" t="s">
        <v>131</v>
      </c>
      <c r="I231" s="90">
        <v>92.570920000000001</v>
      </c>
      <c r="J231" s="102">
        <v>7303</v>
      </c>
      <c r="K231" s="90">
        <v>0.15636339200000002</v>
      </c>
      <c r="L231" s="90">
        <v>23.946402080999999</v>
      </c>
      <c r="M231" s="91">
        <v>1.7786661314799226E-7</v>
      </c>
      <c r="N231" s="91">
        <f t="shared" si="7"/>
        <v>2.8555312833390698E-3</v>
      </c>
      <c r="O231" s="91">
        <f>L231/'סכום נכסי הקרן'!$C$42</f>
        <v>2.5944360703733797E-4</v>
      </c>
    </row>
    <row r="232" spans="2:15">
      <c r="B232" s="86" t="s">
        <v>1704</v>
      </c>
      <c r="C232" s="87" t="s">
        <v>1705</v>
      </c>
      <c r="D232" s="88" t="s">
        <v>1677</v>
      </c>
      <c r="E232" s="88" t="s">
        <v>912</v>
      </c>
      <c r="F232" s="87"/>
      <c r="G232" s="88" t="s">
        <v>699</v>
      </c>
      <c r="H232" s="88" t="s">
        <v>131</v>
      </c>
      <c r="I232" s="90">
        <v>247.05672599999997</v>
      </c>
      <c r="J232" s="102">
        <v>8648</v>
      </c>
      <c r="K232" s="90"/>
      <c r="L232" s="90">
        <v>75.185073801000001</v>
      </c>
      <c r="M232" s="91">
        <v>4.4079344585377736E-6</v>
      </c>
      <c r="N232" s="91">
        <f t="shared" si="7"/>
        <v>8.9655777745942973E-3</v>
      </c>
      <c r="O232" s="91">
        <f>L232/'סכום נכסי הקרן'!$C$42</f>
        <v>8.1458110810629625E-4</v>
      </c>
    </row>
    <row r="233" spans="2:15">
      <c r="B233" s="86" t="s">
        <v>1778</v>
      </c>
      <c r="C233" s="87" t="s">
        <v>1779</v>
      </c>
      <c r="D233" s="88" t="s">
        <v>1677</v>
      </c>
      <c r="E233" s="88" t="s">
        <v>912</v>
      </c>
      <c r="F233" s="87"/>
      <c r="G233" s="88" t="s">
        <v>940</v>
      </c>
      <c r="H233" s="88" t="s">
        <v>131</v>
      </c>
      <c r="I233" s="90">
        <v>58.134363999999998</v>
      </c>
      <c r="J233" s="102">
        <v>13954</v>
      </c>
      <c r="K233" s="90"/>
      <c r="L233" s="90">
        <v>28.546371488999998</v>
      </c>
      <c r="M233" s="91">
        <v>1.9227065368341967E-7</v>
      </c>
      <c r="N233" s="91">
        <f t="shared" si="7"/>
        <v>3.4040628123143059E-3</v>
      </c>
      <c r="O233" s="91">
        <f>L233/'סכום נכסי הקרן'!$C$42</f>
        <v>3.0928126746900019E-4</v>
      </c>
    </row>
    <row r="234" spans="2:15">
      <c r="B234" s="86" t="s">
        <v>1780</v>
      </c>
      <c r="C234" s="87" t="s">
        <v>1781</v>
      </c>
      <c r="D234" s="88" t="s">
        <v>1677</v>
      </c>
      <c r="E234" s="88" t="s">
        <v>912</v>
      </c>
      <c r="F234" s="87"/>
      <c r="G234" s="88" t="s">
        <v>940</v>
      </c>
      <c r="H234" s="88" t="s">
        <v>131</v>
      </c>
      <c r="I234" s="90">
        <v>61.073374999999999</v>
      </c>
      <c r="J234" s="102">
        <v>13259</v>
      </c>
      <c r="K234" s="90"/>
      <c r="L234" s="90">
        <v>28.495872426000002</v>
      </c>
      <c r="M234" s="91">
        <v>6.1073375000000004E-8</v>
      </c>
      <c r="N234" s="91">
        <f t="shared" si="7"/>
        <v>3.398040961779598E-3</v>
      </c>
      <c r="O234" s="91">
        <f>L234/'סכום נכסי הקרן'!$C$42</f>
        <v>3.0873414314475274E-4</v>
      </c>
    </row>
    <row r="235" spans="2:15">
      <c r="B235" s="86" t="s">
        <v>1711</v>
      </c>
      <c r="C235" s="87" t="s">
        <v>1712</v>
      </c>
      <c r="D235" s="88" t="s">
        <v>1662</v>
      </c>
      <c r="E235" s="88" t="s">
        <v>912</v>
      </c>
      <c r="F235" s="87"/>
      <c r="G235" s="88" t="s">
        <v>156</v>
      </c>
      <c r="H235" s="88" t="s">
        <v>131</v>
      </c>
      <c r="I235" s="90">
        <v>26.39226</v>
      </c>
      <c r="J235" s="102">
        <v>1848</v>
      </c>
      <c r="K235" s="90"/>
      <c r="L235" s="90">
        <v>1.7163182349999999</v>
      </c>
      <c r="M235" s="91">
        <v>4.5924736585287251E-7</v>
      </c>
      <c r="N235" s="91">
        <f t="shared" si="7"/>
        <v>2.0466541886459178E-4</v>
      </c>
      <c r="O235" s="91">
        <f>L235/'סכום נכסי הקרן'!$C$42</f>
        <v>1.8595185707069789E-5</v>
      </c>
    </row>
    <row r="236" spans="2:15">
      <c r="B236" s="86" t="s">
        <v>1782</v>
      </c>
      <c r="C236" s="87" t="s">
        <v>1783</v>
      </c>
      <c r="D236" s="88" t="s">
        <v>29</v>
      </c>
      <c r="E236" s="88" t="s">
        <v>912</v>
      </c>
      <c r="F236" s="87"/>
      <c r="G236" s="88" t="s">
        <v>1005</v>
      </c>
      <c r="H236" s="88" t="s">
        <v>133</v>
      </c>
      <c r="I236" s="90">
        <v>42.19615000000001</v>
      </c>
      <c r="J236" s="102">
        <v>13072</v>
      </c>
      <c r="K236" s="90"/>
      <c r="L236" s="90">
        <v>20.701100371999999</v>
      </c>
      <c r="M236" s="91">
        <v>7.3886662657476738E-8</v>
      </c>
      <c r="N236" s="91">
        <f t="shared" si="7"/>
        <v>2.4685395121921178E-3</v>
      </c>
      <c r="O236" s="91">
        <f>L236/'סכום נכסי הקרן'!$C$42</f>
        <v>2.2428288525293884E-4</v>
      </c>
    </row>
    <row r="237" spans="2:15">
      <c r="B237" s="86" t="s">
        <v>1784</v>
      </c>
      <c r="C237" s="87" t="s">
        <v>1785</v>
      </c>
      <c r="D237" s="88" t="s">
        <v>1662</v>
      </c>
      <c r="E237" s="88" t="s">
        <v>912</v>
      </c>
      <c r="F237" s="87"/>
      <c r="G237" s="88" t="s">
        <v>940</v>
      </c>
      <c r="H237" s="88" t="s">
        <v>131</v>
      </c>
      <c r="I237" s="90">
        <v>130.19820000000001</v>
      </c>
      <c r="J237" s="102">
        <v>1459</v>
      </c>
      <c r="K237" s="90"/>
      <c r="L237" s="90">
        <v>6.6846633259999999</v>
      </c>
      <c r="M237" s="91">
        <v>6.0576846952183165E-7</v>
      </c>
      <c r="N237" s="91">
        <f t="shared" si="7"/>
        <v>7.9712456098479038E-4</v>
      </c>
      <c r="O237" s="91">
        <f>L237/'סכום נכסי הקרן'!$C$42</f>
        <v>7.2423955768441043E-5</v>
      </c>
    </row>
    <row r="238" spans="2:15">
      <c r="B238" s="86" t="s">
        <v>1786</v>
      </c>
      <c r="C238" s="87" t="s">
        <v>1787</v>
      </c>
      <c r="D238" s="88" t="s">
        <v>1677</v>
      </c>
      <c r="E238" s="88" t="s">
        <v>912</v>
      </c>
      <c r="F238" s="87"/>
      <c r="G238" s="88" t="s">
        <v>1106</v>
      </c>
      <c r="H238" s="88" t="s">
        <v>131</v>
      </c>
      <c r="I238" s="90">
        <v>664.71280499999989</v>
      </c>
      <c r="J238" s="102">
        <v>308</v>
      </c>
      <c r="K238" s="90"/>
      <c r="L238" s="90">
        <v>7.2045030339999991</v>
      </c>
      <c r="M238" s="91">
        <v>2.623895909595212E-6</v>
      </c>
      <c r="N238" s="91">
        <f t="shared" si="7"/>
        <v>8.5911377103374553E-4</v>
      </c>
      <c r="O238" s="91">
        <f>L238/'סכום נכסי הקרן'!$C$42</f>
        <v>7.8056079060639775E-5</v>
      </c>
    </row>
    <row r="239" spans="2:15">
      <c r="B239" s="86" t="s">
        <v>1788</v>
      </c>
      <c r="C239" s="87" t="s">
        <v>1789</v>
      </c>
      <c r="D239" s="88" t="s">
        <v>1662</v>
      </c>
      <c r="E239" s="88" t="s">
        <v>912</v>
      </c>
      <c r="F239" s="87"/>
      <c r="G239" s="88" t="s">
        <v>1133</v>
      </c>
      <c r="H239" s="88" t="s">
        <v>131</v>
      </c>
      <c r="I239" s="90">
        <v>433.99400000000003</v>
      </c>
      <c r="J239" s="102">
        <v>61.03</v>
      </c>
      <c r="K239" s="90"/>
      <c r="L239" s="90">
        <v>0.93206534799999996</v>
      </c>
      <c r="M239" s="91">
        <v>2.7269514063861966E-6</v>
      </c>
      <c r="N239" s="91">
        <f t="shared" si="7"/>
        <v>1.1114578926418707E-4</v>
      </c>
      <c r="O239" s="91">
        <f>L239/'סכום נכסי הקרן'!$C$42</f>
        <v>1.0098318530761652E-5</v>
      </c>
    </row>
    <row r="240" spans="2:15">
      <c r="B240" s="86" t="s">
        <v>1790</v>
      </c>
      <c r="C240" s="87" t="s">
        <v>1791</v>
      </c>
      <c r="D240" s="88" t="s">
        <v>1662</v>
      </c>
      <c r="E240" s="88" t="s">
        <v>912</v>
      </c>
      <c r="F240" s="87"/>
      <c r="G240" s="88" t="s">
        <v>1000</v>
      </c>
      <c r="H240" s="88" t="s">
        <v>131</v>
      </c>
      <c r="I240" s="90">
        <v>67.735924999999995</v>
      </c>
      <c r="J240" s="102">
        <v>12318</v>
      </c>
      <c r="K240" s="90"/>
      <c r="L240" s="90">
        <v>29.361519859000005</v>
      </c>
      <c r="M240" s="91">
        <v>2.14506761039646E-8</v>
      </c>
      <c r="N240" s="91">
        <f t="shared" si="7"/>
        <v>3.5012666287049417E-3</v>
      </c>
      <c r="O240" s="91">
        <f>L240/'סכום נכסי הקרן'!$C$42</f>
        <v>3.1811286699982112E-4</v>
      </c>
    </row>
    <row r="241" spans="2:15">
      <c r="B241" s="86" t="s">
        <v>1792</v>
      </c>
      <c r="C241" s="87" t="s">
        <v>1793</v>
      </c>
      <c r="D241" s="88" t="s">
        <v>29</v>
      </c>
      <c r="E241" s="88" t="s">
        <v>912</v>
      </c>
      <c r="F241" s="87"/>
      <c r="G241" s="88" t="s">
        <v>1005</v>
      </c>
      <c r="H241" s="88" t="s">
        <v>133</v>
      </c>
      <c r="I241" s="90">
        <v>48.983289999999997</v>
      </c>
      <c r="J241" s="102">
        <v>11930</v>
      </c>
      <c r="K241" s="90"/>
      <c r="L241" s="90">
        <v>21.931430342999999</v>
      </c>
      <c r="M241" s="91">
        <v>2.2952527787550377E-7</v>
      </c>
      <c r="N241" s="91">
        <f t="shared" si="7"/>
        <v>2.6152523966219542E-3</v>
      </c>
      <c r="O241" s="91">
        <f>L241/'סכום נכסי הקרן'!$C$42</f>
        <v>2.3761270592673642E-4</v>
      </c>
    </row>
    <row r="242" spans="2:15">
      <c r="B242" s="86" t="s">
        <v>1794</v>
      </c>
      <c r="C242" s="87" t="s">
        <v>1795</v>
      </c>
      <c r="D242" s="88" t="s">
        <v>29</v>
      </c>
      <c r="E242" s="88" t="s">
        <v>912</v>
      </c>
      <c r="F242" s="87"/>
      <c r="G242" s="88" t="s">
        <v>1005</v>
      </c>
      <c r="H242" s="88" t="s">
        <v>133</v>
      </c>
      <c r="I242" s="90">
        <v>148.797023</v>
      </c>
      <c r="J242" s="102">
        <v>9329</v>
      </c>
      <c r="K242" s="90"/>
      <c r="L242" s="90">
        <v>52.096422459999999</v>
      </c>
      <c r="M242" s="91">
        <v>2.488297252050474E-7</v>
      </c>
      <c r="N242" s="91">
        <f t="shared" si="7"/>
        <v>6.2123305029866023E-3</v>
      </c>
      <c r="O242" s="91">
        <f>L242/'סכום נכסי הקרן'!$C$42</f>
        <v>5.6443066941933506E-4</v>
      </c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109" t="s">
        <v>219</v>
      </c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109" t="s">
        <v>112</v>
      </c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109" t="s">
        <v>202</v>
      </c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109" t="s">
        <v>210</v>
      </c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109" t="s">
        <v>216</v>
      </c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0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0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1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0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0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1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0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0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1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46 B248"/>
    <dataValidation type="list" allowBlank="1" showInputMessage="1" showErrorMessage="1" sqref="E12:E35 E37:E354">
      <formula1>#REF!</formula1>
    </dataValidation>
    <dataValidation type="list" allowBlank="1" showInputMessage="1" showErrorMessage="1" sqref="H37:H354 G12:H35 G37:G360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7.28515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145</v>
      </c>
      <c r="C1" s="46" t="s" vm="1">
        <v>228</v>
      </c>
    </row>
    <row r="2" spans="2:14">
      <c r="B2" s="46" t="s">
        <v>144</v>
      </c>
      <c r="C2" s="46" t="s">
        <v>229</v>
      </c>
    </row>
    <row r="3" spans="2:14">
      <c r="B3" s="46" t="s">
        <v>146</v>
      </c>
      <c r="C3" s="46" t="s">
        <v>230</v>
      </c>
    </row>
    <row r="4" spans="2:14">
      <c r="B4" s="46" t="s">
        <v>147</v>
      </c>
      <c r="C4" s="46">
        <v>9455</v>
      </c>
    </row>
    <row r="6" spans="2:14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2:14" ht="26.25" customHeight="1">
      <c r="B7" s="133" t="s">
        <v>226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2:14" s="3" customFormat="1" ht="74.25" customHeight="1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204</v>
      </c>
      <c r="I8" s="29" t="s">
        <v>203</v>
      </c>
      <c r="J8" s="29" t="s">
        <v>218</v>
      </c>
      <c r="K8" s="29" t="s">
        <v>63</v>
      </c>
      <c r="L8" s="29" t="s">
        <v>60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221</v>
      </c>
      <c r="C11" s="74"/>
      <c r="D11" s="75"/>
      <c r="E11" s="74"/>
      <c r="F11" s="75"/>
      <c r="G11" s="75"/>
      <c r="H11" s="77"/>
      <c r="I11" s="98"/>
      <c r="J11" s="77"/>
      <c r="K11" s="77">
        <v>14798.385402761001</v>
      </c>
      <c r="L11" s="78"/>
      <c r="M11" s="78">
        <f>IFERROR(K11/$K$11,0)</f>
        <v>1</v>
      </c>
      <c r="N11" s="78">
        <f>K11/'סכום נכסי הקרן'!$C$42</f>
        <v>0.1603308285826909</v>
      </c>
    </row>
    <row r="12" spans="2:14">
      <c r="B12" s="79" t="s">
        <v>197</v>
      </c>
      <c r="C12" s="80"/>
      <c r="D12" s="81"/>
      <c r="E12" s="80"/>
      <c r="F12" s="81"/>
      <c r="G12" s="81"/>
      <c r="H12" s="83"/>
      <c r="I12" s="100"/>
      <c r="J12" s="83"/>
      <c r="K12" s="83">
        <v>8577.9174846260012</v>
      </c>
      <c r="L12" s="84"/>
      <c r="M12" s="84">
        <f t="shared" ref="M12:M75" si="0">IFERROR(K12/$K$11,0)</f>
        <v>0.57965225605122983</v>
      </c>
      <c r="N12" s="84">
        <f>K12/'סכום נכסי הקרן'!$C$42</f>
        <v>9.2936126502519784E-2</v>
      </c>
    </row>
    <row r="13" spans="2:14">
      <c r="B13" s="85" t="s">
        <v>222</v>
      </c>
      <c r="C13" s="80"/>
      <c r="D13" s="81"/>
      <c r="E13" s="80"/>
      <c r="F13" s="81"/>
      <c r="G13" s="81"/>
      <c r="H13" s="83"/>
      <c r="I13" s="100"/>
      <c r="J13" s="83"/>
      <c r="K13" s="83">
        <v>988.88651367400007</v>
      </c>
      <c r="L13" s="84"/>
      <c r="M13" s="84">
        <f t="shared" si="0"/>
        <v>6.6823946448205024E-2</v>
      </c>
      <c r="N13" s="84">
        <f>K13/'סכום נכסי הקרן'!$C$42</f>
        <v>1.0713938703206076E-2</v>
      </c>
    </row>
    <row r="14" spans="2:14">
      <c r="B14" s="86" t="s">
        <v>1796</v>
      </c>
      <c r="C14" s="87" t="s">
        <v>1797</v>
      </c>
      <c r="D14" s="88" t="s">
        <v>120</v>
      </c>
      <c r="E14" s="87" t="s">
        <v>1798</v>
      </c>
      <c r="F14" s="88" t="s">
        <v>1799</v>
      </c>
      <c r="G14" s="88" t="s">
        <v>132</v>
      </c>
      <c r="H14" s="90">
        <v>2448.3771510000001</v>
      </c>
      <c r="I14" s="102">
        <v>1783</v>
      </c>
      <c r="J14" s="90"/>
      <c r="K14" s="90">
        <v>43.654564602000001</v>
      </c>
      <c r="L14" s="91">
        <v>4.0504345531165506E-5</v>
      </c>
      <c r="M14" s="91">
        <f t="shared" si="0"/>
        <v>2.9499545669256035E-3</v>
      </c>
      <c r="N14" s="91">
        <f>K14/'סכום נכסי הקרן'!$C$42</f>
        <v>4.729686599964751E-4</v>
      </c>
    </row>
    <row r="15" spans="2:14">
      <c r="B15" s="86" t="s">
        <v>1800</v>
      </c>
      <c r="C15" s="87" t="s">
        <v>1801</v>
      </c>
      <c r="D15" s="88" t="s">
        <v>120</v>
      </c>
      <c r="E15" s="87" t="s">
        <v>1798</v>
      </c>
      <c r="F15" s="88" t="s">
        <v>1799</v>
      </c>
      <c r="G15" s="88" t="s">
        <v>132</v>
      </c>
      <c r="H15" s="90">
        <v>5916</v>
      </c>
      <c r="I15" s="102">
        <v>1771</v>
      </c>
      <c r="J15" s="90"/>
      <c r="K15" s="90">
        <v>104.77236000000001</v>
      </c>
      <c r="L15" s="91">
        <v>2.3649795932562904E-4</v>
      </c>
      <c r="M15" s="91">
        <f t="shared" si="0"/>
        <v>7.0799859003842511E-3</v>
      </c>
      <c r="N15" s="91">
        <f>K15/'סכום נכסי הקרן'!$C$42</f>
        <v>1.1351400057623758E-3</v>
      </c>
    </row>
    <row r="16" spans="2:14">
      <c r="B16" s="86" t="s">
        <v>1802</v>
      </c>
      <c r="C16" s="87" t="s">
        <v>1803</v>
      </c>
      <c r="D16" s="88" t="s">
        <v>120</v>
      </c>
      <c r="E16" s="87" t="s">
        <v>1798</v>
      </c>
      <c r="F16" s="88" t="s">
        <v>1799</v>
      </c>
      <c r="G16" s="88" t="s">
        <v>132</v>
      </c>
      <c r="H16" s="90">
        <v>2117.1911220000002</v>
      </c>
      <c r="I16" s="102">
        <v>3063</v>
      </c>
      <c r="J16" s="90"/>
      <c r="K16" s="90">
        <v>64.849564057000009</v>
      </c>
      <c r="L16" s="91">
        <v>3.388550498873005E-5</v>
      </c>
      <c r="M16" s="91">
        <f t="shared" si="0"/>
        <v>4.3822053752499736E-3</v>
      </c>
      <c r="N16" s="91">
        <f>K16/'סכום נכסי הקרן'!$C$42</f>
        <v>7.0260261883335021E-4</v>
      </c>
    </row>
    <row r="17" spans="2:14">
      <c r="B17" s="86" t="s">
        <v>1804</v>
      </c>
      <c r="C17" s="87" t="s">
        <v>1805</v>
      </c>
      <c r="D17" s="88" t="s">
        <v>120</v>
      </c>
      <c r="E17" s="87" t="s">
        <v>1806</v>
      </c>
      <c r="F17" s="88" t="s">
        <v>1799</v>
      </c>
      <c r="G17" s="88" t="s">
        <v>132</v>
      </c>
      <c r="H17" s="90">
        <v>5684</v>
      </c>
      <c r="I17" s="102">
        <v>1727</v>
      </c>
      <c r="J17" s="90"/>
      <c r="K17" s="90">
        <v>98.162679999999995</v>
      </c>
      <c r="L17" s="91">
        <v>1.6261611216689516E-4</v>
      </c>
      <c r="M17" s="91">
        <f t="shared" si="0"/>
        <v>6.6333371735057892E-3</v>
      </c>
      <c r="N17" s="91">
        <f>K17/'סכום נכסי הקרן'!$C$42</f>
        <v>1.0635284452965481E-3</v>
      </c>
    </row>
    <row r="18" spans="2:14">
      <c r="B18" s="86" t="s">
        <v>1807</v>
      </c>
      <c r="C18" s="87" t="s">
        <v>1808</v>
      </c>
      <c r="D18" s="88" t="s">
        <v>120</v>
      </c>
      <c r="E18" s="87" t="s">
        <v>1806</v>
      </c>
      <c r="F18" s="88" t="s">
        <v>1799</v>
      </c>
      <c r="G18" s="88" t="s">
        <v>132</v>
      </c>
      <c r="H18" s="90">
        <v>1207.4798069999999</v>
      </c>
      <c r="I18" s="102">
        <v>3023</v>
      </c>
      <c r="J18" s="90"/>
      <c r="K18" s="90">
        <v>36.502114550000002</v>
      </c>
      <c r="L18" s="91">
        <v>1.4235688287232727E-5</v>
      </c>
      <c r="M18" s="91">
        <f t="shared" si="0"/>
        <v>2.4666281865580847E-3</v>
      </c>
      <c r="N18" s="91">
        <f>K18/'סכום נכסי הקרן'!$C$42</f>
        <v>3.95476540956278E-4</v>
      </c>
    </row>
    <row r="19" spans="2:14">
      <c r="B19" s="86" t="s">
        <v>1809</v>
      </c>
      <c r="C19" s="87" t="s">
        <v>1810</v>
      </c>
      <c r="D19" s="88" t="s">
        <v>120</v>
      </c>
      <c r="E19" s="87" t="s">
        <v>1811</v>
      </c>
      <c r="F19" s="88" t="s">
        <v>1799</v>
      </c>
      <c r="G19" s="88" t="s">
        <v>132</v>
      </c>
      <c r="H19" s="90">
        <v>628</v>
      </c>
      <c r="I19" s="102">
        <v>17050</v>
      </c>
      <c r="J19" s="90"/>
      <c r="K19" s="90">
        <v>107.074</v>
      </c>
      <c r="L19" s="91">
        <v>6.9187066293218094E-5</v>
      </c>
      <c r="M19" s="91">
        <f t="shared" si="0"/>
        <v>7.2355190844011078E-3</v>
      </c>
      <c r="N19" s="91">
        <f>K19/'סכום נכסי הקרן'!$C$42</f>
        <v>1.1600767700279027E-3</v>
      </c>
    </row>
    <row r="20" spans="2:14">
      <c r="B20" s="86" t="s">
        <v>1812</v>
      </c>
      <c r="C20" s="87" t="s">
        <v>1813</v>
      </c>
      <c r="D20" s="88" t="s">
        <v>120</v>
      </c>
      <c r="E20" s="87" t="s">
        <v>1811</v>
      </c>
      <c r="F20" s="88" t="s">
        <v>1799</v>
      </c>
      <c r="G20" s="88" t="s">
        <v>132</v>
      </c>
      <c r="H20" s="90">
        <v>235.28984700000001</v>
      </c>
      <c r="I20" s="102">
        <v>17760</v>
      </c>
      <c r="J20" s="90"/>
      <c r="K20" s="90">
        <v>41.787476845</v>
      </c>
      <c r="L20" s="91">
        <v>2.5457915697662468E-5</v>
      </c>
      <c r="M20" s="91">
        <f t="shared" si="0"/>
        <v>2.8237862244892961E-3</v>
      </c>
      <c r="N20" s="91">
        <f>K20/'סכום נכסי הקרן'!$C$42</f>
        <v>4.5273998511275728E-4</v>
      </c>
    </row>
    <row r="21" spans="2:14">
      <c r="B21" s="86" t="s">
        <v>1814</v>
      </c>
      <c r="C21" s="87" t="s">
        <v>1815</v>
      </c>
      <c r="D21" s="88" t="s">
        <v>120</v>
      </c>
      <c r="E21" s="87" t="s">
        <v>1811</v>
      </c>
      <c r="F21" s="88" t="s">
        <v>1799</v>
      </c>
      <c r="G21" s="88" t="s">
        <v>132</v>
      </c>
      <c r="H21" s="90">
        <v>156.96044000000001</v>
      </c>
      <c r="I21" s="102">
        <v>29630</v>
      </c>
      <c r="J21" s="90"/>
      <c r="K21" s="90">
        <v>46.507378375000002</v>
      </c>
      <c r="L21" s="91">
        <v>2.0029135061785677E-5</v>
      </c>
      <c r="M21" s="91">
        <f t="shared" si="0"/>
        <v>3.1427332853706399E-3</v>
      </c>
      <c r="N21" s="91">
        <f>K21/'סכום נכסי הקרן'!$C$42</f>
        <v>5.0387703165787707E-4</v>
      </c>
    </row>
    <row r="22" spans="2:14">
      <c r="B22" s="86" t="s">
        <v>1816</v>
      </c>
      <c r="C22" s="87" t="s">
        <v>1817</v>
      </c>
      <c r="D22" s="88" t="s">
        <v>120</v>
      </c>
      <c r="E22" s="87" t="s">
        <v>1811</v>
      </c>
      <c r="F22" s="88" t="s">
        <v>1799</v>
      </c>
      <c r="G22" s="88" t="s">
        <v>132</v>
      </c>
      <c r="H22" s="90">
        <v>263.32585999999998</v>
      </c>
      <c r="I22" s="102">
        <v>17850</v>
      </c>
      <c r="J22" s="90"/>
      <c r="K22" s="90">
        <v>47.003665921</v>
      </c>
      <c r="L22" s="91">
        <v>1.0585356547169874E-5</v>
      </c>
      <c r="M22" s="91">
        <f t="shared" si="0"/>
        <v>3.1762698863235655E-3</v>
      </c>
      <c r="N22" s="91">
        <f>K22/'סכום נכסי הקרן'!$C$42</f>
        <v>5.0925398267650677E-4</v>
      </c>
    </row>
    <row r="23" spans="2:14">
      <c r="B23" s="86" t="s">
        <v>1818</v>
      </c>
      <c r="C23" s="87" t="s">
        <v>1819</v>
      </c>
      <c r="D23" s="88" t="s">
        <v>120</v>
      </c>
      <c r="E23" s="87" t="s">
        <v>1820</v>
      </c>
      <c r="F23" s="88" t="s">
        <v>1799</v>
      </c>
      <c r="G23" s="88" t="s">
        <v>132</v>
      </c>
      <c r="H23" s="90">
        <v>5690</v>
      </c>
      <c r="I23" s="102">
        <v>1767</v>
      </c>
      <c r="J23" s="90"/>
      <c r="K23" s="90">
        <v>100.5423</v>
      </c>
      <c r="L23" s="91">
        <v>9.5933370918757939E-5</v>
      </c>
      <c r="M23" s="91">
        <f t="shared" si="0"/>
        <v>6.7941398513138712E-3</v>
      </c>
      <c r="N23" s="91">
        <f>K23/'סכום נכסי הקרן'!$C$42</f>
        <v>1.0893100718678333E-3</v>
      </c>
    </row>
    <row r="24" spans="2:14">
      <c r="B24" s="86" t="s">
        <v>1821</v>
      </c>
      <c r="C24" s="87" t="s">
        <v>1822</v>
      </c>
      <c r="D24" s="88" t="s">
        <v>120</v>
      </c>
      <c r="E24" s="87" t="s">
        <v>1820</v>
      </c>
      <c r="F24" s="88" t="s">
        <v>1799</v>
      </c>
      <c r="G24" s="88" t="s">
        <v>132</v>
      </c>
      <c r="H24" s="90">
        <v>2573.3674230000001</v>
      </c>
      <c r="I24" s="102">
        <v>1794</v>
      </c>
      <c r="J24" s="90"/>
      <c r="K24" s="90">
        <v>46.166211568999998</v>
      </c>
      <c r="L24" s="91">
        <v>1.6204698900773639E-5</v>
      </c>
      <c r="M24" s="91">
        <f t="shared" si="0"/>
        <v>3.1196789590563416E-3</v>
      </c>
      <c r="N24" s="91">
        <f>K24/'סכום נכסי הקרן'!$C$42</f>
        <v>5.0018071241748983E-4</v>
      </c>
    </row>
    <row r="25" spans="2:14">
      <c r="B25" s="86" t="s">
        <v>1823</v>
      </c>
      <c r="C25" s="87" t="s">
        <v>1824</v>
      </c>
      <c r="D25" s="88" t="s">
        <v>120</v>
      </c>
      <c r="E25" s="87" t="s">
        <v>1820</v>
      </c>
      <c r="F25" s="88" t="s">
        <v>1799</v>
      </c>
      <c r="G25" s="88" t="s">
        <v>132</v>
      </c>
      <c r="H25" s="90">
        <v>2275.7565500000001</v>
      </c>
      <c r="I25" s="102">
        <v>1782</v>
      </c>
      <c r="J25" s="90"/>
      <c r="K25" s="90">
        <v>40.553981714999999</v>
      </c>
      <c r="L25" s="91">
        <v>2.2903067081956977E-5</v>
      </c>
      <c r="M25" s="91">
        <f t="shared" si="0"/>
        <v>2.7404328655634053E-3</v>
      </c>
      <c r="N25" s="91">
        <f>K25/'סכום נכסי הקרן'!$C$42</f>
        <v>4.3937587201101877E-4</v>
      </c>
    </row>
    <row r="26" spans="2:14">
      <c r="B26" s="86" t="s">
        <v>1825</v>
      </c>
      <c r="C26" s="87" t="s">
        <v>1826</v>
      </c>
      <c r="D26" s="88" t="s">
        <v>120</v>
      </c>
      <c r="E26" s="87" t="s">
        <v>1820</v>
      </c>
      <c r="F26" s="88" t="s">
        <v>1799</v>
      </c>
      <c r="G26" s="88" t="s">
        <v>132</v>
      </c>
      <c r="H26" s="90">
        <v>7010.9560730000003</v>
      </c>
      <c r="I26" s="102">
        <v>3014</v>
      </c>
      <c r="J26" s="90"/>
      <c r="K26" s="90">
        <v>211.31021603999997</v>
      </c>
      <c r="L26" s="91">
        <v>4.5729253149997908E-5</v>
      </c>
      <c r="M26" s="91">
        <f t="shared" si="0"/>
        <v>1.4279275089063086E-2</v>
      </c>
      <c r="N26" s="91">
        <f>K26/'סכום נכסי הקרן'!$C$42</f>
        <v>2.2894080065896621E-3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223</v>
      </c>
      <c r="C28" s="80"/>
      <c r="D28" s="81"/>
      <c r="E28" s="80"/>
      <c r="F28" s="81"/>
      <c r="G28" s="81"/>
      <c r="H28" s="83"/>
      <c r="I28" s="100"/>
      <c r="J28" s="83"/>
      <c r="K28" s="83">
        <v>7589.0309709520006</v>
      </c>
      <c r="L28" s="84"/>
      <c r="M28" s="84">
        <f t="shared" si="0"/>
        <v>0.51282830960302472</v>
      </c>
      <c r="N28" s="84">
        <f>K28/'סכום נכסי הקרן'!$C$42</f>
        <v>8.2222187799313701E-2</v>
      </c>
    </row>
    <row r="29" spans="2:14">
      <c r="B29" s="86" t="s">
        <v>1827</v>
      </c>
      <c r="C29" s="87" t="s">
        <v>1828</v>
      </c>
      <c r="D29" s="88" t="s">
        <v>120</v>
      </c>
      <c r="E29" s="87" t="s">
        <v>1798</v>
      </c>
      <c r="F29" s="88" t="s">
        <v>1829</v>
      </c>
      <c r="G29" s="88" t="s">
        <v>132</v>
      </c>
      <c r="H29" s="90">
        <v>262822.98579800001</v>
      </c>
      <c r="I29" s="102">
        <v>335.31</v>
      </c>
      <c r="J29" s="90"/>
      <c r="K29" s="90">
        <v>881.27175707699996</v>
      </c>
      <c r="L29" s="91">
        <v>1.3849252717841496E-3</v>
      </c>
      <c r="M29" s="91">
        <f t="shared" si="0"/>
        <v>5.9551885769414892E-2</v>
      </c>
      <c r="N29" s="91">
        <f>K29/'סכום נכסי הקרן'!$C$42</f>
        <v>9.548003189072049E-3</v>
      </c>
    </row>
    <row r="30" spans="2:14">
      <c r="B30" s="86" t="s">
        <v>1830</v>
      </c>
      <c r="C30" s="87" t="s">
        <v>1831</v>
      </c>
      <c r="D30" s="88" t="s">
        <v>120</v>
      </c>
      <c r="E30" s="87" t="s">
        <v>1806</v>
      </c>
      <c r="F30" s="88" t="s">
        <v>1829</v>
      </c>
      <c r="G30" s="88" t="s">
        <v>132</v>
      </c>
      <c r="H30" s="90">
        <v>307327.000451</v>
      </c>
      <c r="I30" s="102">
        <v>336.23</v>
      </c>
      <c r="J30" s="90"/>
      <c r="K30" s="90">
        <v>1033.3255715289999</v>
      </c>
      <c r="L30" s="91">
        <v>9.2187292189351011E-4</v>
      </c>
      <c r="M30" s="91">
        <f t="shared" si="0"/>
        <v>6.9826913099330937E-2</v>
      </c>
      <c r="N30" s="91">
        <f>K30/'סכום נכסי הקרן'!$C$42</f>
        <v>1.1195406834587283E-2</v>
      </c>
    </row>
    <row r="31" spans="2:14">
      <c r="B31" s="86" t="s">
        <v>1832</v>
      </c>
      <c r="C31" s="87" t="s">
        <v>1833</v>
      </c>
      <c r="D31" s="88" t="s">
        <v>120</v>
      </c>
      <c r="E31" s="87" t="s">
        <v>1806</v>
      </c>
      <c r="F31" s="88" t="s">
        <v>1829</v>
      </c>
      <c r="G31" s="88" t="s">
        <v>132</v>
      </c>
      <c r="H31" s="90">
        <v>170000</v>
      </c>
      <c r="I31" s="102">
        <v>342.87</v>
      </c>
      <c r="J31" s="90"/>
      <c r="K31" s="90">
        <v>582.87900000000002</v>
      </c>
      <c r="L31" s="91">
        <v>8.0019593691852081E-4</v>
      </c>
      <c r="M31" s="91">
        <f t="shared" si="0"/>
        <v>3.9388013228203241E-2</v>
      </c>
      <c r="N31" s="91">
        <f>K31/'סכום נכסי הקרן'!$C$42</f>
        <v>6.3151127971038147E-3</v>
      </c>
    </row>
    <row r="32" spans="2:14">
      <c r="B32" s="86" t="s">
        <v>1834</v>
      </c>
      <c r="C32" s="87" t="s">
        <v>1835</v>
      </c>
      <c r="D32" s="88" t="s">
        <v>120</v>
      </c>
      <c r="E32" s="87" t="s">
        <v>1806</v>
      </c>
      <c r="F32" s="88" t="s">
        <v>1829</v>
      </c>
      <c r="G32" s="88" t="s">
        <v>132</v>
      </c>
      <c r="H32" s="90">
        <v>245411.00115299999</v>
      </c>
      <c r="I32" s="102">
        <v>360.28</v>
      </c>
      <c r="J32" s="90"/>
      <c r="K32" s="90">
        <v>884.1667541490001</v>
      </c>
      <c r="L32" s="91">
        <v>1.260931591084528E-3</v>
      </c>
      <c r="M32" s="91">
        <f t="shared" si="0"/>
        <v>5.974751502174265E-2</v>
      </c>
      <c r="N32" s="91">
        <f>K32/'סכום נכסי הקרן'!$C$42</f>
        <v>9.5793685891927705E-3</v>
      </c>
    </row>
    <row r="33" spans="2:14">
      <c r="B33" s="86" t="s">
        <v>1836</v>
      </c>
      <c r="C33" s="87" t="s">
        <v>1837</v>
      </c>
      <c r="D33" s="88" t="s">
        <v>120</v>
      </c>
      <c r="E33" s="87" t="s">
        <v>1811</v>
      </c>
      <c r="F33" s="88" t="s">
        <v>1829</v>
      </c>
      <c r="G33" s="88" t="s">
        <v>132</v>
      </c>
      <c r="H33" s="90">
        <v>9900</v>
      </c>
      <c r="I33" s="102">
        <v>3228.83</v>
      </c>
      <c r="J33" s="90"/>
      <c r="K33" s="90">
        <v>319.65416999999997</v>
      </c>
      <c r="L33" s="91">
        <v>2.5606936117160786E-3</v>
      </c>
      <c r="M33" s="91">
        <f t="shared" si="0"/>
        <v>2.1600611235625788E-2</v>
      </c>
      <c r="N33" s="91">
        <f>K33/'סכום נכסי הקרן'!$C$42</f>
        <v>3.4632438973004657E-3</v>
      </c>
    </row>
    <row r="34" spans="2:14">
      <c r="B34" s="86" t="s">
        <v>1838</v>
      </c>
      <c r="C34" s="87" t="s">
        <v>1839</v>
      </c>
      <c r="D34" s="88" t="s">
        <v>120</v>
      </c>
      <c r="E34" s="87" t="s">
        <v>1811</v>
      </c>
      <c r="F34" s="88" t="s">
        <v>1829</v>
      </c>
      <c r="G34" s="88" t="s">
        <v>132</v>
      </c>
      <c r="H34" s="90">
        <v>46388</v>
      </c>
      <c r="I34" s="102">
        <v>3343.02</v>
      </c>
      <c r="J34" s="90"/>
      <c r="K34" s="90">
        <v>1550.7601200000001</v>
      </c>
      <c r="L34" s="91">
        <v>1.5913470896509404E-3</v>
      </c>
      <c r="M34" s="91">
        <f t="shared" si="0"/>
        <v>0.10479252146728574</v>
      </c>
      <c r="N34" s="91">
        <f>K34/'סכום נכסי הקרן'!$C$42</f>
        <v>1.6801471796119346E-2</v>
      </c>
    </row>
    <row r="35" spans="2:14">
      <c r="B35" s="86" t="s">
        <v>1840</v>
      </c>
      <c r="C35" s="87" t="s">
        <v>1841</v>
      </c>
      <c r="D35" s="88" t="s">
        <v>120</v>
      </c>
      <c r="E35" s="87" t="s">
        <v>1820</v>
      </c>
      <c r="F35" s="88" t="s">
        <v>1829</v>
      </c>
      <c r="G35" s="88" t="s">
        <v>132</v>
      </c>
      <c r="H35" s="90">
        <v>432739.00057700003</v>
      </c>
      <c r="I35" s="102">
        <v>336</v>
      </c>
      <c r="J35" s="90"/>
      <c r="K35" s="90">
        <v>1454.0030419300003</v>
      </c>
      <c r="L35" s="91">
        <v>1.0102595924374512E-3</v>
      </c>
      <c r="M35" s="91">
        <f t="shared" si="0"/>
        <v>9.8254167759323288E-2</v>
      </c>
      <c r="N35" s="91">
        <f>K35/'סכום נכסי הקרן'!$C$42</f>
        <v>1.5753172128555017E-2</v>
      </c>
    </row>
    <row r="36" spans="2:14">
      <c r="B36" s="86" t="s">
        <v>1842</v>
      </c>
      <c r="C36" s="87" t="s">
        <v>1843</v>
      </c>
      <c r="D36" s="88" t="s">
        <v>120</v>
      </c>
      <c r="E36" s="87" t="s">
        <v>1820</v>
      </c>
      <c r="F36" s="88" t="s">
        <v>1829</v>
      </c>
      <c r="G36" s="88" t="s">
        <v>132</v>
      </c>
      <c r="H36" s="90">
        <v>242561.00171700001</v>
      </c>
      <c r="I36" s="102">
        <v>364.02</v>
      </c>
      <c r="J36" s="90"/>
      <c r="K36" s="90">
        <v>882.97055626700001</v>
      </c>
      <c r="L36" s="91">
        <v>1.089924064864539E-3</v>
      </c>
      <c r="M36" s="91">
        <f t="shared" si="0"/>
        <v>5.9666682022098183E-2</v>
      </c>
      <c r="N36" s="91">
        <f>K36/'סכום נכסי הקרן'!$C$42</f>
        <v>9.5664085673829481E-3</v>
      </c>
    </row>
    <row r="37" spans="2:14">
      <c r="B37" s="92"/>
      <c r="C37" s="87"/>
      <c r="D37" s="87"/>
      <c r="E37" s="87"/>
      <c r="F37" s="87"/>
      <c r="G37" s="87"/>
      <c r="H37" s="90"/>
      <c r="I37" s="102"/>
      <c r="J37" s="87"/>
      <c r="K37" s="87"/>
      <c r="L37" s="87"/>
      <c r="M37" s="91"/>
      <c r="N37" s="87"/>
    </row>
    <row r="38" spans="2:14">
      <c r="B38" s="79" t="s">
        <v>196</v>
      </c>
      <c r="C38" s="80"/>
      <c r="D38" s="81"/>
      <c r="E38" s="80"/>
      <c r="F38" s="81"/>
      <c r="G38" s="81"/>
      <c r="H38" s="83"/>
      <c r="I38" s="100"/>
      <c r="J38" s="83"/>
      <c r="K38" s="83">
        <v>6220.4679181349993</v>
      </c>
      <c r="L38" s="84"/>
      <c r="M38" s="84">
        <f t="shared" si="0"/>
        <v>0.42034774394877017</v>
      </c>
      <c r="N38" s="84">
        <f>K38/'סכום נכסי הקרן'!$C$42</f>
        <v>6.7394702080171121E-2</v>
      </c>
    </row>
    <row r="39" spans="2:14">
      <c r="B39" s="85" t="s">
        <v>224</v>
      </c>
      <c r="C39" s="80"/>
      <c r="D39" s="81"/>
      <c r="E39" s="80"/>
      <c r="F39" s="81"/>
      <c r="G39" s="81"/>
      <c r="H39" s="83"/>
      <c r="I39" s="100"/>
      <c r="J39" s="83"/>
      <c r="K39" s="83">
        <v>5987.7450939030014</v>
      </c>
      <c r="L39" s="84"/>
      <c r="M39" s="84">
        <f t="shared" si="0"/>
        <v>0.40462151315412026</v>
      </c>
      <c r="N39" s="84">
        <f>K39/'סכום נכסי הקרן'!$C$42</f>
        <v>6.487330246638226E-2</v>
      </c>
    </row>
    <row r="40" spans="2:14">
      <c r="B40" s="86" t="s">
        <v>1844</v>
      </c>
      <c r="C40" s="87" t="s">
        <v>1845</v>
      </c>
      <c r="D40" s="88" t="s">
        <v>29</v>
      </c>
      <c r="E40" s="87"/>
      <c r="F40" s="88" t="s">
        <v>1799</v>
      </c>
      <c r="G40" s="88" t="s">
        <v>131</v>
      </c>
      <c r="H40" s="90">
        <v>1511.9238089999999</v>
      </c>
      <c r="I40" s="102">
        <v>6065.3</v>
      </c>
      <c r="J40" s="90"/>
      <c r="K40" s="90">
        <v>322.70185359200002</v>
      </c>
      <c r="L40" s="91">
        <v>3.398366043056051E-5</v>
      </c>
      <c r="M40" s="91">
        <f t="shared" si="0"/>
        <v>2.1806558270322657E-2</v>
      </c>
      <c r="N40" s="91">
        <f>K40/'סכום נכסי הקרן'!$C$42</f>
        <v>3.4962635560175626E-3</v>
      </c>
    </row>
    <row r="41" spans="2:14">
      <c r="B41" s="86" t="s">
        <v>1846</v>
      </c>
      <c r="C41" s="87" t="s">
        <v>1847</v>
      </c>
      <c r="D41" s="88" t="s">
        <v>1677</v>
      </c>
      <c r="E41" s="87"/>
      <c r="F41" s="88" t="s">
        <v>1799</v>
      </c>
      <c r="G41" s="88" t="s">
        <v>131</v>
      </c>
      <c r="H41" s="90">
        <v>477.94313199999999</v>
      </c>
      <c r="I41" s="102">
        <v>4799</v>
      </c>
      <c r="J41" s="90"/>
      <c r="K41" s="90">
        <v>80.713511529000002</v>
      </c>
      <c r="L41" s="91">
        <v>2.9080811195619106E-6</v>
      </c>
      <c r="M41" s="91">
        <f t="shared" si="0"/>
        <v>5.4542106677354756E-3</v>
      </c>
      <c r="N41" s="91">
        <f>K41/'סכום נכסי הקרן'!$C$42</f>
        <v>8.7447811562258067E-4</v>
      </c>
    </row>
    <row r="42" spans="2:14">
      <c r="B42" s="86" t="s">
        <v>1848</v>
      </c>
      <c r="C42" s="87" t="s">
        <v>1849</v>
      </c>
      <c r="D42" s="88" t="s">
        <v>1677</v>
      </c>
      <c r="E42" s="87"/>
      <c r="F42" s="88" t="s">
        <v>1799</v>
      </c>
      <c r="G42" s="88" t="s">
        <v>131</v>
      </c>
      <c r="H42" s="90">
        <v>52.170876</v>
      </c>
      <c r="I42" s="102">
        <v>12916</v>
      </c>
      <c r="J42" s="90"/>
      <c r="K42" s="90">
        <v>23.712395479999998</v>
      </c>
      <c r="L42" s="91">
        <v>5.353425866178381E-7</v>
      </c>
      <c r="M42" s="91">
        <f t="shared" si="0"/>
        <v>1.6023636927023045E-3</v>
      </c>
      <c r="N42" s="91">
        <f>K42/'סכום נכסי הקרן'!$C$42</f>
        <v>2.5690829854178079E-4</v>
      </c>
    </row>
    <row r="43" spans="2:14">
      <c r="B43" s="86" t="s">
        <v>1850</v>
      </c>
      <c r="C43" s="87" t="s">
        <v>1851</v>
      </c>
      <c r="D43" s="88" t="s">
        <v>1677</v>
      </c>
      <c r="E43" s="87"/>
      <c r="F43" s="88" t="s">
        <v>1799</v>
      </c>
      <c r="G43" s="88" t="s">
        <v>131</v>
      </c>
      <c r="H43" s="90">
        <v>473.88075300000003</v>
      </c>
      <c r="I43" s="102">
        <v>7455</v>
      </c>
      <c r="J43" s="90"/>
      <c r="K43" s="90">
        <v>124.31856397</v>
      </c>
      <c r="L43" s="91">
        <v>2.0384439517137325E-6</v>
      </c>
      <c r="M43" s="91">
        <f t="shared" si="0"/>
        <v>8.4008194533712662E-3</v>
      </c>
      <c r="N43" s="91">
        <f>K43/'סכום נכסי הקרן'!$C$42</f>
        <v>1.3469103437326036E-3</v>
      </c>
    </row>
    <row r="44" spans="2:14">
      <c r="B44" s="86" t="s">
        <v>1852</v>
      </c>
      <c r="C44" s="87" t="s">
        <v>1853</v>
      </c>
      <c r="D44" s="88" t="s">
        <v>1677</v>
      </c>
      <c r="E44" s="87"/>
      <c r="F44" s="88" t="s">
        <v>1799</v>
      </c>
      <c r="G44" s="88" t="s">
        <v>131</v>
      </c>
      <c r="H44" s="90">
        <v>535.52555299999995</v>
      </c>
      <c r="I44" s="102">
        <v>8747</v>
      </c>
      <c r="J44" s="90"/>
      <c r="K44" s="90">
        <v>164.83847643199999</v>
      </c>
      <c r="L44" s="91">
        <v>1.1455724251734104E-6</v>
      </c>
      <c r="M44" s="91">
        <f t="shared" si="0"/>
        <v>1.1138950091220448E-2</v>
      </c>
      <c r="N44" s="91">
        <f>K44/'סכום נכסי הקרן'!$C$42</f>
        <v>1.7859170976666147E-3</v>
      </c>
    </row>
    <row r="45" spans="2:14">
      <c r="B45" s="86" t="s">
        <v>1854</v>
      </c>
      <c r="C45" s="87" t="s">
        <v>1855</v>
      </c>
      <c r="D45" s="88" t="s">
        <v>1677</v>
      </c>
      <c r="E45" s="87"/>
      <c r="F45" s="88" t="s">
        <v>1799</v>
      </c>
      <c r="G45" s="88" t="s">
        <v>131</v>
      </c>
      <c r="H45" s="90">
        <v>1471.88033</v>
      </c>
      <c r="I45" s="102">
        <v>3420</v>
      </c>
      <c r="J45" s="90"/>
      <c r="K45" s="90">
        <v>177.14050335000002</v>
      </c>
      <c r="L45" s="91">
        <v>1.6069519936584606E-6</v>
      </c>
      <c r="M45" s="91">
        <f t="shared" si="0"/>
        <v>1.1970258817353826E-2</v>
      </c>
      <c r="N45" s="91">
        <f>K45/'סכום נכסי הקרן'!$C$42</f>
        <v>1.9192015145356005E-3</v>
      </c>
    </row>
    <row r="46" spans="2:14">
      <c r="B46" s="86" t="s">
        <v>1856</v>
      </c>
      <c r="C46" s="87" t="s">
        <v>1857</v>
      </c>
      <c r="D46" s="88" t="s">
        <v>29</v>
      </c>
      <c r="E46" s="87"/>
      <c r="F46" s="88" t="s">
        <v>1799</v>
      </c>
      <c r="G46" s="88" t="s">
        <v>139</v>
      </c>
      <c r="H46" s="90">
        <v>2166.1446900000001</v>
      </c>
      <c r="I46" s="102">
        <v>4767</v>
      </c>
      <c r="J46" s="90"/>
      <c r="K46" s="90">
        <v>268.12522080399998</v>
      </c>
      <c r="L46" s="91">
        <v>2.6857113741739433E-5</v>
      </c>
      <c r="M46" s="91">
        <f t="shared" si="0"/>
        <v>1.8118545605250599E-2</v>
      </c>
      <c r="N46" s="91">
        <f>K46/'סכום נכסי הקרן'!$C$42</f>
        <v>2.9049614296031015E-3</v>
      </c>
    </row>
    <row r="47" spans="2:14">
      <c r="B47" s="86" t="s">
        <v>1858</v>
      </c>
      <c r="C47" s="87" t="s">
        <v>1859</v>
      </c>
      <c r="D47" s="88" t="s">
        <v>121</v>
      </c>
      <c r="E47" s="87"/>
      <c r="F47" s="88" t="s">
        <v>1799</v>
      </c>
      <c r="G47" s="88" t="s">
        <v>131</v>
      </c>
      <c r="H47" s="90">
        <v>2076.5009810000006</v>
      </c>
      <c r="I47" s="102">
        <v>967.38</v>
      </c>
      <c r="J47" s="90"/>
      <c r="K47" s="90">
        <v>70.688458561999994</v>
      </c>
      <c r="L47" s="91">
        <v>1.275345048539524E-5</v>
      </c>
      <c r="M47" s="91">
        <f t="shared" si="0"/>
        <v>4.7767683188472253E-3</v>
      </c>
      <c r="N47" s="91">
        <f>K47/'סכום נכסי הקרן'!$C$42</f>
        <v>7.6586322250832316E-4</v>
      </c>
    </row>
    <row r="48" spans="2:14">
      <c r="B48" s="86" t="s">
        <v>1860</v>
      </c>
      <c r="C48" s="87" t="s">
        <v>1861</v>
      </c>
      <c r="D48" s="88" t="s">
        <v>1677</v>
      </c>
      <c r="E48" s="87"/>
      <c r="F48" s="88" t="s">
        <v>1799</v>
      </c>
      <c r="G48" s="88" t="s">
        <v>131</v>
      </c>
      <c r="H48" s="90">
        <v>577.42100000000005</v>
      </c>
      <c r="I48" s="102">
        <v>9821</v>
      </c>
      <c r="J48" s="90"/>
      <c r="K48" s="90">
        <v>199.55726924699999</v>
      </c>
      <c r="L48" s="91">
        <v>4.229384879070654E-6</v>
      </c>
      <c r="M48" s="91">
        <f t="shared" si="0"/>
        <v>1.3485070419220714E-2</v>
      </c>
      <c r="N48" s="91">
        <f>K48/'סכום נכסי הקרן'!$C$42</f>
        <v>2.1620725138095922E-3</v>
      </c>
    </row>
    <row r="49" spans="2:14">
      <c r="B49" s="86" t="s">
        <v>1862</v>
      </c>
      <c r="C49" s="87" t="s">
        <v>1863</v>
      </c>
      <c r="D49" s="88" t="s">
        <v>1677</v>
      </c>
      <c r="E49" s="87"/>
      <c r="F49" s="88" t="s">
        <v>1799</v>
      </c>
      <c r="G49" s="88" t="s">
        <v>131</v>
      </c>
      <c r="H49" s="90">
        <v>101.516164</v>
      </c>
      <c r="I49" s="102">
        <v>5162</v>
      </c>
      <c r="J49" s="90"/>
      <c r="K49" s="90">
        <v>18.440490358999998</v>
      </c>
      <c r="L49" s="91">
        <v>2.9928114386792452E-6</v>
      </c>
      <c r="M49" s="91">
        <f t="shared" si="0"/>
        <v>1.2461150224915398E-3</v>
      </c>
      <c r="N49" s="91">
        <f>K49/'סכום נכסי הקרן'!$C$42</f>
        <v>1.9979065406540707E-4</v>
      </c>
    </row>
    <row r="50" spans="2:14">
      <c r="B50" s="86" t="s">
        <v>1864</v>
      </c>
      <c r="C50" s="87" t="s">
        <v>1865</v>
      </c>
      <c r="D50" s="88" t="s">
        <v>29</v>
      </c>
      <c r="E50" s="87"/>
      <c r="F50" s="88" t="s">
        <v>1799</v>
      </c>
      <c r="G50" s="88" t="s">
        <v>131</v>
      </c>
      <c r="H50" s="90">
        <v>738.43262399999992</v>
      </c>
      <c r="I50" s="102">
        <v>4431.5</v>
      </c>
      <c r="J50" s="90"/>
      <c r="K50" s="90">
        <v>115.15449541299998</v>
      </c>
      <c r="L50" s="91">
        <v>8.0744326578438647E-5</v>
      </c>
      <c r="M50" s="91">
        <f t="shared" si="0"/>
        <v>7.7815580739987412E-3</v>
      </c>
      <c r="N50" s="91">
        <f>K50/'סכום נכסי הקרן'!$C$42</f>
        <v>1.2476236536685464E-3</v>
      </c>
    </row>
    <row r="51" spans="2:14">
      <c r="B51" s="86" t="s">
        <v>1866</v>
      </c>
      <c r="C51" s="87" t="s">
        <v>1867</v>
      </c>
      <c r="D51" s="88" t="s">
        <v>1677</v>
      </c>
      <c r="E51" s="87"/>
      <c r="F51" s="88" t="s">
        <v>1799</v>
      </c>
      <c r="G51" s="88" t="s">
        <v>131</v>
      </c>
      <c r="H51" s="90">
        <v>161.592377</v>
      </c>
      <c r="I51" s="102">
        <v>11779</v>
      </c>
      <c r="J51" s="90"/>
      <c r="K51" s="90">
        <v>66.980526773000008</v>
      </c>
      <c r="L51" s="91">
        <v>4.1863310103626943E-5</v>
      </c>
      <c r="M51" s="91">
        <f t="shared" si="0"/>
        <v>4.5262050521067757E-3</v>
      </c>
      <c r="N51" s="91">
        <f>K51/'סכום נכסי הקרן'!$C$42</f>
        <v>7.2569020633944106E-4</v>
      </c>
    </row>
    <row r="52" spans="2:14">
      <c r="B52" s="86" t="s">
        <v>1868</v>
      </c>
      <c r="C52" s="87" t="s">
        <v>1869</v>
      </c>
      <c r="D52" s="88" t="s">
        <v>1677</v>
      </c>
      <c r="E52" s="87"/>
      <c r="F52" s="88" t="s">
        <v>1799</v>
      </c>
      <c r="G52" s="88" t="s">
        <v>131</v>
      </c>
      <c r="H52" s="90">
        <v>831.48623999999995</v>
      </c>
      <c r="I52" s="102">
        <v>5082.5</v>
      </c>
      <c r="J52" s="90"/>
      <c r="K52" s="90">
        <v>148.71395399299999</v>
      </c>
      <c r="L52" s="91">
        <v>2.3275532730195467E-5</v>
      </c>
      <c r="M52" s="91">
        <f t="shared" si="0"/>
        <v>1.0049336461074582E-2</v>
      </c>
      <c r="N52" s="91">
        <f>K52/'סכום נכסי הקרן'!$C$42</f>
        <v>1.6112184415103344E-3</v>
      </c>
    </row>
    <row r="53" spans="2:14">
      <c r="B53" s="86" t="s">
        <v>1870</v>
      </c>
      <c r="C53" s="87" t="s">
        <v>1871</v>
      </c>
      <c r="D53" s="88" t="s">
        <v>121</v>
      </c>
      <c r="E53" s="87"/>
      <c r="F53" s="88" t="s">
        <v>1799</v>
      </c>
      <c r="G53" s="88" t="s">
        <v>131</v>
      </c>
      <c r="H53" s="90">
        <v>11378.713747</v>
      </c>
      <c r="I53" s="102">
        <v>685.7</v>
      </c>
      <c r="J53" s="90"/>
      <c r="K53" s="90">
        <v>274.56589354000005</v>
      </c>
      <c r="L53" s="91">
        <v>1.4443522809532683E-5</v>
      </c>
      <c r="M53" s="91">
        <f t="shared" si="0"/>
        <v>1.8553773676469668E-2</v>
      </c>
      <c r="N53" s="91">
        <f>K53/'סכום נכסי הקרן'!$C$42</f>
        <v>2.9747419068841012E-3</v>
      </c>
    </row>
    <row r="54" spans="2:14">
      <c r="B54" s="86" t="s">
        <v>1872</v>
      </c>
      <c r="C54" s="87" t="s">
        <v>1873</v>
      </c>
      <c r="D54" s="88" t="s">
        <v>1874</v>
      </c>
      <c r="E54" s="87"/>
      <c r="F54" s="88" t="s">
        <v>1799</v>
      </c>
      <c r="G54" s="88" t="s">
        <v>136</v>
      </c>
      <c r="H54" s="90">
        <v>19304.351531</v>
      </c>
      <c r="I54" s="102">
        <v>2032</v>
      </c>
      <c r="J54" s="90"/>
      <c r="K54" s="90">
        <v>176.87987366600001</v>
      </c>
      <c r="L54" s="91">
        <v>6.559441681731662E-5</v>
      </c>
      <c r="M54" s="91">
        <f t="shared" si="0"/>
        <v>1.1952646782195491E-2</v>
      </c>
      <c r="N54" s="91">
        <f>K54/'סכום נכסי הקרן'!$C$42</f>
        <v>1.9163777623456373E-3</v>
      </c>
    </row>
    <row r="55" spans="2:14">
      <c r="B55" s="86" t="s">
        <v>1875</v>
      </c>
      <c r="C55" s="87" t="s">
        <v>1876</v>
      </c>
      <c r="D55" s="88" t="s">
        <v>29</v>
      </c>
      <c r="E55" s="87"/>
      <c r="F55" s="88" t="s">
        <v>1799</v>
      </c>
      <c r="G55" s="88" t="s">
        <v>133</v>
      </c>
      <c r="H55" s="90">
        <v>5465.8314310000014</v>
      </c>
      <c r="I55" s="102">
        <v>2646</v>
      </c>
      <c r="J55" s="90"/>
      <c r="K55" s="90">
        <v>542.78100137000013</v>
      </c>
      <c r="L55" s="91">
        <v>2.3068422028517195E-5</v>
      </c>
      <c r="M55" s="91">
        <f t="shared" si="0"/>
        <v>3.6678393392074453E-2</v>
      </c>
      <c r="N55" s="91">
        <f>K55/'סכום נכסי הקרן'!$C$42</f>
        <v>5.8806772036331919E-3</v>
      </c>
    </row>
    <row r="56" spans="2:14">
      <c r="B56" s="86" t="s">
        <v>1877</v>
      </c>
      <c r="C56" s="87" t="s">
        <v>1878</v>
      </c>
      <c r="D56" s="88" t="s">
        <v>1677</v>
      </c>
      <c r="E56" s="87"/>
      <c r="F56" s="88" t="s">
        <v>1799</v>
      </c>
      <c r="G56" s="88" t="s">
        <v>131</v>
      </c>
      <c r="H56" s="90">
        <v>401.026657</v>
      </c>
      <c r="I56" s="102">
        <v>6060.5</v>
      </c>
      <c r="J56" s="90"/>
      <c r="K56" s="90">
        <v>85.526552210999995</v>
      </c>
      <c r="L56" s="91">
        <v>1.7744542345132743E-5</v>
      </c>
      <c r="M56" s="91">
        <f t="shared" si="0"/>
        <v>5.7794516011890678E-3</v>
      </c>
      <c r="N56" s="91">
        <f>K56/'סכום נכסי הקרן'!$C$42</f>
        <v>9.2662426397220284E-4</v>
      </c>
    </row>
    <row r="57" spans="2:14">
      <c r="B57" s="86" t="s">
        <v>1879</v>
      </c>
      <c r="C57" s="87" t="s">
        <v>1880</v>
      </c>
      <c r="D57" s="88" t="s">
        <v>29</v>
      </c>
      <c r="E57" s="87"/>
      <c r="F57" s="88" t="s">
        <v>1799</v>
      </c>
      <c r="G57" s="88" t="s">
        <v>131</v>
      </c>
      <c r="H57" s="90">
        <v>714.891615</v>
      </c>
      <c r="I57" s="102">
        <v>2229</v>
      </c>
      <c r="J57" s="90"/>
      <c r="K57" s="90">
        <v>56.075033091999998</v>
      </c>
      <c r="L57" s="91">
        <v>5.3741511124675901E-5</v>
      </c>
      <c r="M57" s="91">
        <f t="shared" si="0"/>
        <v>3.7892669751348569E-3</v>
      </c>
      <c r="N57" s="91">
        <f>K57/'סכום נכסי הקרן'!$C$42</f>
        <v>6.0753631384439838E-4</v>
      </c>
    </row>
    <row r="58" spans="2:14">
      <c r="B58" s="86" t="s">
        <v>1881</v>
      </c>
      <c r="C58" s="87" t="s">
        <v>1882</v>
      </c>
      <c r="D58" s="88" t="s">
        <v>1662</v>
      </c>
      <c r="E58" s="87"/>
      <c r="F58" s="88" t="s">
        <v>1799</v>
      </c>
      <c r="G58" s="88" t="s">
        <v>131</v>
      </c>
      <c r="H58" s="90">
        <v>628.50054999999998</v>
      </c>
      <c r="I58" s="102">
        <v>4750</v>
      </c>
      <c r="J58" s="90"/>
      <c r="K58" s="90">
        <v>105.055438184</v>
      </c>
      <c r="L58" s="91">
        <v>3.8653170356703564E-6</v>
      </c>
      <c r="M58" s="91">
        <f t="shared" si="0"/>
        <v>7.0991148915745452E-3</v>
      </c>
      <c r="N58" s="91">
        <f>K58/'סכום נכסי הקרן'!$C$42</f>
        <v>1.1382069727698667E-3</v>
      </c>
    </row>
    <row r="59" spans="2:14">
      <c r="B59" s="86" t="s">
        <v>1883</v>
      </c>
      <c r="C59" s="87" t="s">
        <v>1884</v>
      </c>
      <c r="D59" s="88" t="s">
        <v>121</v>
      </c>
      <c r="E59" s="87"/>
      <c r="F59" s="88" t="s">
        <v>1799</v>
      </c>
      <c r="G59" s="88" t="s">
        <v>131</v>
      </c>
      <c r="H59" s="90">
        <v>3623.3800700000006</v>
      </c>
      <c r="I59" s="102">
        <v>465.95</v>
      </c>
      <c r="J59" s="90"/>
      <c r="K59" s="90">
        <v>59.411767666000003</v>
      </c>
      <c r="L59" s="91">
        <v>4.7058980289641483E-5</v>
      </c>
      <c r="M59" s="91">
        <f t="shared" si="0"/>
        <v>4.0147466124862028E-3</v>
      </c>
      <c r="N59" s="91">
        <f>K59/'סכום נכסי הקרן'!$C$42</f>
        <v>6.436876509294644E-4</v>
      </c>
    </row>
    <row r="60" spans="2:14">
      <c r="B60" s="86" t="s">
        <v>1885</v>
      </c>
      <c r="C60" s="87" t="s">
        <v>1886</v>
      </c>
      <c r="D60" s="88" t="s">
        <v>29</v>
      </c>
      <c r="E60" s="87"/>
      <c r="F60" s="88" t="s">
        <v>1799</v>
      </c>
      <c r="G60" s="88" t="s">
        <v>133</v>
      </c>
      <c r="H60" s="90">
        <v>3220.2325000000001</v>
      </c>
      <c r="I60" s="102">
        <v>596.6</v>
      </c>
      <c r="J60" s="90"/>
      <c r="K60" s="90">
        <v>72.102287327000013</v>
      </c>
      <c r="L60" s="91">
        <v>2.1082370218999502E-5</v>
      </c>
      <c r="M60" s="91">
        <f t="shared" si="0"/>
        <v>4.8723077122689046E-3</v>
      </c>
      <c r="N60" s="91">
        <f>K60/'סכום נכסי הקרן'!$C$42</f>
        <v>7.8118113261790867E-4</v>
      </c>
    </row>
    <row r="61" spans="2:14">
      <c r="B61" s="86" t="s">
        <v>1887</v>
      </c>
      <c r="C61" s="87" t="s">
        <v>1888</v>
      </c>
      <c r="D61" s="88" t="s">
        <v>121</v>
      </c>
      <c r="E61" s="87"/>
      <c r="F61" s="88" t="s">
        <v>1799</v>
      </c>
      <c r="G61" s="88" t="s">
        <v>131</v>
      </c>
      <c r="H61" s="90">
        <v>7245.9679610000003</v>
      </c>
      <c r="I61" s="102">
        <v>1046</v>
      </c>
      <c r="J61" s="90"/>
      <c r="K61" s="90">
        <v>266.714950735</v>
      </c>
      <c r="L61" s="91">
        <v>2.7928492755792574E-5</v>
      </c>
      <c r="M61" s="91">
        <f t="shared" si="0"/>
        <v>1.8023246690496233E-2</v>
      </c>
      <c r="N61" s="91">
        <f>K61/'סכום נכסי הקרן'!$C$42</f>
        <v>2.889682075637503E-3</v>
      </c>
    </row>
    <row r="62" spans="2:14">
      <c r="B62" s="86" t="s">
        <v>1889</v>
      </c>
      <c r="C62" s="87" t="s">
        <v>1890</v>
      </c>
      <c r="D62" s="88" t="s">
        <v>1677</v>
      </c>
      <c r="E62" s="87"/>
      <c r="F62" s="88" t="s">
        <v>1799</v>
      </c>
      <c r="G62" s="88" t="s">
        <v>131</v>
      </c>
      <c r="H62" s="90">
        <v>64.801959999999994</v>
      </c>
      <c r="I62" s="102">
        <v>25585</v>
      </c>
      <c r="J62" s="90"/>
      <c r="K62" s="90">
        <v>58.343547236999996</v>
      </c>
      <c r="L62" s="91">
        <v>3.7457780346820804E-6</v>
      </c>
      <c r="M62" s="91">
        <f t="shared" si="0"/>
        <v>3.9425616815003733E-3</v>
      </c>
      <c r="N62" s="91">
        <f>K62/'סכום נכסי הקרן'!$C$42</f>
        <v>6.3211418113332202E-4</v>
      </c>
    </row>
    <row r="63" spans="2:14">
      <c r="B63" s="86" t="s">
        <v>1891</v>
      </c>
      <c r="C63" s="87" t="s">
        <v>1892</v>
      </c>
      <c r="D63" s="88" t="s">
        <v>29</v>
      </c>
      <c r="E63" s="87"/>
      <c r="F63" s="88" t="s">
        <v>1799</v>
      </c>
      <c r="G63" s="88" t="s">
        <v>131</v>
      </c>
      <c r="H63" s="90">
        <v>5113.0167609999999</v>
      </c>
      <c r="I63" s="102">
        <v>610.79999999999995</v>
      </c>
      <c r="J63" s="90"/>
      <c r="K63" s="90">
        <v>109.89944814799999</v>
      </c>
      <c r="L63" s="91">
        <v>1.432790616090099E-5</v>
      </c>
      <c r="M63" s="91">
        <f t="shared" si="0"/>
        <v>7.426448572389225E-3</v>
      </c>
      <c r="N63" s="91">
        <f>K63/'סכום נכסי הקרן'!$C$42</f>
        <v>1.1906886530379064E-3</v>
      </c>
    </row>
    <row r="64" spans="2:14">
      <c r="B64" s="86" t="s">
        <v>1893</v>
      </c>
      <c r="C64" s="87" t="s">
        <v>1894</v>
      </c>
      <c r="D64" s="88" t="s">
        <v>29</v>
      </c>
      <c r="E64" s="87"/>
      <c r="F64" s="88" t="s">
        <v>1799</v>
      </c>
      <c r="G64" s="88" t="s">
        <v>133</v>
      </c>
      <c r="H64" s="90">
        <v>1058.5501630000001</v>
      </c>
      <c r="I64" s="102">
        <v>18810</v>
      </c>
      <c r="J64" s="90"/>
      <c r="K64" s="90">
        <v>747.27216151799973</v>
      </c>
      <c r="L64" s="91">
        <v>4.1417974815308458E-5</v>
      </c>
      <c r="M64" s="91">
        <f t="shared" si="0"/>
        <v>5.0496871191000187E-2</v>
      </c>
      <c r="N64" s="91">
        <f>K64/'סכום נכסי הקרן'!$C$42</f>
        <v>8.0962051988864737E-3</v>
      </c>
    </row>
    <row r="65" spans="2:14">
      <c r="B65" s="86" t="s">
        <v>1895</v>
      </c>
      <c r="C65" s="87" t="s">
        <v>1896</v>
      </c>
      <c r="D65" s="88" t="s">
        <v>29</v>
      </c>
      <c r="E65" s="87"/>
      <c r="F65" s="88" t="s">
        <v>1799</v>
      </c>
      <c r="G65" s="88" t="s">
        <v>133</v>
      </c>
      <c r="H65" s="90">
        <v>129.919725</v>
      </c>
      <c r="I65" s="102">
        <v>6381</v>
      </c>
      <c r="J65" s="90"/>
      <c r="K65" s="90">
        <v>31.113036729000001</v>
      </c>
      <c r="L65" s="91">
        <v>2.9002760558778476E-6</v>
      </c>
      <c r="M65" s="91">
        <f t="shared" si="0"/>
        <v>2.1024615782202229E-3</v>
      </c>
      <c r="N65" s="91">
        <f>K65/'סכום נכסי הקרן'!$C$42</f>
        <v>3.3708940689932033E-4</v>
      </c>
    </row>
    <row r="66" spans="2:14">
      <c r="B66" s="86" t="s">
        <v>1897</v>
      </c>
      <c r="C66" s="87" t="s">
        <v>1898</v>
      </c>
      <c r="D66" s="88" t="s">
        <v>29</v>
      </c>
      <c r="E66" s="87"/>
      <c r="F66" s="88" t="s">
        <v>1799</v>
      </c>
      <c r="G66" s="88" t="s">
        <v>133</v>
      </c>
      <c r="H66" s="90">
        <v>277.68575499999992</v>
      </c>
      <c r="I66" s="102">
        <v>5515</v>
      </c>
      <c r="J66" s="90"/>
      <c r="K66" s="90">
        <v>57.474828611</v>
      </c>
      <c r="L66" s="91">
        <v>4.6078199728461514E-5</v>
      </c>
      <c r="M66" s="91">
        <f t="shared" si="0"/>
        <v>3.8838580728054739E-3</v>
      </c>
      <c r="N66" s="91">
        <f>K66/'סכום נכסי הקרן'!$C$42</f>
        <v>6.2270218291047468E-4</v>
      </c>
    </row>
    <row r="67" spans="2:14">
      <c r="B67" s="86" t="s">
        <v>1899</v>
      </c>
      <c r="C67" s="87" t="s">
        <v>1900</v>
      </c>
      <c r="D67" s="88" t="s">
        <v>29</v>
      </c>
      <c r="E67" s="87"/>
      <c r="F67" s="88" t="s">
        <v>1799</v>
      </c>
      <c r="G67" s="88" t="s">
        <v>133</v>
      </c>
      <c r="H67" s="90">
        <v>155.45949800000005</v>
      </c>
      <c r="I67" s="102">
        <v>9318.4</v>
      </c>
      <c r="J67" s="90"/>
      <c r="K67" s="90">
        <v>54.367226693000006</v>
      </c>
      <c r="L67" s="91">
        <v>2.0512421362859924E-5</v>
      </c>
      <c r="M67" s="91">
        <f t="shared" si="0"/>
        <v>3.6738620608472911E-3</v>
      </c>
      <c r="N67" s="91">
        <f>K67/'סכום נכסי הקרן'!$C$42</f>
        <v>5.8903334831415864E-4</v>
      </c>
    </row>
    <row r="68" spans="2:14">
      <c r="B68" s="86" t="s">
        <v>1901</v>
      </c>
      <c r="C68" s="87" t="s">
        <v>1902</v>
      </c>
      <c r="D68" s="88" t="s">
        <v>29</v>
      </c>
      <c r="E68" s="87"/>
      <c r="F68" s="88" t="s">
        <v>1799</v>
      </c>
      <c r="G68" s="88" t="s">
        <v>133</v>
      </c>
      <c r="H68" s="90">
        <v>2620.9581120000007</v>
      </c>
      <c r="I68" s="102">
        <v>2016.7</v>
      </c>
      <c r="J68" s="90"/>
      <c r="K68" s="90">
        <v>198.37180414699992</v>
      </c>
      <c r="L68" s="91">
        <v>4.9213895665061525E-5</v>
      </c>
      <c r="M68" s="91">
        <f t="shared" si="0"/>
        <v>1.3404962686671804E-2</v>
      </c>
      <c r="N68" s="91">
        <f>K68/'סכום נכסי הקרן'!$C$42</f>
        <v>2.1492287746741447E-3</v>
      </c>
    </row>
    <row r="69" spans="2:14">
      <c r="B69" s="86" t="s">
        <v>1903</v>
      </c>
      <c r="C69" s="87" t="s">
        <v>1904</v>
      </c>
      <c r="D69" s="88" t="s">
        <v>122</v>
      </c>
      <c r="E69" s="87"/>
      <c r="F69" s="88" t="s">
        <v>1799</v>
      </c>
      <c r="G69" s="88" t="s">
        <v>140</v>
      </c>
      <c r="H69" s="90">
        <v>3468.0480459999999</v>
      </c>
      <c r="I69" s="102">
        <v>197450</v>
      </c>
      <c r="J69" s="90"/>
      <c r="K69" s="90">
        <v>182.627115323</v>
      </c>
      <c r="L69" s="91">
        <v>4.3193558837569027E-7</v>
      </c>
      <c r="M69" s="91">
        <f t="shared" si="0"/>
        <v>1.2341016290123545E-2</v>
      </c>
      <c r="N69" s="91">
        <f>K69/'סכום נכסי הקרן'!$C$42</f>
        <v>1.9786453673479943E-3</v>
      </c>
    </row>
    <row r="70" spans="2:14">
      <c r="B70" s="86" t="s">
        <v>1905</v>
      </c>
      <c r="C70" s="87" t="s">
        <v>1906</v>
      </c>
      <c r="D70" s="88" t="s">
        <v>122</v>
      </c>
      <c r="E70" s="87"/>
      <c r="F70" s="88" t="s">
        <v>1799</v>
      </c>
      <c r="G70" s="88" t="s">
        <v>140</v>
      </c>
      <c r="H70" s="90">
        <v>10215.91</v>
      </c>
      <c r="I70" s="102">
        <v>20270</v>
      </c>
      <c r="J70" s="90"/>
      <c r="K70" s="90">
        <v>55.227301402999998</v>
      </c>
      <c r="L70" s="91">
        <v>2.5668919247243065E-5</v>
      </c>
      <c r="M70" s="91">
        <f t="shared" si="0"/>
        <v>3.7319815574404485E-3</v>
      </c>
      <c r="N70" s="91">
        <f>K70/'סכום נכסי הקרן'!$C$42</f>
        <v>5.983516953597483E-4</v>
      </c>
    </row>
    <row r="71" spans="2:14">
      <c r="B71" s="86" t="s">
        <v>1907</v>
      </c>
      <c r="C71" s="87" t="s">
        <v>1908</v>
      </c>
      <c r="D71" s="88" t="s">
        <v>1662</v>
      </c>
      <c r="E71" s="87"/>
      <c r="F71" s="88" t="s">
        <v>1799</v>
      </c>
      <c r="G71" s="88" t="s">
        <v>131</v>
      </c>
      <c r="H71" s="90">
        <v>107.711225</v>
      </c>
      <c r="I71" s="102">
        <v>26628</v>
      </c>
      <c r="J71" s="90"/>
      <c r="K71" s="90">
        <v>100.92965302999998</v>
      </c>
      <c r="L71" s="91">
        <v>1.9657126562642576E-7</v>
      </c>
      <c r="M71" s="91">
        <f t="shared" si="0"/>
        <v>6.8203152089260418E-3</v>
      </c>
      <c r="N71" s="91">
        <f>K71/'סכום נכסי הקרן'!$C$42</f>
        <v>1.0935067886422409E-3</v>
      </c>
    </row>
    <row r="72" spans="2:14">
      <c r="B72" s="86" t="s">
        <v>1909</v>
      </c>
      <c r="C72" s="87" t="s">
        <v>1910</v>
      </c>
      <c r="D72" s="88" t="s">
        <v>121</v>
      </c>
      <c r="E72" s="87"/>
      <c r="F72" s="88" t="s">
        <v>1799</v>
      </c>
      <c r="G72" s="88" t="s">
        <v>131</v>
      </c>
      <c r="H72" s="90">
        <v>13.028617000000002</v>
      </c>
      <c r="I72" s="102">
        <v>73336</v>
      </c>
      <c r="J72" s="90"/>
      <c r="K72" s="90">
        <v>33.622870409000001</v>
      </c>
      <c r="L72" s="91">
        <v>8.429325157335532E-7</v>
      </c>
      <c r="M72" s="91">
        <f t="shared" si="0"/>
        <v>2.2720634375914301E-3</v>
      </c>
      <c r="N72" s="91">
        <f>K72/'סכום נכסי הקרן'!$C$42</f>
        <v>3.64281813541471E-4</v>
      </c>
    </row>
    <row r="73" spans="2:14">
      <c r="B73" s="86" t="s">
        <v>1911</v>
      </c>
      <c r="C73" s="87" t="s">
        <v>1912</v>
      </c>
      <c r="D73" s="88" t="s">
        <v>29</v>
      </c>
      <c r="E73" s="87"/>
      <c r="F73" s="88" t="s">
        <v>1799</v>
      </c>
      <c r="G73" s="88" t="s">
        <v>133</v>
      </c>
      <c r="H73" s="90">
        <v>69.308286999999979</v>
      </c>
      <c r="I73" s="102">
        <v>21690</v>
      </c>
      <c r="J73" s="90"/>
      <c r="K73" s="90">
        <v>56.418726677999999</v>
      </c>
      <c r="L73" s="91">
        <v>2.97269084280506E-5</v>
      </c>
      <c r="M73" s="91">
        <f t="shared" si="0"/>
        <v>3.812492048455077E-3</v>
      </c>
      <c r="N73" s="91">
        <f>K73/'סכום נכסי הקרן'!$C$42</f>
        <v>6.1126000909372303E-4</v>
      </c>
    </row>
    <row r="74" spans="2:14">
      <c r="B74" s="86" t="s">
        <v>1913</v>
      </c>
      <c r="C74" s="87" t="s">
        <v>1914</v>
      </c>
      <c r="D74" s="88" t="s">
        <v>29</v>
      </c>
      <c r="E74" s="87"/>
      <c r="F74" s="88" t="s">
        <v>1799</v>
      </c>
      <c r="G74" s="88" t="s">
        <v>133</v>
      </c>
      <c r="H74" s="90">
        <v>175.61393699999999</v>
      </c>
      <c r="I74" s="102">
        <v>18684</v>
      </c>
      <c r="J74" s="90"/>
      <c r="K74" s="90">
        <v>123.14233926499999</v>
      </c>
      <c r="L74" s="91">
        <v>5.4665816964980542E-5</v>
      </c>
      <c r="M74" s="91">
        <f t="shared" si="0"/>
        <v>8.3213361399565103E-3</v>
      </c>
      <c r="N74" s="91">
        <f>K74/'סכום נכסי הקרן'!$C$42</f>
        <v>1.3341667182343179E-3</v>
      </c>
    </row>
    <row r="75" spans="2:14">
      <c r="B75" s="86" t="s">
        <v>1915</v>
      </c>
      <c r="C75" s="87" t="s">
        <v>1916</v>
      </c>
      <c r="D75" s="88" t="s">
        <v>1677</v>
      </c>
      <c r="E75" s="87"/>
      <c r="F75" s="88" t="s">
        <v>1799</v>
      </c>
      <c r="G75" s="88" t="s">
        <v>131</v>
      </c>
      <c r="H75" s="90">
        <v>244.29349999999999</v>
      </c>
      <c r="I75" s="102">
        <v>8300</v>
      </c>
      <c r="J75" s="90"/>
      <c r="K75" s="90">
        <v>71.352512599999997</v>
      </c>
      <c r="L75" s="91">
        <v>2.5081468172484598E-6</v>
      </c>
      <c r="M75" s="91">
        <f t="shared" si="0"/>
        <v>4.8216417303665734E-3</v>
      </c>
      <c r="N75" s="91">
        <f>K75/'סכום נכסי הקרן'!$C$42</f>
        <v>7.7305781375855225E-4</v>
      </c>
    </row>
    <row r="76" spans="2:14">
      <c r="B76" s="86" t="s">
        <v>1917</v>
      </c>
      <c r="C76" s="87" t="s">
        <v>1918</v>
      </c>
      <c r="D76" s="88" t="s">
        <v>1677</v>
      </c>
      <c r="E76" s="87"/>
      <c r="F76" s="88" t="s">
        <v>1799</v>
      </c>
      <c r="G76" s="88" t="s">
        <v>131</v>
      </c>
      <c r="H76" s="90">
        <v>639.14997000000005</v>
      </c>
      <c r="I76" s="102">
        <v>12444</v>
      </c>
      <c r="J76" s="90"/>
      <c r="K76" s="90">
        <v>279.88655852199997</v>
      </c>
      <c r="L76" s="91">
        <v>2.0886851406004116E-6</v>
      </c>
      <c r="M76" s="91">
        <f t="shared" ref="M76:M84" si="1">IFERROR(K76/$K$11,0)</f>
        <v>1.8913317291343167E-2</v>
      </c>
      <c r="N76" s="91">
        <f>K76/'סכום נכסי הקרן'!$C$42</f>
        <v>3.0323878325683854E-3</v>
      </c>
    </row>
    <row r="77" spans="2:14">
      <c r="B77" s="86" t="s">
        <v>1919</v>
      </c>
      <c r="C77" s="87" t="s">
        <v>1920</v>
      </c>
      <c r="D77" s="88" t="s">
        <v>1677</v>
      </c>
      <c r="E77" s="87"/>
      <c r="F77" s="88" t="s">
        <v>1799</v>
      </c>
      <c r="G77" s="88" t="s">
        <v>131</v>
      </c>
      <c r="H77" s="90">
        <v>202.318547</v>
      </c>
      <c r="I77" s="102">
        <v>7050</v>
      </c>
      <c r="J77" s="90"/>
      <c r="K77" s="90">
        <v>50.193107081000001</v>
      </c>
      <c r="L77" s="91">
        <v>8.7479961877280191E-7</v>
      </c>
      <c r="M77" s="91">
        <f t="shared" si="1"/>
        <v>3.3917961801180857E-3</v>
      </c>
      <c r="N77" s="91">
        <f>K77/'סכום נכסי הקרן'!$C$42</f>
        <v>5.438094919419386E-4</v>
      </c>
    </row>
    <row r="78" spans="2:14">
      <c r="B78" s="86" t="s">
        <v>1921</v>
      </c>
      <c r="C78" s="87" t="s">
        <v>1922</v>
      </c>
      <c r="D78" s="88" t="s">
        <v>1677</v>
      </c>
      <c r="E78" s="87"/>
      <c r="F78" s="88" t="s">
        <v>1799</v>
      </c>
      <c r="G78" s="88" t="s">
        <v>131</v>
      </c>
      <c r="H78" s="90">
        <v>95.940719999999999</v>
      </c>
      <c r="I78" s="102">
        <v>20294</v>
      </c>
      <c r="J78" s="90"/>
      <c r="K78" s="90">
        <v>68.515667992999994</v>
      </c>
      <c r="L78" s="91">
        <v>3.1078007123658087E-6</v>
      </c>
      <c r="M78" s="91">
        <f t="shared" si="1"/>
        <v>4.6299421273496982E-3</v>
      </c>
      <c r="N78" s="91">
        <f>K78/'סכום נכסי הקרן'!$C$42</f>
        <v>7.4232245756788377E-4</v>
      </c>
    </row>
    <row r="79" spans="2:14">
      <c r="B79" s="86" t="s">
        <v>1923</v>
      </c>
      <c r="C79" s="87" t="s">
        <v>1924</v>
      </c>
      <c r="D79" s="88" t="s">
        <v>123</v>
      </c>
      <c r="E79" s="87"/>
      <c r="F79" s="88" t="s">
        <v>1799</v>
      </c>
      <c r="G79" s="88" t="s">
        <v>135</v>
      </c>
      <c r="H79" s="90">
        <v>1171.913452</v>
      </c>
      <c r="I79" s="102">
        <v>8770</v>
      </c>
      <c r="J79" s="90"/>
      <c r="K79" s="90">
        <v>245.77018510400001</v>
      </c>
      <c r="L79" s="91">
        <v>8.6954968060795504E-6</v>
      </c>
      <c r="M79" s="91">
        <f t="shared" si="1"/>
        <v>1.6607905417718446E-2</v>
      </c>
      <c r="N79" s="91">
        <f>K79/'סכום נכסי הקרן'!$C$42</f>
        <v>2.6627592366457596E-3</v>
      </c>
    </row>
    <row r="80" spans="2:14">
      <c r="B80" s="86" t="s">
        <v>1925</v>
      </c>
      <c r="C80" s="87" t="s">
        <v>1926</v>
      </c>
      <c r="D80" s="88" t="s">
        <v>1677</v>
      </c>
      <c r="E80" s="87"/>
      <c r="F80" s="88" t="s">
        <v>1799</v>
      </c>
      <c r="G80" s="88" t="s">
        <v>131</v>
      </c>
      <c r="H80" s="90">
        <v>458.19466900000009</v>
      </c>
      <c r="I80" s="102">
        <v>2668</v>
      </c>
      <c r="J80" s="90"/>
      <c r="K80" s="90">
        <v>43.018486117000002</v>
      </c>
      <c r="L80" s="91">
        <v>5.8667691293213842E-6</v>
      </c>
      <c r="M80" s="91">
        <f t="shared" si="1"/>
        <v>2.906971601710944E-3</v>
      </c>
      <c r="N80" s="91">
        <f>K80/'סכום נכסי הקרן'!$C$42</f>
        <v>4.6607716556866779E-4</v>
      </c>
    </row>
    <row r="81" spans="2:14">
      <c r="B81" s="92"/>
      <c r="C81" s="87"/>
      <c r="D81" s="87"/>
      <c r="E81" s="87"/>
      <c r="F81" s="87"/>
      <c r="G81" s="87"/>
      <c r="H81" s="90"/>
      <c r="I81" s="102"/>
      <c r="J81" s="87"/>
      <c r="K81" s="87"/>
      <c r="L81" s="87"/>
      <c r="M81" s="91"/>
      <c r="N81" s="87"/>
    </row>
    <row r="82" spans="2:14">
      <c r="B82" s="85" t="s">
        <v>225</v>
      </c>
      <c r="C82" s="80"/>
      <c r="D82" s="81"/>
      <c r="E82" s="80"/>
      <c r="F82" s="81"/>
      <c r="G82" s="81"/>
      <c r="H82" s="83"/>
      <c r="I82" s="100"/>
      <c r="J82" s="83"/>
      <c r="K82" s="83">
        <v>232.72282423200002</v>
      </c>
      <c r="L82" s="84"/>
      <c r="M82" s="84">
        <f t="shared" si="1"/>
        <v>1.5726230794650062E-2</v>
      </c>
      <c r="N82" s="84">
        <f>K82/'סכום נכסי הקרן'!$C$42</f>
        <v>2.521399613788874E-3</v>
      </c>
    </row>
    <row r="83" spans="2:14">
      <c r="B83" s="86" t="s">
        <v>1927</v>
      </c>
      <c r="C83" s="87" t="s">
        <v>1928</v>
      </c>
      <c r="D83" s="88" t="s">
        <v>121</v>
      </c>
      <c r="E83" s="87"/>
      <c r="F83" s="88" t="s">
        <v>1829</v>
      </c>
      <c r="G83" s="88" t="s">
        <v>131</v>
      </c>
      <c r="H83" s="90">
        <v>251.04235800000004</v>
      </c>
      <c r="I83" s="102">
        <v>8904</v>
      </c>
      <c r="J83" s="90"/>
      <c r="K83" s="90">
        <v>78.659543760999995</v>
      </c>
      <c r="L83" s="91">
        <v>7.8092392847707368E-6</v>
      </c>
      <c r="M83" s="91">
        <f t="shared" si="1"/>
        <v>5.3154139198404804E-3</v>
      </c>
      <c r="N83" s="91">
        <f>K83/'סכום נכסי הקרן'!$C$42</f>
        <v>8.5222471802799313E-4</v>
      </c>
    </row>
    <row r="84" spans="2:14">
      <c r="B84" s="86" t="s">
        <v>1929</v>
      </c>
      <c r="C84" s="87" t="s">
        <v>1930</v>
      </c>
      <c r="D84" s="88" t="s">
        <v>121</v>
      </c>
      <c r="E84" s="87"/>
      <c r="F84" s="88" t="s">
        <v>1829</v>
      </c>
      <c r="G84" s="88" t="s">
        <v>131</v>
      </c>
      <c r="H84" s="90">
        <v>436.32065999999998</v>
      </c>
      <c r="I84" s="102">
        <v>10034</v>
      </c>
      <c r="J84" s="90"/>
      <c r="K84" s="90">
        <v>154.06328047100001</v>
      </c>
      <c r="L84" s="91">
        <v>1.0163881864619451E-5</v>
      </c>
      <c r="M84" s="91">
        <f t="shared" si="1"/>
        <v>1.041081687480958E-2</v>
      </c>
      <c r="N84" s="91">
        <f>K84/'סכום נכסי הקרן'!$C$42</f>
        <v>1.6691748957608807E-3</v>
      </c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9" t="s">
        <v>219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9" t="s">
        <v>112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09" t="s">
        <v>202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109" t="s">
        <v>210</v>
      </c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109" t="s">
        <v>217</v>
      </c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0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0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1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>
      <selection activeCell="Q19" sqref="Q19:Q21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42.14062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9455</v>
      </c>
    </row>
    <row r="6" spans="2:15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93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204</v>
      </c>
      <c r="K8" s="29" t="s">
        <v>203</v>
      </c>
      <c r="L8" s="29" t="s">
        <v>63</v>
      </c>
      <c r="M8" s="29" t="s">
        <v>60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1315.7531093320003</v>
      </c>
      <c r="M11" s="91"/>
      <c r="N11" s="91">
        <f>IFERROR(L11/$L$11,0)</f>
        <v>1</v>
      </c>
      <c r="O11" s="91">
        <f>L11/'סכום נכסי הקרן'!$C$42</f>
        <v>1.4255324516017303E-2</v>
      </c>
    </row>
    <row r="12" spans="2:15" s="4" customFormat="1" ht="18" customHeight="1">
      <c r="B12" s="112" t="s">
        <v>196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1315.7531093320001</v>
      </c>
      <c r="M12" s="91"/>
      <c r="N12" s="91">
        <f t="shared" ref="N12:N24" si="0">IFERROR(L12/$L$11,0)</f>
        <v>0.99999999999999978</v>
      </c>
      <c r="O12" s="91">
        <f>L12/'סכום נכסי הקרן'!$C$42</f>
        <v>1.4255324516017302E-2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912.13922266500003</v>
      </c>
      <c r="M13" s="84"/>
      <c r="N13" s="84">
        <f t="shared" si="0"/>
        <v>0.69324496837259042</v>
      </c>
      <c r="O13" s="84">
        <f>L13/'סכום נכסי הקרן'!$C$42</f>
        <v>9.8824319932474276E-3</v>
      </c>
    </row>
    <row r="14" spans="2:15">
      <c r="B14" s="86" t="s">
        <v>1931</v>
      </c>
      <c r="C14" s="87" t="s">
        <v>1932</v>
      </c>
      <c r="D14" s="88" t="s">
        <v>29</v>
      </c>
      <c r="E14" s="87"/>
      <c r="F14" s="88" t="s">
        <v>1829</v>
      </c>
      <c r="G14" s="87" t="s">
        <v>913</v>
      </c>
      <c r="H14" s="87" t="s">
        <v>914</v>
      </c>
      <c r="I14" s="88" t="s">
        <v>133</v>
      </c>
      <c r="J14" s="90">
        <v>16.870574000000001</v>
      </c>
      <c r="K14" s="102">
        <v>96640.960399999996</v>
      </c>
      <c r="L14" s="90">
        <v>61.188479549</v>
      </c>
      <c r="M14" s="91">
        <v>5.4134537438220358E-5</v>
      </c>
      <c r="N14" s="91">
        <f t="shared" si="0"/>
        <v>4.6504529698633973E-2</v>
      </c>
      <c r="O14" s="91">
        <f>L14/'סכום נכסי הקרן'!$C$42</f>
        <v>6.6293716231879171E-4</v>
      </c>
    </row>
    <row r="15" spans="2:15">
      <c r="B15" s="86" t="s">
        <v>1933</v>
      </c>
      <c r="C15" s="87" t="s">
        <v>1934</v>
      </c>
      <c r="D15" s="88" t="s">
        <v>29</v>
      </c>
      <c r="E15" s="87"/>
      <c r="F15" s="88" t="s">
        <v>1829</v>
      </c>
      <c r="G15" s="87" t="s">
        <v>922</v>
      </c>
      <c r="H15" s="87" t="s">
        <v>914</v>
      </c>
      <c r="I15" s="88" t="s">
        <v>131</v>
      </c>
      <c r="J15" s="90">
        <v>2.8650720000000001</v>
      </c>
      <c r="K15" s="102">
        <v>1001982</v>
      </c>
      <c r="L15" s="90">
        <v>101.02166952500001</v>
      </c>
      <c r="M15" s="91">
        <v>2.0159997325218475E-5</v>
      </c>
      <c r="N15" s="91">
        <f t="shared" si="0"/>
        <v>7.6778590761824667E-2</v>
      </c>
      <c r="O15" s="91">
        <f>L15/'סכום נכסי הקרן'!$C$42</f>
        <v>1.0945037271922989E-3</v>
      </c>
    </row>
    <row r="16" spans="2:15">
      <c r="B16" s="86" t="s">
        <v>1935</v>
      </c>
      <c r="C16" s="87" t="s">
        <v>1936</v>
      </c>
      <c r="D16" s="88" t="s">
        <v>29</v>
      </c>
      <c r="E16" s="87"/>
      <c r="F16" s="88" t="s">
        <v>1829</v>
      </c>
      <c r="G16" s="87" t="s">
        <v>930</v>
      </c>
      <c r="H16" s="87" t="s">
        <v>914</v>
      </c>
      <c r="I16" s="88" t="s">
        <v>131</v>
      </c>
      <c r="J16" s="90">
        <v>104.543935</v>
      </c>
      <c r="K16" s="102">
        <v>32718.7</v>
      </c>
      <c r="L16" s="90">
        <v>120.368860177</v>
      </c>
      <c r="M16" s="91">
        <v>1.0338144754554938E-5</v>
      </c>
      <c r="N16" s="91">
        <f t="shared" si="0"/>
        <v>9.1482862037932419E-2</v>
      </c>
      <c r="O16" s="91">
        <f>L16/'סכום נכסי הקרן'!$C$42</f>
        <v>1.3041178860047668E-3</v>
      </c>
    </row>
    <row r="17" spans="2:15">
      <c r="B17" s="86" t="s">
        <v>1937</v>
      </c>
      <c r="C17" s="87" t="s">
        <v>1938</v>
      </c>
      <c r="D17" s="88" t="s">
        <v>29</v>
      </c>
      <c r="E17" s="87"/>
      <c r="F17" s="88" t="s">
        <v>1829</v>
      </c>
      <c r="G17" s="87" t="s">
        <v>1939</v>
      </c>
      <c r="H17" s="87" t="s">
        <v>914</v>
      </c>
      <c r="I17" s="88" t="s">
        <v>133</v>
      </c>
      <c r="J17" s="90">
        <v>16.21668</v>
      </c>
      <c r="K17" s="102">
        <v>208552.1347</v>
      </c>
      <c r="L17" s="90">
        <v>126.92733045999999</v>
      </c>
      <c r="M17" s="91">
        <v>6.2288240712159485E-5</v>
      </c>
      <c r="N17" s="91">
        <f t="shared" si="0"/>
        <v>9.6467437211256307E-2</v>
      </c>
      <c r="O17" s="91">
        <f>L17/'סכום נכסי הקרן'!$C$42</f>
        <v>1.3751746226749819E-3</v>
      </c>
    </row>
    <row r="18" spans="2:15">
      <c r="B18" s="86" t="s">
        <v>1940</v>
      </c>
      <c r="C18" s="87" t="s">
        <v>1941</v>
      </c>
      <c r="D18" s="88" t="s">
        <v>29</v>
      </c>
      <c r="E18" s="87"/>
      <c r="F18" s="88" t="s">
        <v>1829</v>
      </c>
      <c r="G18" s="87" t="s">
        <v>1939</v>
      </c>
      <c r="H18" s="87" t="s">
        <v>914</v>
      </c>
      <c r="I18" s="88" t="s">
        <v>131</v>
      </c>
      <c r="J18" s="90">
        <v>39.770066</v>
      </c>
      <c r="K18" s="102">
        <v>111070.1</v>
      </c>
      <c r="L18" s="90">
        <v>155.443556605</v>
      </c>
      <c r="M18" s="91">
        <v>6.3933293304406708E-5</v>
      </c>
      <c r="N18" s="91">
        <f t="shared" si="0"/>
        <v>0.11814036805424516</v>
      </c>
      <c r="O18" s="91">
        <f>L18/'סכום נכסי הקרן'!$C$42</f>
        <v>1.6841292850549886E-3</v>
      </c>
    </row>
    <row r="19" spans="2:15">
      <c r="B19" s="86" t="s">
        <v>1942</v>
      </c>
      <c r="C19" s="87" t="s">
        <v>1943</v>
      </c>
      <c r="D19" s="88" t="s">
        <v>29</v>
      </c>
      <c r="E19" s="87"/>
      <c r="F19" s="88" t="s">
        <v>1829</v>
      </c>
      <c r="G19" s="87" t="s">
        <v>1944</v>
      </c>
      <c r="H19" s="87" t="s">
        <v>914</v>
      </c>
      <c r="I19" s="88" t="s">
        <v>134</v>
      </c>
      <c r="J19" s="90">
        <v>9128.0132670000003</v>
      </c>
      <c r="K19" s="102">
        <v>133.5</v>
      </c>
      <c r="L19" s="90">
        <v>51.638960152000003</v>
      </c>
      <c r="M19" s="91">
        <v>1.4447370023951555E-5</v>
      </c>
      <c r="N19" s="91">
        <f t="shared" si="0"/>
        <v>3.9246694372789118E-2</v>
      </c>
      <c r="O19" s="91">
        <f>L19/'סכום נכסי הקרן'!$C$42</f>
        <v>5.5947436446505906E-4</v>
      </c>
    </row>
    <row r="20" spans="2:15">
      <c r="B20" s="86" t="s">
        <v>1945</v>
      </c>
      <c r="C20" s="87" t="s">
        <v>1946</v>
      </c>
      <c r="D20" s="88" t="s">
        <v>29</v>
      </c>
      <c r="E20" s="87"/>
      <c r="F20" s="88" t="s">
        <v>1829</v>
      </c>
      <c r="G20" s="87" t="s">
        <v>682</v>
      </c>
      <c r="H20" s="87"/>
      <c r="I20" s="88" t="s">
        <v>134</v>
      </c>
      <c r="J20" s="90">
        <v>432.14370700000001</v>
      </c>
      <c r="K20" s="102">
        <v>16139.25</v>
      </c>
      <c r="L20" s="90">
        <v>295.55036619700002</v>
      </c>
      <c r="M20" s="91">
        <v>1.1668010210649869E-6</v>
      </c>
      <c r="N20" s="91">
        <f t="shared" si="0"/>
        <v>0.22462448623590872</v>
      </c>
      <c r="O20" s="91">
        <f>L20/'סכום נכסי הקרן'!$C$42</f>
        <v>3.2020949455365409E-3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403.61388666699997</v>
      </c>
      <c r="M22" s="84"/>
      <c r="N22" s="84">
        <f t="shared" si="0"/>
        <v>0.30675503162740936</v>
      </c>
      <c r="O22" s="84">
        <f>L22/'סכום נכסי הקרן'!$C$42</f>
        <v>4.3728925227698723E-3</v>
      </c>
    </row>
    <row r="23" spans="2:15">
      <c r="B23" s="86" t="s">
        <v>1947</v>
      </c>
      <c r="C23" s="87" t="s">
        <v>1948</v>
      </c>
      <c r="D23" s="88" t="s">
        <v>124</v>
      </c>
      <c r="E23" s="87"/>
      <c r="F23" s="88" t="s">
        <v>1799</v>
      </c>
      <c r="G23" s="87" t="s">
        <v>682</v>
      </c>
      <c r="H23" s="87"/>
      <c r="I23" s="88" t="s">
        <v>131</v>
      </c>
      <c r="J23" s="90">
        <v>3017.1837749999991</v>
      </c>
      <c r="K23" s="102">
        <v>1419.8</v>
      </c>
      <c r="L23" s="90">
        <v>150.74683489100005</v>
      </c>
      <c r="M23" s="91">
        <v>4.715187429149023E-6</v>
      </c>
      <c r="N23" s="91">
        <f t="shared" si="0"/>
        <v>0.11457076089870179</v>
      </c>
      <c r="O23" s="91">
        <f>L23/'סכום נכסי הקרן'!$C$42</f>
        <v>1.6332433766580205E-3</v>
      </c>
    </row>
    <row r="24" spans="2:15">
      <c r="B24" s="86" t="s">
        <v>1949</v>
      </c>
      <c r="C24" s="87" t="s">
        <v>1950</v>
      </c>
      <c r="D24" s="88" t="s">
        <v>124</v>
      </c>
      <c r="E24" s="87"/>
      <c r="F24" s="88" t="s">
        <v>1799</v>
      </c>
      <c r="G24" s="87" t="s">
        <v>682</v>
      </c>
      <c r="H24" s="87"/>
      <c r="I24" s="88" t="s">
        <v>131</v>
      </c>
      <c r="J24" s="90">
        <v>616.27112499999998</v>
      </c>
      <c r="K24" s="102">
        <v>11660.07</v>
      </c>
      <c r="L24" s="90">
        <v>252.86705177599995</v>
      </c>
      <c r="M24" s="91">
        <v>6.7441887159995264E-6</v>
      </c>
      <c r="N24" s="91">
        <f t="shared" si="0"/>
        <v>0.19218427072870758</v>
      </c>
      <c r="O24" s="91">
        <f>L24/'סכום נכסי הקרן'!$C$42</f>
        <v>2.739649146111852E-3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219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202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210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0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0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1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5.855468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9455</v>
      </c>
    </row>
    <row r="6" spans="2:12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94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1.79057138</v>
      </c>
      <c r="J11" s="91"/>
      <c r="K11" s="91">
        <f>IFERROR(I11/$I$11,0)</f>
        <v>1</v>
      </c>
      <c r="L11" s="91">
        <f>I11/'סכום נכסי הקרן'!$C$42</f>
        <v>1.9399669976042779E-5</v>
      </c>
    </row>
    <row r="12" spans="2:12" s="4" customFormat="1" ht="18" customHeight="1">
      <c r="B12" s="112" t="s">
        <v>27</v>
      </c>
      <c r="C12" s="87"/>
      <c r="D12" s="88"/>
      <c r="E12" s="88"/>
      <c r="F12" s="88"/>
      <c r="G12" s="90"/>
      <c r="H12" s="102"/>
      <c r="I12" s="90">
        <v>1.705493347</v>
      </c>
      <c r="J12" s="91"/>
      <c r="K12" s="91">
        <f t="shared" ref="K12:K21" si="0">IFERROR(I12/$I$11,0)</f>
        <v>0.95248553956000348</v>
      </c>
      <c r="L12" s="91">
        <f>I12/'סכום נכסי הקרן'!$C$42</f>
        <v>1.8477905124417104E-5</v>
      </c>
    </row>
    <row r="13" spans="2:12">
      <c r="B13" s="85" t="s">
        <v>1951</v>
      </c>
      <c r="C13" s="80"/>
      <c r="D13" s="81"/>
      <c r="E13" s="81"/>
      <c r="F13" s="81"/>
      <c r="G13" s="83"/>
      <c r="H13" s="100"/>
      <c r="I13" s="83">
        <v>1.705493347</v>
      </c>
      <c r="J13" s="84"/>
      <c r="K13" s="84">
        <f t="shared" si="0"/>
        <v>0.95248553956000348</v>
      </c>
      <c r="L13" s="84">
        <f>I13/'סכום נכסי הקרן'!$C$42</f>
        <v>1.8477905124417104E-5</v>
      </c>
    </row>
    <row r="14" spans="2:12">
      <c r="B14" s="86" t="s">
        <v>1952</v>
      </c>
      <c r="C14" s="87" t="s">
        <v>1953</v>
      </c>
      <c r="D14" s="88" t="s">
        <v>120</v>
      </c>
      <c r="E14" s="88" t="s">
        <v>600</v>
      </c>
      <c r="F14" s="88" t="s">
        <v>132</v>
      </c>
      <c r="G14" s="90">
        <v>68.354055000000002</v>
      </c>
      <c r="H14" s="102">
        <v>1920</v>
      </c>
      <c r="I14" s="90">
        <v>1.312397856</v>
      </c>
      <c r="J14" s="91">
        <v>3.41770275E-5</v>
      </c>
      <c r="K14" s="91">
        <f t="shared" si="0"/>
        <v>0.73294919747907505</v>
      </c>
      <c r="L14" s="91">
        <f>I14/'סכום נכסי הקרן'!$C$42</f>
        <v>1.4218972540299461E-5</v>
      </c>
    </row>
    <row r="15" spans="2:12">
      <c r="B15" s="86" t="s">
        <v>1954</v>
      </c>
      <c r="C15" s="87" t="s">
        <v>1955</v>
      </c>
      <c r="D15" s="88" t="s">
        <v>120</v>
      </c>
      <c r="E15" s="88" t="s">
        <v>156</v>
      </c>
      <c r="F15" s="88" t="s">
        <v>132</v>
      </c>
      <c r="G15" s="90">
        <v>862.56307499999991</v>
      </c>
      <c r="H15" s="102">
        <v>8.9</v>
      </c>
      <c r="I15" s="90">
        <v>7.6768113999999998E-2</v>
      </c>
      <c r="J15" s="91">
        <v>5.7522044503401983E-5</v>
      </c>
      <c r="K15" s="91">
        <f t="shared" si="0"/>
        <v>4.2873529007260242E-2</v>
      </c>
      <c r="L15" s="91">
        <f>I15/'סכום נכסי הקרן'!$C$42</f>
        <v>8.317323134491456E-7</v>
      </c>
    </row>
    <row r="16" spans="2:12">
      <c r="B16" s="86" t="s">
        <v>1956</v>
      </c>
      <c r="C16" s="87" t="s">
        <v>1957</v>
      </c>
      <c r="D16" s="88" t="s">
        <v>120</v>
      </c>
      <c r="E16" s="88" t="s">
        <v>600</v>
      </c>
      <c r="F16" s="88" t="s">
        <v>132</v>
      </c>
      <c r="G16" s="90">
        <v>531.64265</v>
      </c>
      <c r="H16" s="102">
        <v>59.5</v>
      </c>
      <c r="I16" s="90">
        <v>0.31632737700000002</v>
      </c>
      <c r="J16" s="91">
        <v>4.3399400000000003E-5</v>
      </c>
      <c r="K16" s="91">
        <f t="shared" si="0"/>
        <v>0.17666281307366816</v>
      </c>
      <c r="L16" s="91">
        <f>I16/'סכום נכסי הקרן'!$C$42</f>
        <v>3.4272002706684974E-6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2" t="s">
        <v>42</v>
      </c>
      <c r="C18" s="87"/>
      <c r="D18" s="88"/>
      <c r="E18" s="88"/>
      <c r="F18" s="88"/>
      <c r="G18" s="90"/>
      <c r="H18" s="102"/>
      <c r="I18" s="90">
        <v>8.5078032999999997E-2</v>
      </c>
      <c r="J18" s="91"/>
      <c r="K18" s="91">
        <f t="shared" si="0"/>
        <v>4.7514460439996534E-2</v>
      </c>
      <c r="L18" s="91">
        <f>I18/'סכום נכסי הקרן'!$C$42</f>
        <v>9.2176485162567294E-7</v>
      </c>
    </row>
    <row r="19" spans="2:12">
      <c r="B19" s="85" t="s">
        <v>1958</v>
      </c>
      <c r="C19" s="80"/>
      <c r="D19" s="81"/>
      <c r="E19" s="81"/>
      <c r="F19" s="81"/>
      <c r="G19" s="83"/>
      <c r="H19" s="100"/>
      <c r="I19" s="83">
        <v>8.5078032999999997E-2</v>
      </c>
      <c r="J19" s="84"/>
      <c r="K19" s="84">
        <f t="shared" si="0"/>
        <v>4.7514460439996534E-2</v>
      </c>
      <c r="L19" s="84">
        <f>I19/'סכום נכסי הקרן'!$C$42</f>
        <v>9.2176485162567294E-7</v>
      </c>
    </row>
    <row r="20" spans="2:12">
      <c r="B20" s="86" t="s">
        <v>1959</v>
      </c>
      <c r="C20" s="87" t="s">
        <v>1960</v>
      </c>
      <c r="D20" s="88" t="s">
        <v>1662</v>
      </c>
      <c r="E20" s="88" t="s">
        <v>1010</v>
      </c>
      <c r="F20" s="88" t="s">
        <v>131</v>
      </c>
      <c r="G20" s="90">
        <v>130.19820000000001</v>
      </c>
      <c r="H20" s="102">
        <v>8</v>
      </c>
      <c r="I20" s="90">
        <v>3.6653396999999997E-2</v>
      </c>
      <c r="J20" s="91">
        <v>3.8981497005988026E-6</v>
      </c>
      <c r="K20" s="91">
        <f t="shared" si="0"/>
        <v>2.0470223867869484E-2</v>
      </c>
      <c r="L20" s="91">
        <f>I20/'סכום נכסי הקרן'!$C$42</f>
        <v>3.9711558737238187E-7</v>
      </c>
    </row>
    <row r="21" spans="2:12">
      <c r="B21" s="86" t="s">
        <v>1961</v>
      </c>
      <c r="C21" s="87" t="s">
        <v>1962</v>
      </c>
      <c r="D21" s="88" t="s">
        <v>1677</v>
      </c>
      <c r="E21" s="88" t="s">
        <v>1106</v>
      </c>
      <c r="F21" s="88" t="s">
        <v>131</v>
      </c>
      <c r="G21" s="90">
        <v>34.402270000000001</v>
      </c>
      <c r="H21" s="102">
        <v>40</v>
      </c>
      <c r="I21" s="90">
        <v>4.8424636E-2</v>
      </c>
      <c r="J21" s="91">
        <v>1.3597735177865614E-6</v>
      </c>
      <c r="K21" s="91">
        <f t="shared" si="0"/>
        <v>2.704423657212705E-2</v>
      </c>
      <c r="L21" s="91">
        <f>I21/'סכום נכסי הקרן'!$C$42</f>
        <v>5.2464926425329113E-7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219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202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60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145</v>
      </c>
      <c r="C1" s="46" t="s" vm="1">
        <v>228</v>
      </c>
    </row>
    <row r="2" spans="2:13">
      <c r="B2" s="46" t="s">
        <v>144</v>
      </c>
      <c r="C2" s="46" t="s">
        <v>229</v>
      </c>
    </row>
    <row r="3" spans="2:13">
      <c r="B3" s="46" t="s">
        <v>146</v>
      </c>
      <c r="C3" s="46" t="s">
        <v>230</v>
      </c>
    </row>
    <row r="4" spans="2:13">
      <c r="B4" s="46" t="s">
        <v>147</v>
      </c>
      <c r="C4" s="46">
        <v>9455</v>
      </c>
    </row>
    <row r="6" spans="2:13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ht="26.25" customHeight="1">
      <c r="B7" s="133" t="s">
        <v>95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"/>
    </row>
    <row r="8" spans="2:13" s="3" customFormat="1" ht="78.75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8.9116154529999996</v>
      </c>
      <c r="J11" s="84"/>
      <c r="K11" s="84">
        <f>IFERROR(I11/$I$11,0)</f>
        <v>1</v>
      </c>
      <c r="L11" s="84">
        <f>I11/'סכום נכסי הקרן'!$C$42</f>
        <v>9.6551525771400935E-5</v>
      </c>
    </row>
    <row r="12" spans="2:13">
      <c r="B12" s="112" t="s">
        <v>197</v>
      </c>
      <c r="C12" s="87"/>
      <c r="D12" s="88"/>
      <c r="E12" s="88"/>
      <c r="F12" s="88"/>
      <c r="G12" s="90"/>
      <c r="H12" s="102"/>
      <c r="I12" s="90">
        <v>7.1532019439999992</v>
      </c>
      <c r="J12" s="91"/>
      <c r="K12" s="91">
        <f t="shared" ref="K12:K24" si="0">IFERROR(I12/$I$11,0)</f>
        <v>0.80268296828180019</v>
      </c>
      <c r="L12" s="91">
        <f>I12/'סכום נכסי הקרן'!$C$42</f>
        <v>7.750026529832484E-5</v>
      </c>
    </row>
    <row r="13" spans="2:13">
      <c r="B13" s="85" t="s">
        <v>190</v>
      </c>
      <c r="C13" s="80"/>
      <c r="D13" s="81"/>
      <c r="E13" s="81"/>
      <c r="F13" s="81"/>
      <c r="G13" s="83"/>
      <c r="H13" s="100"/>
      <c r="I13" s="83">
        <v>7.1532019439999992</v>
      </c>
      <c r="J13" s="84"/>
      <c r="K13" s="84">
        <f t="shared" si="0"/>
        <v>0.80268296828180019</v>
      </c>
      <c r="L13" s="84">
        <f>I13/'סכום נכסי הקרן'!$C$42</f>
        <v>7.750026529832484E-5</v>
      </c>
    </row>
    <row r="14" spans="2:13">
      <c r="B14" s="86" t="s">
        <v>1963</v>
      </c>
      <c r="C14" s="87" t="s">
        <v>1964</v>
      </c>
      <c r="D14" s="88" t="s">
        <v>120</v>
      </c>
      <c r="E14" s="88" t="s">
        <v>681</v>
      </c>
      <c r="F14" s="88" t="s">
        <v>132</v>
      </c>
      <c r="G14" s="90">
        <v>0.47196800000000005</v>
      </c>
      <c r="H14" s="102">
        <v>287800</v>
      </c>
      <c r="I14" s="90">
        <v>1.3583252710000002</v>
      </c>
      <c r="J14" s="91"/>
      <c r="K14" s="91">
        <f t="shared" si="0"/>
        <v>0.1524218900786091</v>
      </c>
      <c r="L14" s="91">
        <f>I14/'סכום נכסי הקרן'!$C$42</f>
        <v>1.4716566048050467E-5</v>
      </c>
    </row>
    <row r="15" spans="2:13">
      <c r="B15" s="86" t="s">
        <v>1965</v>
      </c>
      <c r="C15" s="87" t="s">
        <v>1966</v>
      </c>
      <c r="D15" s="88" t="s">
        <v>120</v>
      </c>
      <c r="E15" s="88" t="s">
        <v>681</v>
      </c>
      <c r="F15" s="88" t="s">
        <v>132</v>
      </c>
      <c r="G15" s="90">
        <v>1.9768429999999997</v>
      </c>
      <c r="H15" s="102">
        <v>768200</v>
      </c>
      <c r="I15" s="90">
        <v>15.186105391</v>
      </c>
      <c r="J15" s="91"/>
      <c r="K15" s="91">
        <f t="shared" si="0"/>
        <v>1.7040799696858284</v>
      </c>
      <c r="L15" s="91">
        <f>I15/'סכום נכסי הקרן'!$C$42</f>
        <v>1.645315211096494E-4</v>
      </c>
    </row>
    <row r="16" spans="2:13">
      <c r="B16" s="86" t="s">
        <v>1967</v>
      </c>
      <c r="C16" s="87" t="s">
        <v>1968</v>
      </c>
      <c r="D16" s="88" t="s">
        <v>120</v>
      </c>
      <c r="E16" s="88" t="s">
        <v>681</v>
      </c>
      <c r="F16" s="88" t="s">
        <v>132</v>
      </c>
      <c r="G16" s="90">
        <v>-1.9768429999999997</v>
      </c>
      <c r="H16" s="102">
        <v>1E-4</v>
      </c>
      <c r="I16" s="90">
        <v>-1.9999999999999997E-9</v>
      </c>
      <c r="J16" s="91"/>
      <c r="K16" s="91">
        <f t="shared" si="0"/>
        <v>-2.2442620090016578E-10</v>
      </c>
      <c r="L16" s="91">
        <f>I16/'סכום נכסי הקרן'!$C$42</f>
        <v>-2.1668692119989959E-14</v>
      </c>
    </row>
    <row r="17" spans="2:12">
      <c r="B17" s="86" t="s">
        <v>1969</v>
      </c>
      <c r="C17" s="87" t="s">
        <v>1970</v>
      </c>
      <c r="D17" s="88" t="s">
        <v>120</v>
      </c>
      <c r="E17" s="88" t="s">
        <v>681</v>
      </c>
      <c r="F17" s="88" t="s">
        <v>132</v>
      </c>
      <c r="G17" s="90">
        <v>-0.47196800000000005</v>
      </c>
      <c r="H17" s="102">
        <v>1989800</v>
      </c>
      <c r="I17" s="90">
        <v>-9.3912287159999988</v>
      </c>
      <c r="J17" s="91"/>
      <c r="K17" s="91">
        <f t="shared" si="0"/>
        <v>-1.0538188912582109</v>
      </c>
      <c r="L17" s="91">
        <f>I17/'סכום נכסי הקרן'!$C$42</f>
        <v>-1.0174782183770631E-4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2" t="s">
        <v>196</v>
      </c>
      <c r="C19" s="87"/>
      <c r="D19" s="88"/>
      <c r="E19" s="88"/>
      <c r="F19" s="88"/>
      <c r="G19" s="90"/>
      <c r="H19" s="102"/>
      <c r="I19" s="90">
        <v>1.7584135089999999</v>
      </c>
      <c r="J19" s="91"/>
      <c r="K19" s="91">
        <f t="shared" si="0"/>
        <v>0.19731703171819975</v>
      </c>
      <c r="L19" s="91">
        <f>I19/'סכום נכסי הקרן'!$C$42</f>
        <v>1.9051260473076099E-5</v>
      </c>
    </row>
    <row r="20" spans="2:12">
      <c r="B20" s="85" t="s">
        <v>190</v>
      </c>
      <c r="C20" s="80"/>
      <c r="D20" s="81"/>
      <c r="E20" s="81"/>
      <c r="F20" s="81"/>
      <c r="G20" s="83"/>
      <c r="H20" s="100"/>
      <c r="I20" s="83">
        <v>1.7584135089999999</v>
      </c>
      <c r="J20" s="84"/>
      <c r="K20" s="84">
        <f t="shared" si="0"/>
        <v>0.19731703171819975</v>
      </c>
      <c r="L20" s="84">
        <f>I20/'סכום נכסי הקרן'!$C$42</f>
        <v>1.9051260473076099E-5</v>
      </c>
    </row>
    <row r="21" spans="2:12">
      <c r="B21" s="86" t="s">
        <v>1971</v>
      </c>
      <c r="C21" s="87" t="s">
        <v>1971</v>
      </c>
      <c r="D21" s="88" t="s">
        <v>29</v>
      </c>
      <c r="E21" s="88" t="s">
        <v>681</v>
      </c>
      <c r="F21" s="88" t="s">
        <v>131</v>
      </c>
      <c r="G21" s="90">
        <v>6.6625499999999995</v>
      </c>
      <c r="H21" s="102">
        <v>262</v>
      </c>
      <c r="I21" s="90">
        <v>6.142724524000001</v>
      </c>
      <c r="J21" s="91"/>
      <c r="K21" s="91">
        <f t="shared" si="0"/>
        <v>0.68929416404879984</v>
      </c>
      <c r="L21" s="91">
        <f>I21/'סכום נכסי הקרן'!$C$42</f>
        <v>6.6552403244233966E-5</v>
      </c>
    </row>
    <row r="22" spans="2:12">
      <c r="B22" s="86" t="s">
        <v>1972</v>
      </c>
      <c r="C22" s="87" t="s">
        <v>1972</v>
      </c>
      <c r="D22" s="88" t="s">
        <v>29</v>
      </c>
      <c r="E22" s="88" t="s">
        <v>681</v>
      </c>
      <c r="F22" s="88" t="s">
        <v>131</v>
      </c>
      <c r="G22" s="90">
        <v>-6.6625499999999995</v>
      </c>
      <c r="H22" s="102">
        <v>71</v>
      </c>
      <c r="I22" s="90">
        <v>-1.6646314549999996</v>
      </c>
      <c r="J22" s="91"/>
      <c r="K22" s="91">
        <f t="shared" si="0"/>
        <v>-0.18679345667228262</v>
      </c>
      <c r="L22" s="91">
        <f>I22/'סכום נכסי הקרן'!$C$42</f>
        <v>-1.8035193245822958E-5</v>
      </c>
    </row>
    <row r="23" spans="2:12">
      <c r="B23" s="86" t="s">
        <v>1973</v>
      </c>
      <c r="C23" s="87" t="s">
        <v>1973</v>
      </c>
      <c r="D23" s="88" t="s">
        <v>29</v>
      </c>
      <c r="E23" s="88" t="s">
        <v>681</v>
      </c>
      <c r="F23" s="88" t="s">
        <v>131</v>
      </c>
      <c r="G23" s="90">
        <v>6.6625499999999995</v>
      </c>
      <c r="H23" s="102">
        <v>105</v>
      </c>
      <c r="I23" s="90">
        <v>2.4617789120000002</v>
      </c>
      <c r="J23" s="91"/>
      <c r="K23" s="91">
        <f t="shared" si="0"/>
        <v>0.2762438443381518</v>
      </c>
      <c r="L23" s="91">
        <f>I23/'סכום נכסי הקרן'!$C$42</f>
        <v>2.6671764655805934E-5</v>
      </c>
    </row>
    <row r="24" spans="2:12">
      <c r="B24" s="86" t="s">
        <v>1974</v>
      </c>
      <c r="C24" s="87" t="s">
        <v>1974</v>
      </c>
      <c r="D24" s="88" t="s">
        <v>29</v>
      </c>
      <c r="E24" s="88" t="s">
        <v>681</v>
      </c>
      <c r="F24" s="88" t="s">
        <v>131</v>
      </c>
      <c r="G24" s="90">
        <v>-6.6625499999999995</v>
      </c>
      <c r="H24" s="102">
        <v>221</v>
      </c>
      <c r="I24" s="90">
        <v>-5.1814584720000001</v>
      </c>
      <c r="J24" s="91"/>
      <c r="K24" s="91">
        <f t="shared" si="0"/>
        <v>-0.58142751999646913</v>
      </c>
      <c r="L24" s="91">
        <f>I24/'סכום נכסי הקרן'!$C$42</f>
        <v>-5.6137714181140816E-5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202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210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40.57031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145</v>
      </c>
      <c r="C1" s="46" t="s" vm="1">
        <v>228</v>
      </c>
    </row>
    <row r="2" spans="1:11">
      <c r="B2" s="46" t="s">
        <v>144</v>
      </c>
      <c r="C2" s="46" t="s">
        <v>229</v>
      </c>
    </row>
    <row r="3" spans="1:11">
      <c r="B3" s="46" t="s">
        <v>146</v>
      </c>
      <c r="C3" s="46" t="s">
        <v>230</v>
      </c>
    </row>
    <row r="4" spans="1:11">
      <c r="B4" s="46" t="s">
        <v>147</v>
      </c>
      <c r="C4" s="46">
        <v>9455</v>
      </c>
    </row>
    <row r="6" spans="1:11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1:11" ht="26.25" customHeight="1">
      <c r="B7" s="133" t="s">
        <v>96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1:11" s="3" customFormat="1" ht="78.75">
      <c r="A8" s="2"/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204</v>
      </c>
      <c r="H8" s="29" t="s">
        <v>203</v>
      </c>
      <c r="I8" s="29" t="s">
        <v>63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-172.61754806100001</v>
      </c>
      <c r="J11" s="91">
        <f>IFERROR(I11/$I$11,0)</f>
        <v>1</v>
      </c>
      <c r="K11" s="91">
        <f>I11/'סכום נכסי הקרן'!$C$42</f>
        <v>-1.8701982517206899E-3</v>
      </c>
    </row>
    <row r="12" spans="1:11">
      <c r="B12" s="112" t="s">
        <v>199</v>
      </c>
      <c r="C12" s="87"/>
      <c r="D12" s="88"/>
      <c r="E12" s="88"/>
      <c r="F12" s="88"/>
      <c r="G12" s="90"/>
      <c r="H12" s="102"/>
      <c r="I12" s="90">
        <v>-172.61754806100001</v>
      </c>
      <c r="J12" s="91">
        <f t="shared" ref="J12:J18" si="0">IFERROR(I12/$I$11,0)</f>
        <v>1</v>
      </c>
      <c r="K12" s="91">
        <f>I12/'סכום נכסי הקרן'!$C$42</f>
        <v>-1.8701982517206899E-3</v>
      </c>
    </row>
    <row r="13" spans="1:11">
      <c r="B13" s="92" t="s">
        <v>1975</v>
      </c>
      <c r="C13" s="87" t="s">
        <v>1976</v>
      </c>
      <c r="D13" s="88" t="s">
        <v>29</v>
      </c>
      <c r="E13" s="88" t="s">
        <v>681</v>
      </c>
      <c r="F13" s="88" t="s">
        <v>131</v>
      </c>
      <c r="G13" s="90">
        <v>1.3345089999999999</v>
      </c>
      <c r="H13" s="102">
        <v>95940</v>
      </c>
      <c r="I13" s="90">
        <v>-5.2540924310000001</v>
      </c>
      <c r="J13" s="91">
        <f t="shared" si="0"/>
        <v>3.0437765395342636E-2</v>
      </c>
      <c r="K13" s="91">
        <f>I13/'סכום נכסי הקרן'!$C$42</f>
        <v>-5.6924655628654305E-5</v>
      </c>
    </row>
    <row r="14" spans="1:11">
      <c r="B14" s="92" t="s">
        <v>1977</v>
      </c>
      <c r="C14" s="87" t="s">
        <v>1978</v>
      </c>
      <c r="D14" s="88" t="s">
        <v>29</v>
      </c>
      <c r="E14" s="88" t="s">
        <v>681</v>
      </c>
      <c r="F14" s="88" t="s">
        <v>131</v>
      </c>
      <c r="G14" s="90">
        <v>0.23652100000000001</v>
      </c>
      <c r="H14" s="102">
        <v>1102225</v>
      </c>
      <c r="I14" s="90">
        <v>-12.27881397</v>
      </c>
      <c r="J14" s="91">
        <f t="shared" si="0"/>
        <v>7.1133057489965526E-2</v>
      </c>
      <c r="K14" s="91">
        <f>I14/'סכום נכסי הקרן'!$C$42</f>
        <v>-1.3303291975728083E-4</v>
      </c>
    </row>
    <row r="15" spans="1:11">
      <c r="B15" s="92" t="s">
        <v>1979</v>
      </c>
      <c r="C15" s="87" t="s">
        <v>1980</v>
      </c>
      <c r="D15" s="88" t="s">
        <v>29</v>
      </c>
      <c r="E15" s="88" t="s">
        <v>681</v>
      </c>
      <c r="F15" s="88" t="s">
        <v>139</v>
      </c>
      <c r="G15" s="90">
        <v>0.213202</v>
      </c>
      <c r="H15" s="102">
        <v>116990</v>
      </c>
      <c r="I15" s="90">
        <v>-4.5975346860000004</v>
      </c>
      <c r="J15" s="91">
        <f t="shared" si="0"/>
        <v>2.6634225417078179E-2</v>
      </c>
      <c r="K15" s="91">
        <f>I15/'סכום נכסי הקרן'!$C$42</f>
        <v>-4.9811281810954368E-5</v>
      </c>
    </row>
    <row r="16" spans="1:11">
      <c r="B16" s="92" t="s">
        <v>1981</v>
      </c>
      <c r="C16" s="87" t="s">
        <v>1982</v>
      </c>
      <c r="D16" s="88" t="s">
        <v>29</v>
      </c>
      <c r="E16" s="88" t="s">
        <v>681</v>
      </c>
      <c r="F16" s="88" t="s">
        <v>131</v>
      </c>
      <c r="G16" s="90">
        <v>5.1430439999999997</v>
      </c>
      <c r="H16" s="102">
        <v>386100</v>
      </c>
      <c r="I16" s="90">
        <v>-129.111487364</v>
      </c>
      <c r="J16" s="91">
        <f t="shared" si="0"/>
        <v>0.7479627002833702</v>
      </c>
      <c r="K16" s="91">
        <f>I16/'סכום נכסי הקרן'!$C$42</f>
        <v>-1.3988385344222453E-3</v>
      </c>
    </row>
    <row r="17" spans="2:11">
      <c r="B17" s="92" t="s">
        <v>1983</v>
      </c>
      <c r="C17" s="87" t="s">
        <v>1984</v>
      </c>
      <c r="D17" s="88" t="s">
        <v>29</v>
      </c>
      <c r="E17" s="88" t="s">
        <v>681</v>
      </c>
      <c r="F17" s="88" t="s">
        <v>133</v>
      </c>
      <c r="G17" s="90">
        <v>2.7689560000000002</v>
      </c>
      <c r="H17" s="102">
        <v>42410</v>
      </c>
      <c r="I17" s="90">
        <v>-8.5743142179999996</v>
      </c>
      <c r="J17" s="91">
        <f t="shared" si="0"/>
        <v>4.9672320771060818E-2</v>
      </c>
      <c r="K17" s="91">
        <f>I17/'סכום נכסי הקרן'!$C$42</f>
        <v>-9.2897087464947247E-5</v>
      </c>
    </row>
    <row r="18" spans="2:11">
      <c r="B18" s="92" t="s">
        <v>1985</v>
      </c>
      <c r="C18" s="87" t="s">
        <v>1986</v>
      </c>
      <c r="D18" s="88" t="s">
        <v>29</v>
      </c>
      <c r="E18" s="88" t="s">
        <v>681</v>
      </c>
      <c r="F18" s="88" t="s">
        <v>131</v>
      </c>
      <c r="G18" s="90">
        <v>2.3927420000000001</v>
      </c>
      <c r="H18" s="102">
        <v>11828.125</v>
      </c>
      <c r="I18" s="90">
        <v>-12.801305392</v>
      </c>
      <c r="J18" s="91">
        <f t="shared" si="0"/>
        <v>7.4159930643182603E-2</v>
      </c>
      <c r="K18" s="91">
        <f>I18/'סכום נכסי הקרן'!$C$42</f>
        <v>-1.386937726366077E-4</v>
      </c>
    </row>
    <row r="19" spans="2:11">
      <c r="B19" s="92"/>
      <c r="C19" s="87"/>
      <c r="D19" s="88"/>
      <c r="E19" s="88"/>
      <c r="F19" s="88"/>
      <c r="G19" s="90"/>
      <c r="H19" s="102"/>
      <c r="I19" s="90"/>
      <c r="J19" s="91"/>
      <c r="K19" s="91"/>
    </row>
    <row r="20" spans="2:11">
      <c r="B20" s="112"/>
      <c r="C20" s="87"/>
      <c r="D20" s="87"/>
      <c r="E20" s="87"/>
      <c r="F20" s="87"/>
      <c r="G20" s="90"/>
      <c r="H20" s="102"/>
      <c r="I20" s="87"/>
      <c r="J20" s="91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219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112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09" t="s">
        <v>202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109" t="s">
        <v>210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>
      <c r="B120" s="93"/>
      <c r="C120" s="111"/>
      <c r="D120" s="111"/>
      <c r="E120" s="111"/>
      <c r="F120" s="111"/>
      <c r="G120" s="111"/>
      <c r="H120" s="111"/>
      <c r="I120" s="94"/>
      <c r="J120" s="94"/>
      <c r="K120" s="111"/>
    </row>
    <row r="121" spans="2:11">
      <c r="B121" s="93"/>
      <c r="C121" s="111"/>
      <c r="D121" s="111"/>
      <c r="E121" s="111"/>
      <c r="F121" s="111"/>
      <c r="G121" s="111"/>
      <c r="H121" s="111"/>
      <c r="I121" s="94"/>
      <c r="J121" s="94"/>
      <c r="K121" s="111"/>
    </row>
    <row r="122" spans="2:11">
      <c r="B122" s="93"/>
      <c r="C122" s="111"/>
      <c r="D122" s="111"/>
      <c r="E122" s="111"/>
      <c r="F122" s="111"/>
      <c r="G122" s="111"/>
      <c r="H122" s="111"/>
      <c r="I122" s="94"/>
      <c r="J122" s="94"/>
      <c r="K122" s="111"/>
    </row>
    <row r="123" spans="2:11">
      <c r="B123" s="93"/>
      <c r="C123" s="111"/>
      <c r="D123" s="111"/>
      <c r="E123" s="111"/>
      <c r="F123" s="111"/>
      <c r="G123" s="111"/>
      <c r="H123" s="111"/>
      <c r="I123" s="94"/>
      <c r="J123" s="94"/>
      <c r="K123" s="111"/>
    </row>
    <row r="124" spans="2:11">
      <c r="B124" s="93"/>
      <c r="C124" s="111"/>
      <c r="D124" s="111"/>
      <c r="E124" s="111"/>
      <c r="F124" s="111"/>
      <c r="G124" s="111"/>
      <c r="H124" s="111"/>
      <c r="I124" s="94"/>
      <c r="J124" s="94"/>
      <c r="K124" s="111"/>
    </row>
    <row r="125" spans="2:11">
      <c r="B125" s="93"/>
      <c r="C125" s="111"/>
      <c r="D125" s="111"/>
      <c r="E125" s="111"/>
      <c r="F125" s="111"/>
      <c r="G125" s="111"/>
      <c r="H125" s="111"/>
      <c r="I125" s="94"/>
      <c r="J125" s="94"/>
      <c r="K125" s="111"/>
    </row>
    <row r="126" spans="2:11">
      <c r="B126" s="93"/>
      <c r="C126" s="111"/>
      <c r="D126" s="111"/>
      <c r="E126" s="111"/>
      <c r="F126" s="111"/>
      <c r="G126" s="111"/>
      <c r="H126" s="111"/>
      <c r="I126" s="94"/>
      <c r="J126" s="94"/>
      <c r="K126" s="111"/>
    </row>
    <row r="127" spans="2:11">
      <c r="B127" s="93"/>
      <c r="C127" s="111"/>
      <c r="D127" s="111"/>
      <c r="E127" s="111"/>
      <c r="F127" s="111"/>
      <c r="G127" s="111"/>
      <c r="H127" s="111"/>
      <c r="I127" s="94"/>
      <c r="J127" s="94"/>
      <c r="K127" s="111"/>
    </row>
    <row r="128" spans="2:11">
      <c r="B128" s="93"/>
      <c r="C128" s="111"/>
      <c r="D128" s="111"/>
      <c r="E128" s="111"/>
      <c r="F128" s="111"/>
      <c r="G128" s="111"/>
      <c r="H128" s="111"/>
      <c r="I128" s="94"/>
      <c r="J128" s="94"/>
      <c r="K128" s="111"/>
    </row>
    <row r="129" spans="2:11">
      <c r="B129" s="93"/>
      <c r="C129" s="111"/>
      <c r="D129" s="111"/>
      <c r="E129" s="111"/>
      <c r="F129" s="111"/>
      <c r="G129" s="111"/>
      <c r="H129" s="111"/>
      <c r="I129" s="94"/>
      <c r="J129" s="94"/>
      <c r="K129" s="111"/>
    </row>
    <row r="130" spans="2:11">
      <c r="B130" s="93"/>
      <c r="C130" s="111"/>
      <c r="D130" s="111"/>
      <c r="E130" s="111"/>
      <c r="F130" s="111"/>
      <c r="G130" s="111"/>
      <c r="H130" s="111"/>
      <c r="I130" s="94"/>
      <c r="J130" s="94"/>
      <c r="K130" s="111"/>
    </row>
    <row r="131" spans="2:11">
      <c r="B131" s="93"/>
      <c r="C131" s="111"/>
      <c r="D131" s="111"/>
      <c r="E131" s="111"/>
      <c r="F131" s="111"/>
      <c r="G131" s="111"/>
      <c r="H131" s="111"/>
      <c r="I131" s="94"/>
      <c r="J131" s="94"/>
      <c r="K131" s="111"/>
    </row>
    <row r="132" spans="2:11">
      <c r="B132" s="93"/>
      <c r="C132" s="111"/>
      <c r="D132" s="111"/>
      <c r="E132" s="111"/>
      <c r="F132" s="111"/>
      <c r="G132" s="111"/>
      <c r="H132" s="111"/>
      <c r="I132" s="94"/>
      <c r="J132" s="94"/>
      <c r="K132" s="111"/>
    </row>
    <row r="133" spans="2:11">
      <c r="B133" s="93"/>
      <c r="C133" s="111"/>
      <c r="D133" s="111"/>
      <c r="E133" s="111"/>
      <c r="F133" s="111"/>
      <c r="G133" s="111"/>
      <c r="H133" s="111"/>
      <c r="I133" s="94"/>
      <c r="J133" s="94"/>
      <c r="K133" s="111"/>
    </row>
    <row r="134" spans="2:11">
      <c r="B134" s="93"/>
      <c r="C134" s="111"/>
      <c r="D134" s="111"/>
      <c r="E134" s="111"/>
      <c r="F134" s="111"/>
      <c r="G134" s="111"/>
      <c r="H134" s="111"/>
      <c r="I134" s="94"/>
      <c r="J134" s="94"/>
      <c r="K134" s="111"/>
    </row>
    <row r="135" spans="2:11">
      <c r="B135" s="93"/>
      <c r="C135" s="111"/>
      <c r="D135" s="111"/>
      <c r="E135" s="111"/>
      <c r="F135" s="111"/>
      <c r="G135" s="111"/>
      <c r="H135" s="111"/>
      <c r="I135" s="94"/>
      <c r="J135" s="94"/>
      <c r="K135" s="111"/>
    </row>
    <row r="136" spans="2:11">
      <c r="B136" s="93"/>
      <c r="C136" s="111"/>
      <c r="D136" s="111"/>
      <c r="E136" s="111"/>
      <c r="F136" s="111"/>
      <c r="G136" s="111"/>
      <c r="H136" s="111"/>
      <c r="I136" s="94"/>
      <c r="J136" s="94"/>
      <c r="K136" s="111"/>
    </row>
    <row r="137" spans="2:11">
      <c r="B137" s="93"/>
      <c r="C137" s="111"/>
      <c r="D137" s="111"/>
      <c r="E137" s="111"/>
      <c r="F137" s="111"/>
      <c r="G137" s="111"/>
      <c r="H137" s="111"/>
      <c r="I137" s="94"/>
      <c r="J137" s="94"/>
      <c r="K137" s="111"/>
    </row>
    <row r="138" spans="2:11">
      <c r="B138" s="93"/>
      <c r="C138" s="111"/>
      <c r="D138" s="111"/>
      <c r="E138" s="111"/>
      <c r="F138" s="111"/>
      <c r="G138" s="111"/>
      <c r="H138" s="111"/>
      <c r="I138" s="94"/>
      <c r="J138" s="94"/>
      <c r="K138" s="111"/>
    </row>
    <row r="139" spans="2:11">
      <c r="B139" s="93"/>
      <c r="C139" s="111"/>
      <c r="D139" s="111"/>
      <c r="E139" s="111"/>
      <c r="F139" s="111"/>
      <c r="G139" s="111"/>
      <c r="H139" s="111"/>
      <c r="I139" s="94"/>
      <c r="J139" s="94"/>
      <c r="K139" s="111"/>
    </row>
    <row r="140" spans="2:11">
      <c r="B140" s="93"/>
      <c r="C140" s="111"/>
      <c r="D140" s="111"/>
      <c r="E140" s="111"/>
      <c r="F140" s="111"/>
      <c r="G140" s="111"/>
      <c r="H140" s="111"/>
      <c r="I140" s="94"/>
      <c r="J140" s="94"/>
      <c r="K140" s="111"/>
    </row>
    <row r="141" spans="2:11">
      <c r="B141" s="93"/>
      <c r="C141" s="111"/>
      <c r="D141" s="111"/>
      <c r="E141" s="111"/>
      <c r="F141" s="111"/>
      <c r="G141" s="111"/>
      <c r="H141" s="111"/>
      <c r="I141" s="94"/>
      <c r="J141" s="94"/>
      <c r="K141" s="111"/>
    </row>
    <row r="142" spans="2:11">
      <c r="B142" s="93"/>
      <c r="C142" s="111"/>
      <c r="D142" s="111"/>
      <c r="E142" s="111"/>
      <c r="F142" s="111"/>
      <c r="G142" s="111"/>
      <c r="H142" s="111"/>
      <c r="I142" s="94"/>
      <c r="J142" s="94"/>
      <c r="K142" s="111"/>
    </row>
    <row r="143" spans="2:11">
      <c r="B143" s="93"/>
      <c r="C143" s="111"/>
      <c r="D143" s="111"/>
      <c r="E143" s="111"/>
      <c r="F143" s="111"/>
      <c r="G143" s="111"/>
      <c r="H143" s="111"/>
      <c r="I143" s="94"/>
      <c r="J143" s="94"/>
      <c r="K143" s="111"/>
    </row>
    <row r="144" spans="2:11">
      <c r="B144" s="93"/>
      <c r="C144" s="111"/>
      <c r="D144" s="111"/>
      <c r="E144" s="111"/>
      <c r="F144" s="111"/>
      <c r="G144" s="111"/>
      <c r="H144" s="111"/>
      <c r="I144" s="94"/>
      <c r="J144" s="94"/>
      <c r="K144" s="111"/>
    </row>
    <row r="145" spans="2:11">
      <c r="B145" s="93"/>
      <c r="C145" s="111"/>
      <c r="D145" s="111"/>
      <c r="E145" s="111"/>
      <c r="F145" s="111"/>
      <c r="G145" s="111"/>
      <c r="H145" s="111"/>
      <c r="I145" s="94"/>
      <c r="J145" s="94"/>
      <c r="K145" s="111"/>
    </row>
    <row r="146" spans="2:11">
      <c r="B146" s="93"/>
      <c r="C146" s="111"/>
      <c r="D146" s="111"/>
      <c r="E146" s="111"/>
      <c r="F146" s="111"/>
      <c r="G146" s="111"/>
      <c r="H146" s="111"/>
      <c r="I146" s="94"/>
      <c r="J146" s="94"/>
      <c r="K146" s="111"/>
    </row>
    <row r="147" spans="2:11">
      <c r="B147" s="93"/>
      <c r="C147" s="111"/>
      <c r="D147" s="111"/>
      <c r="E147" s="111"/>
      <c r="F147" s="111"/>
      <c r="G147" s="111"/>
      <c r="H147" s="111"/>
      <c r="I147" s="94"/>
      <c r="J147" s="94"/>
      <c r="K147" s="111"/>
    </row>
    <row r="148" spans="2:11">
      <c r="B148" s="93"/>
      <c r="C148" s="111"/>
      <c r="D148" s="111"/>
      <c r="E148" s="111"/>
      <c r="F148" s="111"/>
      <c r="G148" s="111"/>
      <c r="H148" s="111"/>
      <c r="I148" s="94"/>
      <c r="J148" s="94"/>
      <c r="K148" s="111"/>
    </row>
    <row r="149" spans="2:11">
      <c r="B149" s="93"/>
      <c r="C149" s="111"/>
      <c r="D149" s="111"/>
      <c r="E149" s="111"/>
      <c r="F149" s="111"/>
      <c r="G149" s="111"/>
      <c r="H149" s="111"/>
      <c r="I149" s="94"/>
      <c r="J149" s="94"/>
      <c r="K149" s="111"/>
    </row>
    <row r="150" spans="2:11">
      <c r="B150" s="93"/>
      <c r="C150" s="111"/>
      <c r="D150" s="111"/>
      <c r="E150" s="111"/>
      <c r="F150" s="111"/>
      <c r="G150" s="111"/>
      <c r="H150" s="111"/>
      <c r="I150" s="94"/>
      <c r="J150" s="94"/>
      <c r="K150" s="111"/>
    </row>
    <row r="151" spans="2:11">
      <c r="B151" s="93"/>
      <c r="C151" s="111"/>
      <c r="D151" s="111"/>
      <c r="E151" s="111"/>
      <c r="F151" s="111"/>
      <c r="G151" s="111"/>
      <c r="H151" s="111"/>
      <c r="I151" s="94"/>
      <c r="J151" s="94"/>
      <c r="K151" s="111"/>
    </row>
    <row r="152" spans="2:11">
      <c r="B152" s="93"/>
      <c r="C152" s="111"/>
      <c r="D152" s="111"/>
      <c r="E152" s="111"/>
      <c r="F152" s="111"/>
      <c r="G152" s="111"/>
      <c r="H152" s="111"/>
      <c r="I152" s="94"/>
      <c r="J152" s="94"/>
      <c r="K152" s="111"/>
    </row>
    <row r="153" spans="2:11">
      <c r="B153" s="93"/>
      <c r="C153" s="111"/>
      <c r="D153" s="111"/>
      <c r="E153" s="111"/>
      <c r="F153" s="111"/>
      <c r="G153" s="111"/>
      <c r="H153" s="111"/>
      <c r="I153" s="94"/>
      <c r="J153" s="94"/>
      <c r="K153" s="111"/>
    </row>
    <row r="154" spans="2:11">
      <c r="B154" s="93"/>
      <c r="C154" s="111"/>
      <c r="D154" s="111"/>
      <c r="E154" s="111"/>
      <c r="F154" s="111"/>
      <c r="G154" s="111"/>
      <c r="H154" s="111"/>
      <c r="I154" s="94"/>
      <c r="J154" s="94"/>
      <c r="K154" s="111"/>
    </row>
    <row r="155" spans="2:11">
      <c r="B155" s="93"/>
      <c r="C155" s="111"/>
      <c r="D155" s="111"/>
      <c r="E155" s="111"/>
      <c r="F155" s="111"/>
      <c r="G155" s="111"/>
      <c r="H155" s="111"/>
      <c r="I155" s="94"/>
      <c r="J155" s="94"/>
      <c r="K155" s="111"/>
    </row>
    <row r="156" spans="2:11">
      <c r="B156" s="93"/>
      <c r="C156" s="111"/>
      <c r="D156" s="111"/>
      <c r="E156" s="111"/>
      <c r="F156" s="111"/>
      <c r="G156" s="111"/>
      <c r="H156" s="111"/>
      <c r="I156" s="94"/>
      <c r="J156" s="94"/>
      <c r="K156" s="111"/>
    </row>
    <row r="157" spans="2:11">
      <c r="B157" s="93"/>
      <c r="C157" s="111"/>
      <c r="D157" s="111"/>
      <c r="E157" s="111"/>
      <c r="F157" s="111"/>
      <c r="G157" s="111"/>
      <c r="H157" s="111"/>
      <c r="I157" s="94"/>
      <c r="J157" s="94"/>
      <c r="K157" s="111"/>
    </row>
    <row r="158" spans="2:11">
      <c r="B158" s="93"/>
      <c r="C158" s="111"/>
      <c r="D158" s="111"/>
      <c r="E158" s="111"/>
      <c r="F158" s="111"/>
      <c r="G158" s="111"/>
      <c r="H158" s="111"/>
      <c r="I158" s="94"/>
      <c r="J158" s="94"/>
      <c r="K158" s="111"/>
    </row>
    <row r="159" spans="2:11">
      <c r="B159" s="93"/>
      <c r="C159" s="111"/>
      <c r="D159" s="111"/>
      <c r="E159" s="111"/>
      <c r="F159" s="111"/>
      <c r="G159" s="111"/>
      <c r="H159" s="111"/>
      <c r="I159" s="94"/>
      <c r="J159" s="94"/>
      <c r="K159" s="111"/>
    </row>
    <row r="160" spans="2:11">
      <c r="B160" s="93"/>
      <c r="C160" s="111"/>
      <c r="D160" s="111"/>
      <c r="E160" s="111"/>
      <c r="F160" s="111"/>
      <c r="G160" s="111"/>
      <c r="H160" s="111"/>
      <c r="I160" s="94"/>
      <c r="J160" s="94"/>
      <c r="K160" s="111"/>
    </row>
    <row r="161" spans="2:11">
      <c r="B161" s="93"/>
      <c r="C161" s="111"/>
      <c r="D161" s="111"/>
      <c r="E161" s="111"/>
      <c r="F161" s="111"/>
      <c r="G161" s="111"/>
      <c r="H161" s="111"/>
      <c r="I161" s="94"/>
      <c r="J161" s="94"/>
      <c r="K161" s="111"/>
    </row>
    <row r="162" spans="2:11">
      <c r="B162" s="93"/>
      <c r="C162" s="111"/>
      <c r="D162" s="111"/>
      <c r="E162" s="111"/>
      <c r="F162" s="111"/>
      <c r="G162" s="111"/>
      <c r="H162" s="111"/>
      <c r="I162" s="94"/>
      <c r="J162" s="94"/>
      <c r="K162" s="111"/>
    </row>
    <row r="163" spans="2:11">
      <c r="B163" s="93"/>
      <c r="C163" s="111"/>
      <c r="D163" s="111"/>
      <c r="E163" s="111"/>
      <c r="F163" s="111"/>
      <c r="G163" s="111"/>
      <c r="H163" s="111"/>
      <c r="I163" s="94"/>
      <c r="J163" s="94"/>
      <c r="K163" s="111"/>
    </row>
    <row r="164" spans="2:11">
      <c r="B164" s="93"/>
      <c r="C164" s="111"/>
      <c r="D164" s="111"/>
      <c r="E164" s="111"/>
      <c r="F164" s="111"/>
      <c r="G164" s="111"/>
      <c r="H164" s="111"/>
      <c r="I164" s="94"/>
      <c r="J164" s="94"/>
      <c r="K164" s="111"/>
    </row>
    <row r="165" spans="2:11">
      <c r="B165" s="93"/>
      <c r="C165" s="111"/>
      <c r="D165" s="111"/>
      <c r="E165" s="111"/>
      <c r="F165" s="111"/>
      <c r="G165" s="111"/>
      <c r="H165" s="111"/>
      <c r="I165" s="94"/>
      <c r="J165" s="94"/>
      <c r="K165" s="111"/>
    </row>
    <row r="166" spans="2:11">
      <c r="B166" s="93"/>
      <c r="C166" s="111"/>
      <c r="D166" s="111"/>
      <c r="E166" s="111"/>
      <c r="F166" s="111"/>
      <c r="G166" s="111"/>
      <c r="H166" s="111"/>
      <c r="I166" s="94"/>
      <c r="J166" s="94"/>
      <c r="K166" s="111"/>
    </row>
    <row r="167" spans="2:11">
      <c r="B167" s="93"/>
      <c r="C167" s="111"/>
      <c r="D167" s="111"/>
      <c r="E167" s="111"/>
      <c r="F167" s="111"/>
      <c r="G167" s="111"/>
      <c r="H167" s="111"/>
      <c r="I167" s="94"/>
      <c r="J167" s="94"/>
      <c r="K167" s="111"/>
    </row>
    <row r="168" spans="2:11">
      <c r="B168" s="93"/>
      <c r="C168" s="111"/>
      <c r="D168" s="111"/>
      <c r="E168" s="111"/>
      <c r="F168" s="111"/>
      <c r="G168" s="111"/>
      <c r="H168" s="111"/>
      <c r="I168" s="94"/>
      <c r="J168" s="94"/>
      <c r="K168" s="111"/>
    </row>
    <row r="169" spans="2:11">
      <c r="B169" s="93"/>
      <c r="C169" s="111"/>
      <c r="D169" s="111"/>
      <c r="E169" s="111"/>
      <c r="F169" s="111"/>
      <c r="G169" s="111"/>
      <c r="H169" s="111"/>
      <c r="I169" s="94"/>
      <c r="J169" s="94"/>
      <c r="K169" s="111"/>
    </row>
    <row r="170" spans="2:11">
      <c r="B170" s="93"/>
      <c r="C170" s="111"/>
      <c r="D170" s="111"/>
      <c r="E170" s="111"/>
      <c r="F170" s="111"/>
      <c r="G170" s="111"/>
      <c r="H170" s="111"/>
      <c r="I170" s="94"/>
      <c r="J170" s="94"/>
      <c r="K170" s="111"/>
    </row>
    <row r="171" spans="2:11">
      <c r="B171" s="93"/>
      <c r="C171" s="111"/>
      <c r="D171" s="111"/>
      <c r="E171" s="111"/>
      <c r="F171" s="111"/>
      <c r="G171" s="111"/>
      <c r="H171" s="111"/>
      <c r="I171" s="94"/>
      <c r="J171" s="94"/>
      <c r="K171" s="111"/>
    </row>
    <row r="172" spans="2:11">
      <c r="B172" s="93"/>
      <c r="C172" s="111"/>
      <c r="D172" s="111"/>
      <c r="E172" s="111"/>
      <c r="F172" s="111"/>
      <c r="G172" s="111"/>
      <c r="H172" s="111"/>
      <c r="I172" s="94"/>
      <c r="J172" s="94"/>
      <c r="K172" s="111"/>
    </row>
    <row r="173" spans="2:11">
      <c r="B173" s="93"/>
      <c r="C173" s="111"/>
      <c r="D173" s="111"/>
      <c r="E173" s="111"/>
      <c r="F173" s="111"/>
      <c r="G173" s="111"/>
      <c r="H173" s="111"/>
      <c r="I173" s="94"/>
      <c r="J173" s="94"/>
      <c r="K173" s="111"/>
    </row>
    <row r="174" spans="2:11">
      <c r="B174" s="93"/>
      <c r="C174" s="111"/>
      <c r="D174" s="111"/>
      <c r="E174" s="111"/>
      <c r="F174" s="111"/>
      <c r="G174" s="111"/>
      <c r="H174" s="111"/>
      <c r="I174" s="94"/>
      <c r="J174" s="94"/>
      <c r="K174" s="111"/>
    </row>
    <row r="175" spans="2:11">
      <c r="B175" s="93"/>
      <c r="C175" s="111"/>
      <c r="D175" s="111"/>
      <c r="E175" s="111"/>
      <c r="F175" s="111"/>
      <c r="G175" s="111"/>
      <c r="H175" s="111"/>
      <c r="I175" s="94"/>
      <c r="J175" s="94"/>
      <c r="K175" s="111"/>
    </row>
    <row r="176" spans="2:11">
      <c r="B176" s="93"/>
      <c r="C176" s="111"/>
      <c r="D176" s="111"/>
      <c r="E176" s="111"/>
      <c r="F176" s="111"/>
      <c r="G176" s="111"/>
      <c r="H176" s="111"/>
      <c r="I176" s="94"/>
      <c r="J176" s="94"/>
      <c r="K176" s="111"/>
    </row>
    <row r="177" spans="2:11">
      <c r="B177" s="93"/>
      <c r="C177" s="111"/>
      <c r="D177" s="111"/>
      <c r="E177" s="111"/>
      <c r="F177" s="111"/>
      <c r="G177" s="111"/>
      <c r="H177" s="111"/>
      <c r="I177" s="94"/>
      <c r="J177" s="94"/>
      <c r="K177" s="111"/>
    </row>
    <row r="178" spans="2:11">
      <c r="B178" s="93"/>
      <c r="C178" s="111"/>
      <c r="D178" s="111"/>
      <c r="E178" s="111"/>
      <c r="F178" s="111"/>
      <c r="G178" s="111"/>
      <c r="H178" s="111"/>
      <c r="I178" s="94"/>
      <c r="J178" s="94"/>
      <c r="K178" s="111"/>
    </row>
    <row r="179" spans="2:11">
      <c r="B179" s="93"/>
      <c r="C179" s="111"/>
      <c r="D179" s="111"/>
      <c r="E179" s="111"/>
      <c r="F179" s="111"/>
      <c r="G179" s="111"/>
      <c r="H179" s="111"/>
      <c r="I179" s="94"/>
      <c r="J179" s="94"/>
      <c r="K179" s="111"/>
    </row>
    <row r="180" spans="2:11">
      <c r="B180" s="93"/>
      <c r="C180" s="111"/>
      <c r="D180" s="111"/>
      <c r="E180" s="111"/>
      <c r="F180" s="111"/>
      <c r="G180" s="111"/>
      <c r="H180" s="111"/>
      <c r="I180" s="94"/>
      <c r="J180" s="94"/>
      <c r="K180" s="111"/>
    </row>
    <row r="181" spans="2:11">
      <c r="B181" s="93"/>
      <c r="C181" s="111"/>
      <c r="D181" s="111"/>
      <c r="E181" s="111"/>
      <c r="F181" s="111"/>
      <c r="G181" s="111"/>
      <c r="H181" s="111"/>
      <c r="I181" s="94"/>
      <c r="J181" s="94"/>
      <c r="K181" s="111"/>
    </row>
    <row r="182" spans="2:11">
      <c r="B182" s="93"/>
      <c r="C182" s="111"/>
      <c r="D182" s="111"/>
      <c r="E182" s="111"/>
      <c r="F182" s="111"/>
      <c r="G182" s="111"/>
      <c r="H182" s="111"/>
      <c r="I182" s="94"/>
      <c r="J182" s="94"/>
      <c r="K182" s="111"/>
    </row>
    <row r="183" spans="2:11">
      <c r="B183" s="93"/>
      <c r="C183" s="111"/>
      <c r="D183" s="111"/>
      <c r="E183" s="111"/>
      <c r="F183" s="111"/>
      <c r="G183" s="111"/>
      <c r="H183" s="111"/>
      <c r="I183" s="94"/>
      <c r="J183" s="94"/>
      <c r="K183" s="111"/>
    </row>
    <row r="184" spans="2:11">
      <c r="B184" s="93"/>
      <c r="C184" s="111"/>
      <c r="D184" s="111"/>
      <c r="E184" s="111"/>
      <c r="F184" s="111"/>
      <c r="G184" s="111"/>
      <c r="H184" s="111"/>
      <c r="I184" s="94"/>
      <c r="J184" s="94"/>
      <c r="K184" s="111"/>
    </row>
    <row r="185" spans="2:11">
      <c r="B185" s="93"/>
      <c r="C185" s="111"/>
      <c r="D185" s="111"/>
      <c r="E185" s="111"/>
      <c r="F185" s="111"/>
      <c r="G185" s="111"/>
      <c r="H185" s="111"/>
      <c r="I185" s="94"/>
      <c r="J185" s="94"/>
      <c r="K185" s="111"/>
    </row>
    <row r="186" spans="2:11">
      <c r="B186" s="93"/>
      <c r="C186" s="111"/>
      <c r="D186" s="111"/>
      <c r="E186" s="111"/>
      <c r="F186" s="111"/>
      <c r="G186" s="111"/>
      <c r="H186" s="111"/>
      <c r="I186" s="94"/>
      <c r="J186" s="94"/>
      <c r="K186" s="111"/>
    </row>
    <row r="187" spans="2:11">
      <c r="B187" s="93"/>
      <c r="C187" s="111"/>
      <c r="D187" s="111"/>
      <c r="E187" s="111"/>
      <c r="F187" s="111"/>
      <c r="G187" s="111"/>
      <c r="H187" s="111"/>
      <c r="I187" s="94"/>
      <c r="J187" s="94"/>
      <c r="K187" s="111"/>
    </row>
    <row r="188" spans="2:11">
      <c r="B188" s="93"/>
      <c r="C188" s="111"/>
      <c r="D188" s="111"/>
      <c r="E188" s="111"/>
      <c r="F188" s="111"/>
      <c r="G188" s="111"/>
      <c r="H188" s="111"/>
      <c r="I188" s="94"/>
      <c r="J188" s="94"/>
      <c r="K188" s="111"/>
    </row>
    <row r="189" spans="2:11">
      <c r="B189" s="93"/>
      <c r="C189" s="111"/>
      <c r="D189" s="111"/>
      <c r="E189" s="111"/>
      <c r="F189" s="111"/>
      <c r="G189" s="111"/>
      <c r="H189" s="111"/>
      <c r="I189" s="94"/>
      <c r="J189" s="94"/>
      <c r="K189" s="111"/>
    </row>
    <row r="190" spans="2:11">
      <c r="B190" s="93"/>
      <c r="C190" s="111"/>
      <c r="D190" s="111"/>
      <c r="E190" s="111"/>
      <c r="F190" s="111"/>
      <c r="G190" s="111"/>
      <c r="H190" s="111"/>
      <c r="I190" s="94"/>
      <c r="J190" s="94"/>
      <c r="K190" s="111"/>
    </row>
    <row r="191" spans="2:11">
      <c r="B191" s="93"/>
      <c r="C191" s="111"/>
      <c r="D191" s="111"/>
      <c r="E191" s="111"/>
      <c r="F191" s="111"/>
      <c r="G191" s="111"/>
      <c r="H191" s="111"/>
      <c r="I191" s="94"/>
      <c r="J191" s="94"/>
      <c r="K191" s="111"/>
    </row>
    <row r="192" spans="2:11">
      <c r="B192" s="93"/>
      <c r="C192" s="111"/>
      <c r="D192" s="111"/>
      <c r="E192" s="111"/>
      <c r="F192" s="111"/>
      <c r="G192" s="111"/>
      <c r="H192" s="111"/>
      <c r="I192" s="94"/>
      <c r="J192" s="94"/>
      <c r="K192" s="111"/>
    </row>
    <row r="193" spans="2:11">
      <c r="B193" s="93"/>
      <c r="C193" s="111"/>
      <c r="D193" s="111"/>
      <c r="E193" s="111"/>
      <c r="F193" s="111"/>
      <c r="G193" s="111"/>
      <c r="H193" s="111"/>
      <c r="I193" s="94"/>
      <c r="J193" s="94"/>
      <c r="K193" s="111"/>
    </row>
    <row r="194" spans="2:11">
      <c r="B194" s="93"/>
      <c r="C194" s="111"/>
      <c r="D194" s="111"/>
      <c r="E194" s="111"/>
      <c r="F194" s="111"/>
      <c r="G194" s="111"/>
      <c r="H194" s="111"/>
      <c r="I194" s="94"/>
      <c r="J194" s="94"/>
      <c r="K194" s="111"/>
    </row>
    <row r="195" spans="2:11">
      <c r="B195" s="93"/>
      <c r="C195" s="111"/>
      <c r="D195" s="111"/>
      <c r="E195" s="111"/>
      <c r="F195" s="111"/>
      <c r="G195" s="111"/>
      <c r="H195" s="111"/>
      <c r="I195" s="94"/>
      <c r="J195" s="94"/>
      <c r="K195" s="111"/>
    </row>
    <row r="196" spans="2:11">
      <c r="B196" s="93"/>
      <c r="C196" s="111"/>
      <c r="D196" s="111"/>
      <c r="E196" s="111"/>
      <c r="F196" s="111"/>
      <c r="G196" s="111"/>
      <c r="H196" s="111"/>
      <c r="I196" s="94"/>
      <c r="J196" s="94"/>
      <c r="K196" s="111"/>
    </row>
    <row r="197" spans="2:11">
      <c r="B197" s="93"/>
      <c r="C197" s="111"/>
      <c r="D197" s="111"/>
      <c r="E197" s="111"/>
      <c r="F197" s="111"/>
      <c r="G197" s="111"/>
      <c r="H197" s="111"/>
      <c r="I197" s="94"/>
      <c r="J197" s="94"/>
      <c r="K197" s="111"/>
    </row>
    <row r="198" spans="2:11">
      <c r="B198" s="93"/>
      <c r="C198" s="111"/>
      <c r="D198" s="111"/>
      <c r="E198" s="111"/>
      <c r="F198" s="111"/>
      <c r="G198" s="111"/>
      <c r="H198" s="111"/>
      <c r="I198" s="94"/>
      <c r="J198" s="94"/>
      <c r="K198" s="111"/>
    </row>
    <row r="199" spans="2:11">
      <c r="B199" s="93"/>
      <c r="C199" s="111"/>
      <c r="D199" s="111"/>
      <c r="E199" s="111"/>
      <c r="F199" s="111"/>
      <c r="G199" s="111"/>
      <c r="H199" s="111"/>
      <c r="I199" s="94"/>
      <c r="J199" s="94"/>
      <c r="K199" s="111"/>
    </row>
    <row r="200" spans="2:11">
      <c r="B200" s="93"/>
      <c r="C200" s="111"/>
      <c r="D200" s="111"/>
      <c r="E200" s="111"/>
      <c r="F200" s="111"/>
      <c r="G200" s="111"/>
      <c r="H200" s="111"/>
      <c r="I200" s="94"/>
      <c r="J200" s="94"/>
      <c r="K200" s="111"/>
    </row>
    <row r="201" spans="2:11">
      <c r="B201" s="93"/>
      <c r="C201" s="111"/>
      <c r="D201" s="111"/>
      <c r="E201" s="111"/>
      <c r="F201" s="111"/>
      <c r="G201" s="111"/>
      <c r="H201" s="111"/>
      <c r="I201" s="94"/>
      <c r="J201" s="94"/>
      <c r="K201" s="111"/>
    </row>
    <row r="202" spans="2:11">
      <c r="B202" s="93"/>
      <c r="C202" s="111"/>
      <c r="D202" s="111"/>
      <c r="E202" s="111"/>
      <c r="F202" s="111"/>
      <c r="G202" s="111"/>
      <c r="H202" s="111"/>
      <c r="I202" s="94"/>
      <c r="J202" s="94"/>
      <c r="K202" s="111"/>
    </row>
    <row r="203" spans="2:11">
      <c r="B203" s="93"/>
      <c r="C203" s="111"/>
      <c r="D203" s="111"/>
      <c r="E203" s="111"/>
      <c r="F203" s="111"/>
      <c r="G203" s="111"/>
      <c r="H203" s="111"/>
      <c r="I203" s="94"/>
      <c r="J203" s="94"/>
      <c r="K203" s="111"/>
    </row>
    <row r="204" spans="2:11">
      <c r="B204" s="93"/>
      <c r="C204" s="111"/>
      <c r="D204" s="111"/>
      <c r="E204" s="111"/>
      <c r="F204" s="111"/>
      <c r="G204" s="111"/>
      <c r="H204" s="111"/>
      <c r="I204" s="94"/>
      <c r="J204" s="94"/>
      <c r="K204" s="111"/>
    </row>
    <row r="205" spans="2:11">
      <c r="B205" s="93"/>
      <c r="C205" s="111"/>
      <c r="D205" s="111"/>
      <c r="E205" s="111"/>
      <c r="F205" s="111"/>
      <c r="G205" s="111"/>
      <c r="H205" s="111"/>
      <c r="I205" s="94"/>
      <c r="J205" s="94"/>
      <c r="K205" s="111"/>
    </row>
    <row r="206" spans="2:11">
      <c r="B206" s="93"/>
      <c r="C206" s="111"/>
      <c r="D206" s="111"/>
      <c r="E206" s="111"/>
      <c r="F206" s="111"/>
      <c r="G206" s="111"/>
      <c r="H206" s="111"/>
      <c r="I206" s="94"/>
      <c r="J206" s="94"/>
      <c r="K206" s="111"/>
    </row>
    <row r="207" spans="2:11">
      <c r="B207" s="93"/>
      <c r="C207" s="111"/>
      <c r="D207" s="111"/>
      <c r="E207" s="111"/>
      <c r="F207" s="111"/>
      <c r="G207" s="111"/>
      <c r="H207" s="111"/>
      <c r="I207" s="94"/>
      <c r="J207" s="94"/>
      <c r="K207" s="111"/>
    </row>
    <row r="208" spans="2:11">
      <c r="B208" s="93"/>
      <c r="C208" s="111"/>
      <c r="D208" s="111"/>
      <c r="E208" s="111"/>
      <c r="F208" s="111"/>
      <c r="G208" s="111"/>
      <c r="H208" s="111"/>
      <c r="I208" s="94"/>
      <c r="J208" s="94"/>
      <c r="K208" s="111"/>
    </row>
    <row r="209" spans="2:11">
      <c r="B209" s="93"/>
      <c r="C209" s="111"/>
      <c r="D209" s="111"/>
      <c r="E209" s="111"/>
      <c r="F209" s="111"/>
      <c r="G209" s="111"/>
      <c r="H209" s="111"/>
      <c r="I209" s="94"/>
      <c r="J209" s="94"/>
      <c r="K209" s="111"/>
    </row>
    <row r="210" spans="2:11">
      <c r="B210" s="93"/>
      <c r="C210" s="111"/>
      <c r="D210" s="111"/>
      <c r="E210" s="111"/>
      <c r="F210" s="111"/>
      <c r="G210" s="111"/>
      <c r="H210" s="111"/>
      <c r="I210" s="94"/>
      <c r="J210" s="94"/>
      <c r="K210" s="111"/>
    </row>
    <row r="211" spans="2:11">
      <c r="B211" s="93"/>
      <c r="C211" s="111"/>
      <c r="D211" s="111"/>
      <c r="E211" s="111"/>
      <c r="F211" s="111"/>
      <c r="G211" s="111"/>
      <c r="H211" s="111"/>
      <c r="I211" s="94"/>
      <c r="J211" s="94"/>
      <c r="K211" s="111"/>
    </row>
    <row r="212" spans="2:11">
      <c r="B212" s="93"/>
      <c r="C212" s="111"/>
      <c r="D212" s="111"/>
      <c r="E212" s="111"/>
      <c r="F212" s="111"/>
      <c r="G212" s="111"/>
      <c r="H212" s="111"/>
      <c r="I212" s="94"/>
      <c r="J212" s="94"/>
      <c r="K212" s="111"/>
    </row>
    <row r="213" spans="2:11">
      <c r="B213" s="93"/>
      <c r="C213" s="111"/>
      <c r="D213" s="111"/>
      <c r="E213" s="111"/>
      <c r="F213" s="111"/>
      <c r="G213" s="111"/>
      <c r="H213" s="111"/>
      <c r="I213" s="94"/>
      <c r="J213" s="94"/>
      <c r="K213" s="111"/>
    </row>
    <row r="214" spans="2:11">
      <c r="B214" s="93"/>
      <c r="C214" s="111"/>
      <c r="D214" s="111"/>
      <c r="E214" s="111"/>
      <c r="F214" s="111"/>
      <c r="G214" s="111"/>
      <c r="H214" s="111"/>
      <c r="I214" s="94"/>
      <c r="J214" s="94"/>
      <c r="K214" s="111"/>
    </row>
    <row r="215" spans="2:11">
      <c r="B215" s="93"/>
      <c r="C215" s="111"/>
      <c r="D215" s="111"/>
      <c r="E215" s="111"/>
      <c r="F215" s="111"/>
      <c r="G215" s="111"/>
      <c r="H215" s="111"/>
      <c r="I215" s="94"/>
      <c r="J215" s="94"/>
      <c r="K215" s="111"/>
    </row>
    <row r="216" spans="2:11">
      <c r="B216" s="93"/>
      <c r="C216" s="111"/>
      <c r="D216" s="111"/>
      <c r="E216" s="111"/>
      <c r="F216" s="111"/>
      <c r="G216" s="111"/>
      <c r="H216" s="111"/>
      <c r="I216" s="94"/>
      <c r="J216" s="94"/>
      <c r="K216" s="111"/>
    </row>
    <row r="217" spans="2:11">
      <c r="B217" s="93"/>
      <c r="C217" s="111"/>
      <c r="D217" s="111"/>
      <c r="E217" s="111"/>
      <c r="F217" s="111"/>
      <c r="G217" s="111"/>
      <c r="H217" s="111"/>
      <c r="I217" s="94"/>
      <c r="J217" s="94"/>
      <c r="K217" s="111"/>
    </row>
    <row r="218" spans="2:11">
      <c r="B218" s="93"/>
      <c r="C218" s="111"/>
      <c r="D218" s="111"/>
      <c r="E218" s="111"/>
      <c r="F218" s="111"/>
      <c r="G218" s="111"/>
      <c r="H218" s="111"/>
      <c r="I218" s="94"/>
      <c r="J218" s="94"/>
      <c r="K218" s="111"/>
    </row>
    <row r="219" spans="2:11">
      <c r="B219" s="93"/>
      <c r="C219" s="111"/>
      <c r="D219" s="111"/>
      <c r="E219" s="111"/>
      <c r="F219" s="111"/>
      <c r="G219" s="111"/>
      <c r="H219" s="111"/>
      <c r="I219" s="94"/>
      <c r="J219" s="94"/>
      <c r="K219" s="111"/>
    </row>
    <row r="220" spans="2:11">
      <c r="B220" s="93"/>
      <c r="C220" s="111"/>
      <c r="D220" s="111"/>
      <c r="E220" s="111"/>
      <c r="F220" s="111"/>
      <c r="G220" s="111"/>
      <c r="H220" s="111"/>
      <c r="I220" s="94"/>
      <c r="J220" s="94"/>
      <c r="K220" s="111"/>
    </row>
    <row r="221" spans="2:11">
      <c r="B221" s="93"/>
      <c r="C221" s="111"/>
      <c r="D221" s="111"/>
      <c r="E221" s="111"/>
      <c r="F221" s="111"/>
      <c r="G221" s="111"/>
      <c r="H221" s="111"/>
      <c r="I221" s="94"/>
      <c r="J221" s="94"/>
      <c r="K221" s="111"/>
    </row>
    <row r="222" spans="2:11">
      <c r="B222" s="93"/>
      <c r="C222" s="111"/>
      <c r="D222" s="111"/>
      <c r="E222" s="111"/>
      <c r="F222" s="111"/>
      <c r="G222" s="111"/>
      <c r="H222" s="111"/>
      <c r="I222" s="94"/>
      <c r="J222" s="94"/>
      <c r="K222" s="111"/>
    </row>
    <row r="223" spans="2:11">
      <c r="B223" s="93"/>
      <c r="C223" s="111"/>
      <c r="D223" s="111"/>
      <c r="E223" s="111"/>
      <c r="F223" s="111"/>
      <c r="G223" s="111"/>
      <c r="H223" s="111"/>
      <c r="I223" s="94"/>
      <c r="J223" s="94"/>
      <c r="K223" s="111"/>
    </row>
    <row r="224" spans="2:11">
      <c r="B224" s="93"/>
      <c r="C224" s="111"/>
      <c r="D224" s="111"/>
      <c r="E224" s="111"/>
      <c r="F224" s="111"/>
      <c r="G224" s="111"/>
      <c r="H224" s="111"/>
      <c r="I224" s="94"/>
      <c r="J224" s="94"/>
      <c r="K224" s="111"/>
    </row>
    <row r="225" spans="2:11">
      <c r="B225" s="93"/>
      <c r="C225" s="111"/>
      <c r="D225" s="111"/>
      <c r="E225" s="111"/>
      <c r="F225" s="111"/>
      <c r="G225" s="111"/>
      <c r="H225" s="111"/>
      <c r="I225" s="94"/>
      <c r="J225" s="94"/>
      <c r="K225" s="111"/>
    </row>
    <row r="226" spans="2:11">
      <c r="B226" s="93"/>
      <c r="C226" s="111"/>
      <c r="D226" s="111"/>
      <c r="E226" s="111"/>
      <c r="F226" s="111"/>
      <c r="G226" s="111"/>
      <c r="H226" s="111"/>
      <c r="I226" s="94"/>
      <c r="J226" s="94"/>
      <c r="K226" s="111"/>
    </row>
    <row r="227" spans="2:11">
      <c r="B227" s="93"/>
      <c r="C227" s="111"/>
      <c r="D227" s="111"/>
      <c r="E227" s="111"/>
      <c r="F227" s="111"/>
      <c r="G227" s="111"/>
      <c r="H227" s="111"/>
      <c r="I227" s="94"/>
      <c r="J227" s="94"/>
      <c r="K227" s="111"/>
    </row>
    <row r="228" spans="2:11">
      <c r="B228" s="93"/>
      <c r="C228" s="111"/>
      <c r="D228" s="111"/>
      <c r="E228" s="111"/>
      <c r="F228" s="111"/>
      <c r="G228" s="111"/>
      <c r="H228" s="111"/>
      <c r="I228" s="94"/>
      <c r="J228" s="94"/>
      <c r="K228" s="111"/>
    </row>
    <row r="229" spans="2:11">
      <c r="B229" s="93"/>
      <c r="C229" s="111"/>
      <c r="D229" s="111"/>
      <c r="E229" s="111"/>
      <c r="F229" s="111"/>
      <c r="G229" s="111"/>
      <c r="H229" s="111"/>
      <c r="I229" s="94"/>
      <c r="J229" s="94"/>
      <c r="K229" s="111"/>
    </row>
    <row r="230" spans="2:11">
      <c r="B230" s="93"/>
      <c r="C230" s="111"/>
      <c r="D230" s="111"/>
      <c r="E230" s="111"/>
      <c r="F230" s="111"/>
      <c r="G230" s="111"/>
      <c r="H230" s="111"/>
      <c r="I230" s="94"/>
      <c r="J230" s="94"/>
      <c r="K230" s="111"/>
    </row>
    <row r="231" spans="2:11">
      <c r="B231" s="93"/>
      <c r="C231" s="111"/>
      <c r="D231" s="111"/>
      <c r="E231" s="111"/>
      <c r="F231" s="111"/>
      <c r="G231" s="111"/>
      <c r="H231" s="111"/>
      <c r="I231" s="94"/>
      <c r="J231" s="94"/>
      <c r="K231" s="111"/>
    </row>
    <row r="232" spans="2:11">
      <c r="B232" s="93"/>
      <c r="C232" s="111"/>
      <c r="D232" s="111"/>
      <c r="E232" s="111"/>
      <c r="F232" s="111"/>
      <c r="G232" s="111"/>
      <c r="H232" s="111"/>
      <c r="I232" s="94"/>
      <c r="J232" s="94"/>
      <c r="K232" s="111"/>
    </row>
    <row r="233" spans="2:11">
      <c r="B233" s="93"/>
      <c r="C233" s="111"/>
      <c r="D233" s="111"/>
      <c r="E233" s="111"/>
      <c r="F233" s="111"/>
      <c r="G233" s="111"/>
      <c r="H233" s="111"/>
      <c r="I233" s="94"/>
      <c r="J233" s="94"/>
      <c r="K233" s="111"/>
    </row>
    <row r="234" spans="2:11">
      <c r="B234" s="93"/>
      <c r="C234" s="111"/>
      <c r="D234" s="111"/>
      <c r="E234" s="111"/>
      <c r="F234" s="111"/>
      <c r="G234" s="111"/>
      <c r="H234" s="111"/>
      <c r="I234" s="94"/>
      <c r="J234" s="94"/>
      <c r="K234" s="111"/>
    </row>
    <row r="235" spans="2:11">
      <c r="B235" s="93"/>
      <c r="C235" s="111"/>
      <c r="D235" s="111"/>
      <c r="E235" s="111"/>
      <c r="F235" s="111"/>
      <c r="G235" s="111"/>
      <c r="H235" s="111"/>
      <c r="I235" s="94"/>
      <c r="J235" s="94"/>
      <c r="K235" s="111"/>
    </row>
    <row r="236" spans="2:11">
      <c r="B236" s="93"/>
      <c r="C236" s="111"/>
      <c r="D236" s="111"/>
      <c r="E236" s="111"/>
      <c r="F236" s="111"/>
      <c r="G236" s="111"/>
      <c r="H236" s="111"/>
      <c r="I236" s="94"/>
      <c r="J236" s="94"/>
      <c r="K236" s="111"/>
    </row>
    <row r="237" spans="2:11">
      <c r="B237" s="93"/>
      <c r="C237" s="111"/>
      <c r="D237" s="111"/>
      <c r="E237" s="111"/>
      <c r="F237" s="111"/>
      <c r="G237" s="111"/>
      <c r="H237" s="111"/>
      <c r="I237" s="94"/>
      <c r="J237" s="94"/>
      <c r="K237" s="111"/>
    </row>
    <row r="238" spans="2:11">
      <c r="B238" s="93"/>
      <c r="C238" s="111"/>
      <c r="D238" s="111"/>
      <c r="E238" s="111"/>
      <c r="F238" s="111"/>
      <c r="G238" s="111"/>
      <c r="H238" s="111"/>
      <c r="I238" s="94"/>
      <c r="J238" s="94"/>
      <c r="K238" s="111"/>
    </row>
    <row r="239" spans="2:11">
      <c r="B239" s="93"/>
      <c r="C239" s="111"/>
      <c r="D239" s="111"/>
      <c r="E239" s="111"/>
      <c r="F239" s="111"/>
      <c r="G239" s="111"/>
      <c r="H239" s="111"/>
      <c r="I239" s="94"/>
      <c r="J239" s="94"/>
      <c r="K239" s="111"/>
    </row>
    <row r="240" spans="2:11">
      <c r="B240" s="93"/>
      <c r="C240" s="111"/>
      <c r="D240" s="111"/>
      <c r="E240" s="111"/>
      <c r="F240" s="111"/>
      <c r="G240" s="111"/>
      <c r="H240" s="111"/>
      <c r="I240" s="94"/>
      <c r="J240" s="94"/>
      <c r="K240" s="111"/>
    </row>
    <row r="241" spans="2:11">
      <c r="B241" s="93"/>
      <c r="C241" s="111"/>
      <c r="D241" s="111"/>
      <c r="E241" s="111"/>
      <c r="F241" s="111"/>
      <c r="G241" s="111"/>
      <c r="H241" s="111"/>
      <c r="I241" s="94"/>
      <c r="J241" s="94"/>
      <c r="K241" s="111"/>
    </row>
    <row r="242" spans="2:11">
      <c r="B242" s="93"/>
      <c r="C242" s="111"/>
      <c r="D242" s="111"/>
      <c r="E242" s="111"/>
      <c r="F242" s="111"/>
      <c r="G242" s="111"/>
      <c r="H242" s="111"/>
      <c r="I242" s="94"/>
      <c r="J242" s="94"/>
      <c r="K242" s="111"/>
    </row>
    <row r="243" spans="2:11">
      <c r="B243" s="93"/>
      <c r="C243" s="111"/>
      <c r="D243" s="111"/>
      <c r="E243" s="111"/>
      <c r="F243" s="111"/>
      <c r="G243" s="111"/>
      <c r="H243" s="111"/>
      <c r="I243" s="94"/>
      <c r="J243" s="94"/>
      <c r="K243" s="111"/>
    </row>
    <row r="244" spans="2:11">
      <c r="B244" s="93"/>
      <c r="C244" s="111"/>
      <c r="D244" s="111"/>
      <c r="E244" s="111"/>
      <c r="F244" s="111"/>
      <c r="G244" s="111"/>
      <c r="H244" s="111"/>
      <c r="I244" s="94"/>
      <c r="J244" s="94"/>
      <c r="K244" s="111"/>
    </row>
    <row r="245" spans="2:11">
      <c r="B245" s="93"/>
      <c r="C245" s="111"/>
      <c r="D245" s="111"/>
      <c r="E245" s="111"/>
      <c r="F245" s="111"/>
      <c r="G245" s="111"/>
      <c r="H245" s="111"/>
      <c r="I245" s="94"/>
      <c r="J245" s="94"/>
      <c r="K245" s="111"/>
    </row>
    <row r="246" spans="2:11">
      <c r="B246" s="93"/>
      <c r="C246" s="111"/>
      <c r="D246" s="111"/>
      <c r="E246" s="111"/>
      <c r="F246" s="111"/>
      <c r="G246" s="111"/>
      <c r="H246" s="111"/>
      <c r="I246" s="94"/>
      <c r="J246" s="94"/>
      <c r="K246" s="111"/>
    </row>
    <row r="247" spans="2:11">
      <c r="B247" s="93"/>
      <c r="C247" s="111"/>
      <c r="D247" s="111"/>
      <c r="E247" s="111"/>
      <c r="F247" s="111"/>
      <c r="G247" s="111"/>
      <c r="H247" s="111"/>
      <c r="I247" s="94"/>
      <c r="J247" s="94"/>
      <c r="K247" s="111"/>
    </row>
    <row r="248" spans="2:11">
      <c r="B248" s="93"/>
      <c r="C248" s="111"/>
      <c r="D248" s="111"/>
      <c r="E248" s="111"/>
      <c r="F248" s="111"/>
      <c r="G248" s="111"/>
      <c r="H248" s="111"/>
      <c r="I248" s="94"/>
      <c r="J248" s="94"/>
      <c r="K248" s="111"/>
    </row>
    <row r="249" spans="2:11">
      <c r="B249" s="93"/>
      <c r="C249" s="111"/>
      <c r="D249" s="111"/>
      <c r="E249" s="111"/>
      <c r="F249" s="111"/>
      <c r="G249" s="111"/>
      <c r="H249" s="111"/>
      <c r="I249" s="94"/>
      <c r="J249" s="94"/>
      <c r="K249" s="111"/>
    </row>
    <row r="250" spans="2:11">
      <c r="B250" s="93"/>
      <c r="C250" s="111"/>
      <c r="D250" s="111"/>
      <c r="E250" s="111"/>
      <c r="F250" s="111"/>
      <c r="G250" s="111"/>
      <c r="H250" s="111"/>
      <c r="I250" s="94"/>
      <c r="J250" s="94"/>
      <c r="K250" s="111"/>
    </row>
    <row r="251" spans="2:11">
      <c r="B251" s="93"/>
      <c r="C251" s="111"/>
      <c r="D251" s="111"/>
      <c r="E251" s="111"/>
      <c r="F251" s="111"/>
      <c r="G251" s="111"/>
      <c r="H251" s="111"/>
      <c r="I251" s="94"/>
      <c r="J251" s="94"/>
      <c r="K251" s="111"/>
    </row>
    <row r="252" spans="2:11">
      <c r="B252" s="93"/>
      <c r="C252" s="111"/>
      <c r="D252" s="111"/>
      <c r="E252" s="111"/>
      <c r="F252" s="111"/>
      <c r="G252" s="111"/>
      <c r="H252" s="111"/>
      <c r="I252" s="94"/>
      <c r="J252" s="94"/>
      <c r="K252" s="111"/>
    </row>
    <row r="253" spans="2:11">
      <c r="B253" s="93"/>
      <c r="C253" s="111"/>
      <c r="D253" s="111"/>
      <c r="E253" s="111"/>
      <c r="F253" s="111"/>
      <c r="G253" s="111"/>
      <c r="H253" s="111"/>
      <c r="I253" s="94"/>
      <c r="J253" s="94"/>
      <c r="K253" s="111"/>
    </row>
    <row r="254" spans="2:11">
      <c r="B254" s="93"/>
      <c r="C254" s="111"/>
      <c r="D254" s="111"/>
      <c r="E254" s="111"/>
      <c r="F254" s="111"/>
      <c r="G254" s="111"/>
      <c r="H254" s="111"/>
      <c r="I254" s="94"/>
      <c r="J254" s="94"/>
      <c r="K254" s="111"/>
    </row>
    <row r="255" spans="2:11">
      <c r="B255" s="93"/>
      <c r="C255" s="111"/>
      <c r="D255" s="111"/>
      <c r="E255" s="111"/>
      <c r="F255" s="111"/>
      <c r="G255" s="111"/>
      <c r="H255" s="111"/>
      <c r="I255" s="94"/>
      <c r="J255" s="94"/>
      <c r="K255" s="111"/>
    </row>
    <row r="256" spans="2:11">
      <c r="B256" s="93"/>
      <c r="C256" s="111"/>
      <c r="D256" s="111"/>
      <c r="E256" s="111"/>
      <c r="F256" s="111"/>
      <c r="G256" s="111"/>
      <c r="H256" s="111"/>
      <c r="I256" s="94"/>
      <c r="J256" s="94"/>
      <c r="K256" s="111"/>
    </row>
    <row r="257" spans="2:11">
      <c r="B257" s="93"/>
      <c r="C257" s="111"/>
      <c r="D257" s="111"/>
      <c r="E257" s="111"/>
      <c r="F257" s="111"/>
      <c r="G257" s="111"/>
      <c r="H257" s="111"/>
      <c r="I257" s="94"/>
      <c r="J257" s="94"/>
      <c r="K257" s="111"/>
    </row>
    <row r="258" spans="2:11">
      <c r="B258" s="93"/>
      <c r="C258" s="111"/>
      <c r="D258" s="111"/>
      <c r="E258" s="111"/>
      <c r="F258" s="111"/>
      <c r="G258" s="111"/>
      <c r="H258" s="111"/>
      <c r="I258" s="94"/>
      <c r="J258" s="94"/>
      <c r="K258" s="111"/>
    </row>
    <row r="259" spans="2:11">
      <c r="B259" s="93"/>
      <c r="C259" s="111"/>
      <c r="D259" s="111"/>
      <c r="E259" s="111"/>
      <c r="F259" s="111"/>
      <c r="G259" s="111"/>
      <c r="H259" s="111"/>
      <c r="I259" s="94"/>
      <c r="J259" s="94"/>
      <c r="K259" s="111"/>
    </row>
    <row r="260" spans="2:11">
      <c r="B260" s="93"/>
      <c r="C260" s="111"/>
      <c r="D260" s="111"/>
      <c r="E260" s="111"/>
      <c r="F260" s="111"/>
      <c r="G260" s="111"/>
      <c r="H260" s="111"/>
      <c r="I260" s="94"/>
      <c r="J260" s="94"/>
      <c r="K260" s="111"/>
    </row>
    <row r="261" spans="2:11">
      <c r="B261" s="93"/>
      <c r="C261" s="111"/>
      <c r="D261" s="111"/>
      <c r="E261" s="111"/>
      <c r="F261" s="111"/>
      <c r="G261" s="111"/>
      <c r="H261" s="111"/>
      <c r="I261" s="94"/>
      <c r="J261" s="94"/>
      <c r="K261" s="111"/>
    </row>
    <row r="262" spans="2:11">
      <c r="B262" s="93"/>
      <c r="C262" s="111"/>
      <c r="D262" s="111"/>
      <c r="E262" s="111"/>
      <c r="F262" s="111"/>
      <c r="G262" s="111"/>
      <c r="H262" s="111"/>
      <c r="I262" s="94"/>
      <c r="J262" s="94"/>
      <c r="K262" s="111"/>
    </row>
    <row r="263" spans="2:11">
      <c r="B263" s="93"/>
      <c r="C263" s="111"/>
      <c r="D263" s="111"/>
      <c r="E263" s="111"/>
      <c r="F263" s="111"/>
      <c r="G263" s="111"/>
      <c r="H263" s="111"/>
      <c r="I263" s="94"/>
      <c r="J263" s="94"/>
      <c r="K263" s="111"/>
    </row>
    <row r="264" spans="2:11">
      <c r="B264" s="93"/>
      <c r="C264" s="111"/>
      <c r="D264" s="111"/>
      <c r="E264" s="111"/>
      <c r="F264" s="111"/>
      <c r="G264" s="111"/>
      <c r="H264" s="111"/>
      <c r="I264" s="94"/>
      <c r="J264" s="94"/>
      <c r="K264" s="111"/>
    </row>
    <row r="265" spans="2:11">
      <c r="B265" s="93"/>
      <c r="C265" s="111"/>
      <c r="D265" s="111"/>
      <c r="E265" s="111"/>
      <c r="F265" s="111"/>
      <c r="G265" s="111"/>
      <c r="H265" s="111"/>
      <c r="I265" s="94"/>
      <c r="J265" s="94"/>
      <c r="K265" s="111"/>
    </row>
    <row r="266" spans="2:11">
      <c r="B266" s="93"/>
      <c r="C266" s="111"/>
      <c r="D266" s="111"/>
      <c r="E266" s="111"/>
      <c r="F266" s="111"/>
      <c r="G266" s="111"/>
      <c r="H266" s="111"/>
      <c r="I266" s="94"/>
      <c r="J266" s="94"/>
      <c r="K266" s="111"/>
    </row>
    <row r="267" spans="2:11">
      <c r="B267" s="93"/>
      <c r="C267" s="111"/>
      <c r="D267" s="111"/>
      <c r="E267" s="111"/>
      <c r="F267" s="111"/>
      <c r="G267" s="111"/>
      <c r="H267" s="111"/>
      <c r="I267" s="94"/>
      <c r="J267" s="94"/>
      <c r="K267" s="111"/>
    </row>
    <row r="268" spans="2:11">
      <c r="B268" s="93"/>
      <c r="C268" s="111"/>
      <c r="D268" s="111"/>
      <c r="E268" s="111"/>
      <c r="F268" s="111"/>
      <c r="G268" s="111"/>
      <c r="H268" s="111"/>
      <c r="I268" s="94"/>
      <c r="J268" s="94"/>
      <c r="K268" s="111"/>
    </row>
    <row r="269" spans="2:11">
      <c r="B269" s="93"/>
      <c r="C269" s="111"/>
      <c r="D269" s="111"/>
      <c r="E269" s="111"/>
      <c r="F269" s="111"/>
      <c r="G269" s="111"/>
      <c r="H269" s="111"/>
      <c r="I269" s="94"/>
      <c r="J269" s="94"/>
      <c r="K269" s="111"/>
    </row>
    <row r="270" spans="2:11">
      <c r="B270" s="93"/>
      <c r="C270" s="111"/>
      <c r="D270" s="111"/>
      <c r="E270" s="111"/>
      <c r="F270" s="111"/>
      <c r="G270" s="111"/>
      <c r="H270" s="111"/>
      <c r="I270" s="94"/>
      <c r="J270" s="94"/>
      <c r="K270" s="111"/>
    </row>
    <row r="271" spans="2:11">
      <c r="B271" s="93"/>
      <c r="C271" s="111"/>
      <c r="D271" s="111"/>
      <c r="E271" s="111"/>
      <c r="F271" s="111"/>
      <c r="G271" s="111"/>
      <c r="H271" s="111"/>
      <c r="I271" s="94"/>
      <c r="J271" s="94"/>
      <c r="K271" s="111"/>
    </row>
    <row r="272" spans="2:11">
      <c r="B272" s="93"/>
      <c r="C272" s="111"/>
      <c r="D272" s="111"/>
      <c r="E272" s="111"/>
      <c r="F272" s="111"/>
      <c r="G272" s="111"/>
      <c r="H272" s="111"/>
      <c r="I272" s="94"/>
      <c r="J272" s="94"/>
      <c r="K272" s="111"/>
    </row>
    <row r="273" spans="2:11">
      <c r="B273" s="93"/>
      <c r="C273" s="111"/>
      <c r="D273" s="111"/>
      <c r="E273" s="111"/>
      <c r="F273" s="111"/>
      <c r="G273" s="111"/>
      <c r="H273" s="111"/>
      <c r="I273" s="94"/>
      <c r="J273" s="94"/>
      <c r="K273" s="111"/>
    </row>
    <row r="274" spans="2:11">
      <c r="B274" s="93"/>
      <c r="C274" s="111"/>
      <c r="D274" s="111"/>
      <c r="E274" s="111"/>
      <c r="F274" s="111"/>
      <c r="G274" s="111"/>
      <c r="H274" s="111"/>
      <c r="I274" s="94"/>
      <c r="J274" s="94"/>
      <c r="K274" s="111"/>
    </row>
    <row r="275" spans="2:11">
      <c r="B275" s="93"/>
      <c r="C275" s="111"/>
      <c r="D275" s="111"/>
      <c r="E275" s="111"/>
      <c r="F275" s="111"/>
      <c r="G275" s="111"/>
      <c r="H275" s="111"/>
      <c r="I275" s="94"/>
      <c r="J275" s="94"/>
      <c r="K275" s="111"/>
    </row>
    <row r="276" spans="2:11">
      <c r="B276" s="93"/>
      <c r="C276" s="111"/>
      <c r="D276" s="111"/>
      <c r="E276" s="111"/>
      <c r="F276" s="111"/>
      <c r="G276" s="111"/>
      <c r="H276" s="111"/>
      <c r="I276" s="94"/>
      <c r="J276" s="94"/>
      <c r="K276" s="111"/>
    </row>
    <row r="277" spans="2:11">
      <c r="B277" s="93"/>
      <c r="C277" s="111"/>
      <c r="D277" s="111"/>
      <c r="E277" s="111"/>
      <c r="F277" s="111"/>
      <c r="G277" s="111"/>
      <c r="H277" s="111"/>
      <c r="I277" s="94"/>
      <c r="J277" s="94"/>
      <c r="K277" s="111"/>
    </row>
    <row r="278" spans="2:11">
      <c r="B278" s="93"/>
      <c r="C278" s="111"/>
      <c r="D278" s="111"/>
      <c r="E278" s="111"/>
      <c r="F278" s="111"/>
      <c r="G278" s="111"/>
      <c r="H278" s="111"/>
      <c r="I278" s="94"/>
      <c r="J278" s="94"/>
      <c r="K278" s="111"/>
    </row>
    <row r="279" spans="2:11">
      <c r="B279" s="93"/>
      <c r="C279" s="111"/>
      <c r="D279" s="111"/>
      <c r="E279" s="111"/>
      <c r="F279" s="111"/>
      <c r="G279" s="111"/>
      <c r="H279" s="111"/>
      <c r="I279" s="94"/>
      <c r="J279" s="94"/>
      <c r="K279" s="111"/>
    </row>
    <row r="280" spans="2:11">
      <c r="B280" s="93"/>
      <c r="C280" s="111"/>
      <c r="D280" s="111"/>
      <c r="E280" s="111"/>
      <c r="F280" s="111"/>
      <c r="G280" s="111"/>
      <c r="H280" s="111"/>
      <c r="I280" s="94"/>
      <c r="J280" s="94"/>
      <c r="K280" s="111"/>
    </row>
    <row r="281" spans="2:11">
      <c r="B281" s="93"/>
      <c r="C281" s="111"/>
      <c r="D281" s="111"/>
      <c r="E281" s="111"/>
      <c r="F281" s="111"/>
      <c r="G281" s="111"/>
      <c r="H281" s="111"/>
      <c r="I281" s="94"/>
      <c r="J281" s="94"/>
      <c r="K281" s="111"/>
    </row>
    <row r="282" spans="2:11">
      <c r="B282" s="93"/>
      <c r="C282" s="111"/>
      <c r="D282" s="111"/>
      <c r="E282" s="111"/>
      <c r="F282" s="111"/>
      <c r="G282" s="111"/>
      <c r="H282" s="111"/>
      <c r="I282" s="94"/>
      <c r="J282" s="94"/>
      <c r="K282" s="111"/>
    </row>
    <row r="283" spans="2:11">
      <c r="B283" s="93"/>
      <c r="C283" s="111"/>
      <c r="D283" s="111"/>
      <c r="E283" s="111"/>
      <c r="F283" s="111"/>
      <c r="G283" s="111"/>
      <c r="H283" s="111"/>
      <c r="I283" s="94"/>
      <c r="J283" s="94"/>
      <c r="K283" s="111"/>
    </row>
    <row r="284" spans="2:11">
      <c r="B284" s="93"/>
      <c r="C284" s="111"/>
      <c r="D284" s="111"/>
      <c r="E284" s="111"/>
      <c r="F284" s="111"/>
      <c r="G284" s="111"/>
      <c r="H284" s="111"/>
      <c r="I284" s="94"/>
      <c r="J284" s="94"/>
      <c r="K284" s="111"/>
    </row>
    <row r="285" spans="2:11">
      <c r="B285" s="93"/>
      <c r="C285" s="111"/>
      <c r="D285" s="111"/>
      <c r="E285" s="111"/>
      <c r="F285" s="111"/>
      <c r="G285" s="111"/>
      <c r="H285" s="111"/>
      <c r="I285" s="94"/>
      <c r="J285" s="94"/>
      <c r="K285" s="111"/>
    </row>
    <row r="286" spans="2:11">
      <c r="B286" s="93"/>
      <c r="C286" s="111"/>
      <c r="D286" s="111"/>
      <c r="E286" s="111"/>
      <c r="F286" s="111"/>
      <c r="G286" s="111"/>
      <c r="H286" s="111"/>
      <c r="I286" s="94"/>
      <c r="J286" s="94"/>
      <c r="K286" s="111"/>
    </row>
    <row r="287" spans="2:11">
      <c r="B287" s="93"/>
      <c r="C287" s="111"/>
      <c r="D287" s="111"/>
      <c r="E287" s="111"/>
      <c r="F287" s="111"/>
      <c r="G287" s="111"/>
      <c r="H287" s="111"/>
      <c r="I287" s="94"/>
      <c r="J287" s="94"/>
      <c r="K287" s="111"/>
    </row>
    <row r="288" spans="2:11">
      <c r="B288" s="93"/>
      <c r="C288" s="111"/>
      <c r="D288" s="111"/>
      <c r="E288" s="111"/>
      <c r="F288" s="111"/>
      <c r="G288" s="111"/>
      <c r="H288" s="111"/>
      <c r="I288" s="94"/>
      <c r="J288" s="94"/>
      <c r="K288" s="111"/>
    </row>
    <row r="289" spans="2:11">
      <c r="B289" s="93"/>
      <c r="C289" s="111"/>
      <c r="D289" s="111"/>
      <c r="E289" s="111"/>
      <c r="F289" s="111"/>
      <c r="G289" s="111"/>
      <c r="H289" s="111"/>
      <c r="I289" s="94"/>
      <c r="J289" s="94"/>
      <c r="K289" s="111"/>
    </row>
    <row r="290" spans="2:11">
      <c r="B290" s="93"/>
      <c r="C290" s="111"/>
      <c r="D290" s="111"/>
      <c r="E290" s="111"/>
      <c r="F290" s="111"/>
      <c r="G290" s="111"/>
      <c r="H290" s="111"/>
      <c r="I290" s="94"/>
      <c r="J290" s="94"/>
      <c r="K290" s="111"/>
    </row>
    <row r="291" spans="2:11">
      <c r="B291" s="93"/>
      <c r="C291" s="111"/>
      <c r="D291" s="111"/>
      <c r="E291" s="111"/>
      <c r="F291" s="111"/>
      <c r="G291" s="111"/>
      <c r="H291" s="111"/>
      <c r="I291" s="94"/>
      <c r="J291" s="94"/>
      <c r="K291" s="111"/>
    </row>
    <row r="292" spans="2:11">
      <c r="B292" s="93"/>
      <c r="C292" s="111"/>
      <c r="D292" s="111"/>
      <c r="E292" s="111"/>
      <c r="F292" s="111"/>
      <c r="G292" s="111"/>
      <c r="H292" s="111"/>
      <c r="I292" s="94"/>
      <c r="J292" s="94"/>
      <c r="K292" s="111"/>
    </row>
    <row r="293" spans="2:11">
      <c r="B293" s="93"/>
      <c r="C293" s="111"/>
      <c r="D293" s="111"/>
      <c r="E293" s="111"/>
      <c r="F293" s="111"/>
      <c r="G293" s="111"/>
      <c r="H293" s="111"/>
      <c r="I293" s="94"/>
      <c r="J293" s="94"/>
      <c r="K293" s="111"/>
    </row>
    <row r="294" spans="2:11">
      <c r="B294" s="93"/>
      <c r="C294" s="111"/>
      <c r="D294" s="111"/>
      <c r="E294" s="111"/>
      <c r="F294" s="111"/>
      <c r="G294" s="111"/>
      <c r="H294" s="111"/>
      <c r="I294" s="94"/>
      <c r="J294" s="94"/>
      <c r="K294" s="111"/>
    </row>
    <row r="295" spans="2:11">
      <c r="B295" s="93"/>
      <c r="C295" s="111"/>
      <c r="D295" s="111"/>
      <c r="E295" s="111"/>
      <c r="F295" s="111"/>
      <c r="G295" s="111"/>
      <c r="H295" s="111"/>
      <c r="I295" s="94"/>
      <c r="J295" s="94"/>
      <c r="K295" s="111"/>
    </row>
    <row r="296" spans="2:11">
      <c r="B296" s="93"/>
      <c r="C296" s="111"/>
      <c r="D296" s="111"/>
      <c r="E296" s="111"/>
      <c r="F296" s="111"/>
      <c r="G296" s="111"/>
      <c r="H296" s="111"/>
      <c r="I296" s="94"/>
      <c r="J296" s="94"/>
      <c r="K296" s="111"/>
    </row>
    <row r="297" spans="2:11">
      <c r="B297" s="93"/>
      <c r="C297" s="111"/>
      <c r="D297" s="111"/>
      <c r="E297" s="111"/>
      <c r="F297" s="111"/>
      <c r="G297" s="111"/>
      <c r="H297" s="111"/>
      <c r="I297" s="94"/>
      <c r="J297" s="94"/>
      <c r="K297" s="111"/>
    </row>
    <row r="298" spans="2:11">
      <c r="B298" s="93"/>
      <c r="C298" s="111"/>
      <c r="D298" s="111"/>
      <c r="E298" s="111"/>
      <c r="F298" s="111"/>
      <c r="G298" s="111"/>
      <c r="H298" s="111"/>
      <c r="I298" s="94"/>
      <c r="J298" s="94"/>
      <c r="K298" s="111"/>
    </row>
    <row r="299" spans="2:11">
      <c r="B299" s="93"/>
      <c r="C299" s="111"/>
      <c r="D299" s="111"/>
      <c r="E299" s="111"/>
      <c r="F299" s="111"/>
      <c r="G299" s="111"/>
      <c r="H299" s="111"/>
      <c r="I299" s="94"/>
      <c r="J299" s="94"/>
      <c r="K299" s="111"/>
    </row>
    <row r="300" spans="2:11">
      <c r="B300" s="93"/>
      <c r="C300" s="111"/>
      <c r="D300" s="111"/>
      <c r="E300" s="111"/>
      <c r="F300" s="111"/>
      <c r="G300" s="111"/>
      <c r="H300" s="111"/>
      <c r="I300" s="94"/>
      <c r="J300" s="94"/>
      <c r="K300" s="111"/>
    </row>
    <row r="301" spans="2:11">
      <c r="B301" s="93"/>
      <c r="C301" s="111"/>
      <c r="D301" s="111"/>
      <c r="E301" s="111"/>
      <c r="F301" s="111"/>
      <c r="G301" s="111"/>
      <c r="H301" s="111"/>
      <c r="I301" s="94"/>
      <c r="J301" s="94"/>
      <c r="K301" s="111"/>
    </row>
    <row r="302" spans="2:11">
      <c r="B302" s="93"/>
      <c r="C302" s="111"/>
      <c r="D302" s="111"/>
      <c r="E302" s="111"/>
      <c r="F302" s="111"/>
      <c r="G302" s="111"/>
      <c r="H302" s="111"/>
      <c r="I302" s="94"/>
      <c r="J302" s="94"/>
      <c r="K302" s="111"/>
    </row>
    <row r="303" spans="2:11">
      <c r="B303" s="93"/>
      <c r="C303" s="111"/>
      <c r="D303" s="111"/>
      <c r="E303" s="111"/>
      <c r="F303" s="111"/>
      <c r="G303" s="111"/>
      <c r="H303" s="111"/>
      <c r="I303" s="94"/>
      <c r="J303" s="94"/>
      <c r="K303" s="111"/>
    </row>
    <row r="304" spans="2:11">
      <c r="B304" s="93"/>
      <c r="C304" s="111"/>
      <c r="D304" s="111"/>
      <c r="E304" s="111"/>
      <c r="F304" s="111"/>
      <c r="G304" s="111"/>
      <c r="H304" s="111"/>
      <c r="I304" s="94"/>
      <c r="J304" s="94"/>
      <c r="K304" s="111"/>
    </row>
    <row r="305" spans="2:11">
      <c r="B305" s="93"/>
      <c r="C305" s="111"/>
      <c r="D305" s="111"/>
      <c r="E305" s="111"/>
      <c r="F305" s="111"/>
      <c r="G305" s="111"/>
      <c r="H305" s="111"/>
      <c r="I305" s="94"/>
      <c r="J305" s="94"/>
      <c r="K305" s="111"/>
    </row>
    <row r="306" spans="2:11">
      <c r="B306" s="93"/>
      <c r="C306" s="111"/>
      <c r="D306" s="111"/>
      <c r="E306" s="111"/>
      <c r="F306" s="111"/>
      <c r="G306" s="111"/>
      <c r="H306" s="111"/>
      <c r="I306" s="94"/>
      <c r="J306" s="94"/>
      <c r="K306" s="111"/>
    </row>
    <row r="307" spans="2:11">
      <c r="B307" s="93"/>
      <c r="C307" s="111"/>
      <c r="D307" s="111"/>
      <c r="E307" s="111"/>
      <c r="F307" s="111"/>
      <c r="G307" s="111"/>
      <c r="H307" s="111"/>
      <c r="I307" s="94"/>
      <c r="J307" s="94"/>
      <c r="K307" s="111"/>
    </row>
    <row r="308" spans="2:11">
      <c r="B308" s="93"/>
      <c r="C308" s="111"/>
      <c r="D308" s="111"/>
      <c r="E308" s="111"/>
      <c r="F308" s="111"/>
      <c r="G308" s="111"/>
      <c r="H308" s="111"/>
      <c r="I308" s="94"/>
      <c r="J308" s="94"/>
      <c r="K308" s="111"/>
    </row>
    <row r="309" spans="2:11">
      <c r="B309" s="93"/>
      <c r="C309" s="111"/>
      <c r="D309" s="111"/>
      <c r="E309" s="111"/>
      <c r="F309" s="111"/>
      <c r="G309" s="111"/>
      <c r="H309" s="111"/>
      <c r="I309" s="94"/>
      <c r="J309" s="94"/>
      <c r="K309" s="111"/>
    </row>
    <row r="310" spans="2:11">
      <c r="B310" s="93"/>
      <c r="C310" s="111"/>
      <c r="D310" s="111"/>
      <c r="E310" s="111"/>
      <c r="F310" s="111"/>
      <c r="G310" s="111"/>
      <c r="H310" s="111"/>
      <c r="I310" s="94"/>
      <c r="J310" s="94"/>
      <c r="K310" s="111"/>
    </row>
    <row r="311" spans="2:11">
      <c r="B311" s="93"/>
      <c r="C311" s="111"/>
      <c r="D311" s="111"/>
      <c r="E311" s="111"/>
      <c r="F311" s="111"/>
      <c r="G311" s="111"/>
      <c r="H311" s="111"/>
      <c r="I311" s="94"/>
      <c r="J311" s="94"/>
      <c r="K311" s="111"/>
    </row>
    <row r="312" spans="2:11">
      <c r="B312" s="93"/>
      <c r="C312" s="111"/>
      <c r="D312" s="111"/>
      <c r="E312" s="111"/>
      <c r="F312" s="111"/>
      <c r="G312" s="111"/>
      <c r="H312" s="111"/>
      <c r="I312" s="94"/>
      <c r="J312" s="94"/>
      <c r="K312" s="111"/>
    </row>
    <row r="313" spans="2:11">
      <c r="B313" s="93"/>
      <c r="C313" s="111"/>
      <c r="D313" s="111"/>
      <c r="E313" s="111"/>
      <c r="F313" s="111"/>
      <c r="G313" s="111"/>
      <c r="H313" s="111"/>
      <c r="I313" s="94"/>
      <c r="J313" s="94"/>
      <c r="K313" s="111"/>
    </row>
    <row r="314" spans="2:11">
      <c r="B314" s="93"/>
      <c r="C314" s="111"/>
      <c r="D314" s="111"/>
      <c r="E314" s="111"/>
      <c r="F314" s="111"/>
      <c r="G314" s="111"/>
      <c r="H314" s="111"/>
      <c r="I314" s="94"/>
      <c r="J314" s="94"/>
      <c r="K314" s="111"/>
    </row>
    <row r="315" spans="2:11">
      <c r="B315" s="93"/>
      <c r="C315" s="111"/>
      <c r="D315" s="111"/>
      <c r="E315" s="111"/>
      <c r="F315" s="111"/>
      <c r="G315" s="111"/>
      <c r="H315" s="111"/>
      <c r="I315" s="94"/>
      <c r="J315" s="94"/>
      <c r="K315" s="111"/>
    </row>
    <row r="316" spans="2:11">
      <c r="B316" s="93"/>
      <c r="C316" s="111"/>
      <c r="D316" s="111"/>
      <c r="E316" s="111"/>
      <c r="F316" s="111"/>
      <c r="G316" s="111"/>
      <c r="H316" s="111"/>
      <c r="I316" s="94"/>
      <c r="J316" s="94"/>
      <c r="K316" s="111"/>
    </row>
    <row r="317" spans="2:11">
      <c r="B317" s="93"/>
      <c r="C317" s="111"/>
      <c r="D317" s="111"/>
      <c r="E317" s="111"/>
      <c r="F317" s="111"/>
      <c r="G317" s="111"/>
      <c r="H317" s="111"/>
      <c r="I317" s="94"/>
      <c r="J317" s="94"/>
      <c r="K317" s="111"/>
    </row>
    <row r="318" spans="2:11">
      <c r="B318" s="93"/>
      <c r="C318" s="111"/>
      <c r="D318" s="111"/>
      <c r="E318" s="111"/>
      <c r="F318" s="111"/>
      <c r="G318" s="111"/>
      <c r="H318" s="111"/>
      <c r="I318" s="94"/>
      <c r="J318" s="94"/>
      <c r="K318" s="111"/>
    </row>
    <row r="319" spans="2:11">
      <c r="B319" s="93"/>
      <c r="C319" s="111"/>
      <c r="D319" s="111"/>
      <c r="E319" s="111"/>
      <c r="F319" s="111"/>
      <c r="G319" s="111"/>
      <c r="H319" s="111"/>
      <c r="I319" s="94"/>
      <c r="J319" s="94"/>
      <c r="K319" s="111"/>
    </row>
    <row r="320" spans="2:11">
      <c r="B320" s="93"/>
      <c r="C320" s="111"/>
      <c r="D320" s="111"/>
      <c r="E320" s="111"/>
      <c r="F320" s="111"/>
      <c r="G320" s="111"/>
      <c r="H320" s="111"/>
      <c r="I320" s="94"/>
      <c r="J320" s="94"/>
      <c r="K320" s="111"/>
    </row>
    <row r="321" spans="2:11">
      <c r="B321" s="93"/>
      <c r="C321" s="111"/>
      <c r="D321" s="111"/>
      <c r="E321" s="111"/>
      <c r="F321" s="111"/>
      <c r="G321" s="111"/>
      <c r="H321" s="111"/>
      <c r="I321" s="94"/>
      <c r="J321" s="94"/>
      <c r="K321" s="111"/>
    </row>
    <row r="322" spans="2:11">
      <c r="B322" s="93"/>
      <c r="C322" s="111"/>
      <c r="D322" s="111"/>
      <c r="E322" s="111"/>
      <c r="F322" s="111"/>
      <c r="G322" s="111"/>
      <c r="H322" s="111"/>
      <c r="I322" s="94"/>
      <c r="J322" s="94"/>
      <c r="K322" s="111"/>
    </row>
    <row r="323" spans="2:11">
      <c r="B323" s="93"/>
      <c r="C323" s="111"/>
      <c r="D323" s="111"/>
      <c r="E323" s="111"/>
      <c r="F323" s="111"/>
      <c r="G323" s="111"/>
      <c r="H323" s="111"/>
      <c r="I323" s="94"/>
      <c r="J323" s="94"/>
      <c r="K323" s="111"/>
    </row>
    <row r="324" spans="2:11">
      <c r="B324" s="93"/>
      <c r="C324" s="111"/>
      <c r="D324" s="111"/>
      <c r="E324" s="111"/>
      <c r="F324" s="111"/>
      <c r="G324" s="111"/>
      <c r="H324" s="111"/>
      <c r="I324" s="94"/>
      <c r="J324" s="94"/>
      <c r="K324" s="111"/>
    </row>
    <row r="325" spans="2:11">
      <c r="B325" s="93"/>
      <c r="C325" s="111"/>
      <c r="D325" s="111"/>
      <c r="E325" s="111"/>
      <c r="F325" s="111"/>
      <c r="G325" s="111"/>
      <c r="H325" s="111"/>
      <c r="I325" s="94"/>
      <c r="J325" s="94"/>
      <c r="K325" s="111"/>
    </row>
    <row r="326" spans="2:11">
      <c r="B326" s="93"/>
      <c r="C326" s="111"/>
      <c r="D326" s="111"/>
      <c r="E326" s="111"/>
      <c r="F326" s="111"/>
      <c r="G326" s="111"/>
      <c r="H326" s="111"/>
      <c r="I326" s="94"/>
      <c r="J326" s="94"/>
      <c r="K326" s="111"/>
    </row>
    <row r="327" spans="2:11">
      <c r="B327" s="93"/>
      <c r="C327" s="111"/>
      <c r="D327" s="111"/>
      <c r="E327" s="111"/>
      <c r="F327" s="111"/>
      <c r="G327" s="111"/>
      <c r="H327" s="111"/>
      <c r="I327" s="94"/>
      <c r="J327" s="94"/>
      <c r="K327" s="111"/>
    </row>
    <row r="328" spans="2:11">
      <c r="B328" s="93"/>
      <c r="C328" s="111"/>
      <c r="D328" s="111"/>
      <c r="E328" s="111"/>
      <c r="F328" s="111"/>
      <c r="G328" s="111"/>
      <c r="H328" s="111"/>
      <c r="I328" s="94"/>
      <c r="J328" s="94"/>
      <c r="K328" s="111"/>
    </row>
    <row r="329" spans="2:11">
      <c r="B329" s="93"/>
      <c r="C329" s="111"/>
      <c r="D329" s="111"/>
      <c r="E329" s="111"/>
      <c r="F329" s="111"/>
      <c r="G329" s="111"/>
      <c r="H329" s="111"/>
      <c r="I329" s="94"/>
      <c r="J329" s="94"/>
      <c r="K329" s="111"/>
    </row>
    <row r="330" spans="2:11">
      <c r="B330" s="93"/>
      <c r="C330" s="111"/>
      <c r="D330" s="111"/>
      <c r="E330" s="111"/>
      <c r="F330" s="111"/>
      <c r="G330" s="111"/>
      <c r="H330" s="111"/>
      <c r="I330" s="94"/>
      <c r="J330" s="94"/>
      <c r="K330" s="111"/>
    </row>
    <row r="331" spans="2:11">
      <c r="B331" s="93"/>
      <c r="C331" s="111"/>
      <c r="D331" s="111"/>
      <c r="E331" s="111"/>
      <c r="F331" s="111"/>
      <c r="G331" s="111"/>
      <c r="H331" s="111"/>
      <c r="I331" s="94"/>
      <c r="J331" s="94"/>
      <c r="K331" s="111"/>
    </row>
    <row r="332" spans="2:11">
      <c r="B332" s="93"/>
      <c r="C332" s="111"/>
      <c r="D332" s="111"/>
      <c r="E332" s="111"/>
      <c r="F332" s="111"/>
      <c r="G332" s="111"/>
      <c r="H332" s="111"/>
      <c r="I332" s="94"/>
      <c r="J332" s="94"/>
      <c r="K332" s="111"/>
    </row>
    <row r="333" spans="2:11">
      <c r="B333" s="93"/>
      <c r="C333" s="111"/>
      <c r="D333" s="111"/>
      <c r="E333" s="111"/>
      <c r="F333" s="111"/>
      <c r="G333" s="111"/>
      <c r="H333" s="111"/>
      <c r="I333" s="94"/>
      <c r="J333" s="94"/>
      <c r="K333" s="111"/>
    </row>
    <row r="334" spans="2:11">
      <c r="B334" s="93"/>
      <c r="C334" s="111"/>
      <c r="D334" s="111"/>
      <c r="E334" s="111"/>
      <c r="F334" s="111"/>
      <c r="G334" s="111"/>
      <c r="H334" s="111"/>
      <c r="I334" s="94"/>
      <c r="J334" s="94"/>
      <c r="K334" s="111"/>
    </row>
    <row r="335" spans="2:11">
      <c r="B335" s="93"/>
      <c r="C335" s="111"/>
      <c r="D335" s="111"/>
      <c r="E335" s="111"/>
      <c r="F335" s="111"/>
      <c r="G335" s="111"/>
      <c r="H335" s="111"/>
      <c r="I335" s="94"/>
      <c r="J335" s="94"/>
      <c r="K335" s="111"/>
    </row>
    <row r="336" spans="2:11">
      <c r="B336" s="93"/>
      <c r="C336" s="111"/>
      <c r="D336" s="111"/>
      <c r="E336" s="111"/>
      <c r="F336" s="111"/>
      <c r="G336" s="111"/>
      <c r="H336" s="111"/>
      <c r="I336" s="94"/>
      <c r="J336" s="94"/>
      <c r="K336" s="111"/>
    </row>
    <row r="337" spans="2:11">
      <c r="B337" s="93"/>
      <c r="C337" s="111"/>
      <c r="D337" s="111"/>
      <c r="E337" s="111"/>
      <c r="F337" s="111"/>
      <c r="G337" s="111"/>
      <c r="H337" s="111"/>
      <c r="I337" s="94"/>
      <c r="J337" s="94"/>
      <c r="K337" s="111"/>
    </row>
    <row r="338" spans="2:11">
      <c r="B338" s="93"/>
      <c r="C338" s="111"/>
      <c r="D338" s="111"/>
      <c r="E338" s="111"/>
      <c r="F338" s="111"/>
      <c r="G338" s="111"/>
      <c r="H338" s="111"/>
      <c r="I338" s="94"/>
      <c r="J338" s="94"/>
      <c r="K338" s="111"/>
    </row>
    <row r="339" spans="2:11">
      <c r="B339" s="93"/>
      <c r="C339" s="111"/>
      <c r="D339" s="111"/>
      <c r="E339" s="111"/>
      <c r="F339" s="111"/>
      <c r="G339" s="111"/>
      <c r="H339" s="111"/>
      <c r="I339" s="94"/>
      <c r="J339" s="94"/>
      <c r="K339" s="111"/>
    </row>
    <row r="340" spans="2:11">
      <c r="B340" s="93"/>
      <c r="C340" s="111"/>
      <c r="D340" s="111"/>
      <c r="E340" s="111"/>
      <c r="F340" s="111"/>
      <c r="G340" s="111"/>
      <c r="H340" s="111"/>
      <c r="I340" s="94"/>
      <c r="J340" s="94"/>
      <c r="K340" s="111"/>
    </row>
    <row r="341" spans="2:11">
      <c r="B341" s="93"/>
      <c r="C341" s="111"/>
      <c r="D341" s="111"/>
      <c r="E341" s="111"/>
      <c r="F341" s="111"/>
      <c r="G341" s="111"/>
      <c r="H341" s="111"/>
      <c r="I341" s="94"/>
      <c r="J341" s="94"/>
      <c r="K341" s="111"/>
    </row>
    <row r="342" spans="2:11">
      <c r="B342" s="93"/>
      <c r="C342" s="111"/>
      <c r="D342" s="111"/>
      <c r="E342" s="111"/>
      <c r="F342" s="111"/>
      <c r="G342" s="111"/>
      <c r="H342" s="111"/>
      <c r="I342" s="94"/>
      <c r="J342" s="94"/>
      <c r="K342" s="111"/>
    </row>
    <row r="343" spans="2:11">
      <c r="B343" s="93"/>
      <c r="C343" s="111"/>
      <c r="D343" s="111"/>
      <c r="E343" s="111"/>
      <c r="F343" s="111"/>
      <c r="G343" s="111"/>
      <c r="H343" s="111"/>
      <c r="I343" s="94"/>
      <c r="J343" s="94"/>
      <c r="K343" s="111"/>
    </row>
    <row r="344" spans="2:11">
      <c r="B344" s="93"/>
      <c r="C344" s="111"/>
      <c r="D344" s="111"/>
      <c r="E344" s="111"/>
      <c r="F344" s="111"/>
      <c r="G344" s="111"/>
      <c r="H344" s="111"/>
      <c r="I344" s="94"/>
      <c r="J344" s="94"/>
      <c r="K344" s="111"/>
    </row>
    <row r="345" spans="2:11">
      <c r="B345" s="93"/>
      <c r="C345" s="111"/>
      <c r="D345" s="111"/>
      <c r="E345" s="111"/>
      <c r="F345" s="111"/>
      <c r="G345" s="111"/>
      <c r="H345" s="111"/>
      <c r="I345" s="94"/>
      <c r="J345" s="94"/>
      <c r="K345" s="111"/>
    </row>
    <row r="346" spans="2:11">
      <c r="B346" s="93"/>
      <c r="C346" s="111"/>
      <c r="D346" s="111"/>
      <c r="E346" s="111"/>
      <c r="F346" s="111"/>
      <c r="G346" s="111"/>
      <c r="H346" s="111"/>
      <c r="I346" s="94"/>
      <c r="J346" s="94"/>
      <c r="K346" s="111"/>
    </row>
    <row r="347" spans="2:11">
      <c r="B347" s="93"/>
      <c r="C347" s="111"/>
      <c r="D347" s="111"/>
      <c r="E347" s="111"/>
      <c r="F347" s="111"/>
      <c r="G347" s="111"/>
      <c r="H347" s="111"/>
      <c r="I347" s="94"/>
      <c r="J347" s="94"/>
      <c r="K347" s="111"/>
    </row>
    <row r="348" spans="2:11">
      <c r="B348" s="93"/>
      <c r="C348" s="111"/>
      <c r="D348" s="111"/>
      <c r="E348" s="111"/>
      <c r="F348" s="111"/>
      <c r="G348" s="111"/>
      <c r="H348" s="111"/>
      <c r="I348" s="94"/>
      <c r="J348" s="94"/>
      <c r="K348" s="111"/>
    </row>
    <row r="349" spans="2:11">
      <c r="B349" s="93"/>
      <c r="C349" s="111"/>
      <c r="D349" s="111"/>
      <c r="E349" s="111"/>
      <c r="F349" s="111"/>
      <c r="G349" s="111"/>
      <c r="H349" s="111"/>
      <c r="I349" s="94"/>
      <c r="J349" s="94"/>
      <c r="K349" s="111"/>
    </row>
    <row r="350" spans="2:11">
      <c r="B350" s="93"/>
      <c r="C350" s="111"/>
      <c r="D350" s="111"/>
      <c r="E350" s="111"/>
      <c r="F350" s="111"/>
      <c r="G350" s="111"/>
      <c r="H350" s="111"/>
      <c r="I350" s="94"/>
      <c r="J350" s="94"/>
      <c r="K350" s="111"/>
    </row>
    <row r="351" spans="2:11">
      <c r="B351" s="93"/>
      <c r="C351" s="111"/>
      <c r="D351" s="111"/>
      <c r="E351" s="111"/>
      <c r="F351" s="111"/>
      <c r="G351" s="111"/>
      <c r="H351" s="111"/>
      <c r="I351" s="94"/>
      <c r="J351" s="94"/>
      <c r="K351" s="111"/>
    </row>
    <row r="352" spans="2:11">
      <c r="B352" s="93"/>
      <c r="C352" s="111"/>
      <c r="D352" s="111"/>
      <c r="E352" s="111"/>
      <c r="F352" s="111"/>
      <c r="G352" s="111"/>
      <c r="H352" s="111"/>
      <c r="I352" s="94"/>
      <c r="J352" s="94"/>
      <c r="K352" s="111"/>
    </row>
    <row r="353" spans="2:11">
      <c r="B353" s="93"/>
      <c r="C353" s="111"/>
      <c r="D353" s="111"/>
      <c r="E353" s="111"/>
      <c r="F353" s="111"/>
      <c r="G353" s="111"/>
      <c r="H353" s="111"/>
      <c r="I353" s="94"/>
      <c r="J353" s="94"/>
      <c r="K353" s="111"/>
    </row>
    <row r="354" spans="2:11">
      <c r="B354" s="93"/>
      <c r="C354" s="111"/>
      <c r="D354" s="111"/>
      <c r="E354" s="111"/>
      <c r="F354" s="111"/>
      <c r="G354" s="111"/>
      <c r="H354" s="111"/>
      <c r="I354" s="94"/>
      <c r="J354" s="94"/>
      <c r="K354" s="111"/>
    </row>
    <row r="355" spans="2:11">
      <c r="B355" s="93"/>
      <c r="C355" s="111"/>
      <c r="D355" s="111"/>
      <c r="E355" s="111"/>
      <c r="F355" s="111"/>
      <c r="G355" s="111"/>
      <c r="H355" s="111"/>
      <c r="I355" s="94"/>
      <c r="J355" s="94"/>
      <c r="K355" s="111"/>
    </row>
    <row r="356" spans="2:11">
      <c r="B356" s="93"/>
      <c r="C356" s="111"/>
      <c r="D356" s="111"/>
      <c r="E356" s="111"/>
      <c r="F356" s="111"/>
      <c r="G356" s="111"/>
      <c r="H356" s="111"/>
      <c r="I356" s="94"/>
      <c r="J356" s="94"/>
      <c r="K356" s="111"/>
    </row>
    <row r="357" spans="2:11">
      <c r="B357" s="93"/>
      <c r="C357" s="111"/>
      <c r="D357" s="111"/>
      <c r="E357" s="111"/>
      <c r="F357" s="111"/>
      <c r="G357" s="111"/>
      <c r="H357" s="111"/>
      <c r="I357" s="94"/>
      <c r="J357" s="94"/>
      <c r="K357" s="111"/>
    </row>
    <row r="358" spans="2:11">
      <c r="B358" s="93"/>
      <c r="C358" s="111"/>
      <c r="D358" s="111"/>
      <c r="E358" s="111"/>
      <c r="F358" s="111"/>
      <c r="G358" s="111"/>
      <c r="H358" s="111"/>
      <c r="I358" s="94"/>
      <c r="J358" s="94"/>
      <c r="K358" s="111"/>
    </row>
    <row r="359" spans="2:11">
      <c r="B359" s="93"/>
      <c r="C359" s="111"/>
      <c r="D359" s="111"/>
      <c r="E359" s="111"/>
      <c r="F359" s="111"/>
      <c r="G359" s="111"/>
      <c r="H359" s="111"/>
      <c r="I359" s="94"/>
      <c r="J359" s="94"/>
      <c r="K359" s="111"/>
    </row>
    <row r="360" spans="2:11">
      <c r="B360" s="93"/>
      <c r="C360" s="111"/>
      <c r="D360" s="111"/>
      <c r="E360" s="111"/>
      <c r="F360" s="111"/>
      <c r="G360" s="111"/>
      <c r="H360" s="111"/>
      <c r="I360" s="94"/>
      <c r="J360" s="94"/>
      <c r="K360" s="111"/>
    </row>
    <row r="361" spans="2:11">
      <c r="B361" s="93"/>
      <c r="C361" s="111"/>
      <c r="D361" s="111"/>
      <c r="E361" s="111"/>
      <c r="F361" s="111"/>
      <c r="G361" s="111"/>
      <c r="H361" s="111"/>
      <c r="I361" s="94"/>
      <c r="J361" s="94"/>
      <c r="K361" s="111"/>
    </row>
    <row r="362" spans="2:11">
      <c r="B362" s="93"/>
      <c r="C362" s="111"/>
      <c r="D362" s="111"/>
      <c r="E362" s="111"/>
      <c r="F362" s="111"/>
      <c r="G362" s="111"/>
      <c r="H362" s="111"/>
      <c r="I362" s="94"/>
      <c r="J362" s="94"/>
      <c r="K362" s="111"/>
    </row>
    <row r="363" spans="2:11">
      <c r="B363" s="93"/>
      <c r="C363" s="111"/>
      <c r="D363" s="111"/>
      <c r="E363" s="111"/>
      <c r="F363" s="111"/>
      <c r="G363" s="111"/>
      <c r="H363" s="111"/>
      <c r="I363" s="94"/>
      <c r="J363" s="94"/>
      <c r="K363" s="111"/>
    </row>
    <row r="364" spans="2:11">
      <c r="B364" s="93"/>
      <c r="C364" s="111"/>
      <c r="D364" s="111"/>
      <c r="E364" s="111"/>
      <c r="F364" s="111"/>
      <c r="G364" s="111"/>
      <c r="H364" s="111"/>
      <c r="I364" s="94"/>
      <c r="J364" s="94"/>
      <c r="K364" s="111"/>
    </row>
    <row r="365" spans="2:11">
      <c r="B365" s="93"/>
      <c r="C365" s="111"/>
      <c r="D365" s="111"/>
      <c r="E365" s="111"/>
      <c r="F365" s="111"/>
      <c r="G365" s="111"/>
      <c r="H365" s="111"/>
      <c r="I365" s="94"/>
      <c r="J365" s="94"/>
      <c r="K365" s="111"/>
    </row>
    <row r="366" spans="2:11">
      <c r="B366" s="93"/>
      <c r="C366" s="111"/>
      <c r="D366" s="111"/>
      <c r="E366" s="111"/>
      <c r="F366" s="111"/>
      <c r="G366" s="111"/>
      <c r="H366" s="111"/>
      <c r="I366" s="94"/>
      <c r="J366" s="94"/>
      <c r="K366" s="111"/>
    </row>
    <row r="367" spans="2:11">
      <c r="B367" s="93"/>
      <c r="C367" s="111"/>
      <c r="D367" s="111"/>
      <c r="E367" s="111"/>
      <c r="F367" s="111"/>
      <c r="G367" s="111"/>
      <c r="H367" s="111"/>
      <c r="I367" s="94"/>
      <c r="J367" s="94"/>
      <c r="K367" s="111"/>
    </row>
    <row r="368" spans="2:11">
      <c r="B368" s="93"/>
      <c r="C368" s="111"/>
      <c r="D368" s="111"/>
      <c r="E368" s="111"/>
      <c r="F368" s="111"/>
      <c r="G368" s="111"/>
      <c r="H368" s="111"/>
      <c r="I368" s="94"/>
      <c r="J368" s="94"/>
      <c r="K368" s="111"/>
    </row>
    <row r="369" spans="2:11">
      <c r="B369" s="93"/>
      <c r="C369" s="111"/>
      <c r="D369" s="111"/>
      <c r="E369" s="111"/>
      <c r="F369" s="111"/>
      <c r="G369" s="111"/>
      <c r="H369" s="111"/>
      <c r="I369" s="94"/>
      <c r="J369" s="94"/>
      <c r="K369" s="111"/>
    </row>
    <row r="370" spans="2:11">
      <c r="B370" s="93"/>
      <c r="C370" s="111"/>
      <c r="D370" s="111"/>
      <c r="E370" s="111"/>
      <c r="F370" s="111"/>
      <c r="G370" s="111"/>
      <c r="H370" s="111"/>
      <c r="I370" s="94"/>
      <c r="J370" s="94"/>
      <c r="K370" s="111"/>
    </row>
    <row r="371" spans="2:11">
      <c r="B371" s="93"/>
      <c r="C371" s="111"/>
      <c r="D371" s="111"/>
      <c r="E371" s="111"/>
      <c r="F371" s="111"/>
      <c r="G371" s="111"/>
      <c r="H371" s="111"/>
      <c r="I371" s="94"/>
      <c r="J371" s="94"/>
      <c r="K371" s="111"/>
    </row>
    <row r="372" spans="2:11">
      <c r="B372" s="93"/>
      <c r="C372" s="111"/>
      <c r="D372" s="111"/>
      <c r="E372" s="111"/>
      <c r="F372" s="111"/>
      <c r="G372" s="111"/>
      <c r="H372" s="111"/>
      <c r="I372" s="94"/>
      <c r="J372" s="94"/>
      <c r="K372" s="111"/>
    </row>
    <row r="373" spans="2:11">
      <c r="B373" s="93"/>
      <c r="C373" s="111"/>
      <c r="D373" s="111"/>
      <c r="E373" s="111"/>
      <c r="F373" s="111"/>
      <c r="G373" s="111"/>
      <c r="H373" s="111"/>
      <c r="I373" s="94"/>
      <c r="J373" s="94"/>
      <c r="K373" s="111"/>
    </row>
    <row r="374" spans="2:11">
      <c r="B374" s="93"/>
      <c r="C374" s="111"/>
      <c r="D374" s="111"/>
      <c r="E374" s="111"/>
      <c r="F374" s="111"/>
      <c r="G374" s="111"/>
      <c r="H374" s="111"/>
      <c r="I374" s="94"/>
      <c r="J374" s="94"/>
      <c r="K374" s="111"/>
    </row>
    <row r="375" spans="2:11">
      <c r="B375" s="93"/>
      <c r="C375" s="111"/>
      <c r="D375" s="111"/>
      <c r="E375" s="111"/>
      <c r="F375" s="111"/>
      <c r="G375" s="111"/>
      <c r="H375" s="111"/>
      <c r="I375" s="94"/>
      <c r="J375" s="94"/>
      <c r="K375" s="111"/>
    </row>
    <row r="376" spans="2:11">
      <c r="B376" s="93"/>
      <c r="C376" s="111"/>
      <c r="D376" s="111"/>
      <c r="E376" s="111"/>
      <c r="F376" s="111"/>
      <c r="G376" s="111"/>
      <c r="H376" s="111"/>
      <c r="I376" s="94"/>
      <c r="J376" s="94"/>
      <c r="K376" s="111"/>
    </row>
    <row r="377" spans="2:11">
      <c r="B377" s="93"/>
      <c r="C377" s="111"/>
      <c r="D377" s="111"/>
      <c r="E377" s="111"/>
      <c r="F377" s="111"/>
      <c r="G377" s="111"/>
      <c r="H377" s="111"/>
      <c r="I377" s="94"/>
      <c r="J377" s="94"/>
      <c r="K377" s="111"/>
    </row>
    <row r="378" spans="2:11">
      <c r="B378" s="93"/>
      <c r="C378" s="111"/>
      <c r="D378" s="111"/>
      <c r="E378" s="111"/>
      <c r="F378" s="111"/>
      <c r="G378" s="111"/>
      <c r="H378" s="111"/>
      <c r="I378" s="94"/>
      <c r="J378" s="94"/>
      <c r="K378" s="111"/>
    </row>
    <row r="379" spans="2:11">
      <c r="B379" s="93"/>
      <c r="C379" s="111"/>
      <c r="D379" s="111"/>
      <c r="E379" s="111"/>
      <c r="F379" s="111"/>
      <c r="G379" s="111"/>
      <c r="H379" s="111"/>
      <c r="I379" s="94"/>
      <c r="J379" s="94"/>
      <c r="K379" s="111"/>
    </row>
    <row r="380" spans="2:11">
      <c r="B380" s="93"/>
      <c r="C380" s="111"/>
      <c r="D380" s="111"/>
      <c r="E380" s="111"/>
      <c r="F380" s="111"/>
      <c r="G380" s="111"/>
      <c r="H380" s="111"/>
      <c r="I380" s="94"/>
      <c r="J380" s="94"/>
      <c r="K380" s="111"/>
    </row>
    <row r="381" spans="2:11">
      <c r="B381" s="93"/>
      <c r="C381" s="111"/>
      <c r="D381" s="111"/>
      <c r="E381" s="111"/>
      <c r="F381" s="111"/>
      <c r="G381" s="111"/>
      <c r="H381" s="111"/>
      <c r="I381" s="94"/>
      <c r="J381" s="94"/>
      <c r="K381" s="111"/>
    </row>
    <row r="382" spans="2:11">
      <c r="B382" s="93"/>
      <c r="C382" s="111"/>
      <c r="D382" s="111"/>
      <c r="E382" s="111"/>
      <c r="F382" s="111"/>
      <c r="G382" s="111"/>
      <c r="H382" s="111"/>
      <c r="I382" s="94"/>
      <c r="J382" s="94"/>
      <c r="K382" s="111"/>
    </row>
    <row r="383" spans="2:11">
      <c r="B383" s="93"/>
      <c r="C383" s="111"/>
      <c r="D383" s="111"/>
      <c r="E383" s="111"/>
      <c r="F383" s="111"/>
      <c r="G383" s="111"/>
      <c r="H383" s="111"/>
      <c r="I383" s="94"/>
      <c r="J383" s="94"/>
      <c r="K383" s="111"/>
    </row>
    <row r="384" spans="2:11">
      <c r="B384" s="93"/>
      <c r="C384" s="111"/>
      <c r="D384" s="111"/>
      <c r="E384" s="111"/>
      <c r="F384" s="111"/>
      <c r="G384" s="111"/>
      <c r="H384" s="111"/>
      <c r="I384" s="94"/>
      <c r="J384" s="94"/>
      <c r="K384" s="111"/>
    </row>
    <row r="385" spans="2:11">
      <c r="B385" s="93"/>
      <c r="C385" s="111"/>
      <c r="D385" s="111"/>
      <c r="E385" s="111"/>
      <c r="F385" s="111"/>
      <c r="G385" s="111"/>
      <c r="H385" s="111"/>
      <c r="I385" s="94"/>
      <c r="J385" s="94"/>
      <c r="K385" s="111"/>
    </row>
    <row r="386" spans="2:11">
      <c r="B386" s="93"/>
      <c r="C386" s="111"/>
      <c r="D386" s="111"/>
      <c r="E386" s="111"/>
      <c r="F386" s="111"/>
      <c r="G386" s="111"/>
      <c r="H386" s="111"/>
      <c r="I386" s="94"/>
      <c r="J386" s="94"/>
      <c r="K386" s="111"/>
    </row>
    <row r="387" spans="2:11">
      <c r="B387" s="93"/>
      <c r="C387" s="111"/>
      <c r="D387" s="111"/>
      <c r="E387" s="111"/>
      <c r="F387" s="111"/>
      <c r="G387" s="111"/>
      <c r="H387" s="111"/>
      <c r="I387" s="94"/>
      <c r="J387" s="94"/>
      <c r="K387" s="111"/>
    </row>
    <row r="388" spans="2:11">
      <c r="B388" s="93"/>
      <c r="C388" s="111"/>
      <c r="D388" s="111"/>
      <c r="E388" s="111"/>
      <c r="F388" s="111"/>
      <c r="G388" s="111"/>
      <c r="H388" s="111"/>
      <c r="I388" s="94"/>
      <c r="J388" s="94"/>
      <c r="K388" s="111"/>
    </row>
    <row r="389" spans="2:11">
      <c r="B389" s="93"/>
      <c r="C389" s="111"/>
      <c r="D389" s="111"/>
      <c r="E389" s="111"/>
      <c r="F389" s="111"/>
      <c r="G389" s="111"/>
      <c r="H389" s="111"/>
      <c r="I389" s="94"/>
      <c r="J389" s="94"/>
      <c r="K389" s="111"/>
    </row>
    <row r="390" spans="2:11">
      <c r="B390" s="93"/>
      <c r="C390" s="111"/>
      <c r="D390" s="111"/>
      <c r="E390" s="111"/>
      <c r="F390" s="111"/>
      <c r="G390" s="111"/>
      <c r="H390" s="111"/>
      <c r="I390" s="94"/>
      <c r="J390" s="94"/>
      <c r="K390" s="111"/>
    </row>
    <row r="391" spans="2:11">
      <c r="B391" s="93"/>
      <c r="C391" s="111"/>
      <c r="D391" s="111"/>
      <c r="E391" s="111"/>
      <c r="F391" s="111"/>
      <c r="G391" s="111"/>
      <c r="H391" s="111"/>
      <c r="I391" s="94"/>
      <c r="J391" s="94"/>
      <c r="K391" s="111"/>
    </row>
    <row r="392" spans="2:11">
      <c r="B392" s="93"/>
      <c r="C392" s="111"/>
      <c r="D392" s="111"/>
      <c r="E392" s="111"/>
      <c r="F392" s="111"/>
      <c r="G392" s="111"/>
      <c r="H392" s="111"/>
      <c r="I392" s="94"/>
      <c r="J392" s="94"/>
      <c r="K392" s="111"/>
    </row>
    <row r="393" spans="2:11">
      <c r="B393" s="93"/>
      <c r="C393" s="111"/>
      <c r="D393" s="111"/>
      <c r="E393" s="111"/>
      <c r="F393" s="111"/>
      <c r="G393" s="111"/>
      <c r="H393" s="111"/>
      <c r="I393" s="94"/>
      <c r="J393" s="94"/>
      <c r="K393" s="111"/>
    </row>
    <row r="394" spans="2:11">
      <c r="B394" s="93"/>
      <c r="C394" s="111"/>
      <c r="D394" s="111"/>
      <c r="E394" s="111"/>
      <c r="F394" s="111"/>
      <c r="G394" s="111"/>
      <c r="H394" s="111"/>
      <c r="I394" s="94"/>
      <c r="J394" s="94"/>
      <c r="K394" s="111"/>
    </row>
    <row r="395" spans="2:11">
      <c r="B395" s="93"/>
      <c r="C395" s="111"/>
      <c r="D395" s="111"/>
      <c r="E395" s="111"/>
      <c r="F395" s="111"/>
      <c r="G395" s="111"/>
      <c r="H395" s="111"/>
      <c r="I395" s="94"/>
      <c r="J395" s="94"/>
      <c r="K395" s="111"/>
    </row>
    <row r="396" spans="2:11">
      <c r="B396" s="93"/>
      <c r="C396" s="111"/>
      <c r="D396" s="111"/>
      <c r="E396" s="111"/>
      <c r="F396" s="111"/>
      <c r="G396" s="111"/>
      <c r="H396" s="111"/>
      <c r="I396" s="94"/>
      <c r="J396" s="94"/>
      <c r="K396" s="111"/>
    </row>
    <row r="397" spans="2:11">
      <c r="B397" s="93"/>
      <c r="C397" s="111"/>
      <c r="D397" s="111"/>
      <c r="E397" s="111"/>
      <c r="F397" s="111"/>
      <c r="G397" s="111"/>
      <c r="H397" s="111"/>
      <c r="I397" s="94"/>
      <c r="J397" s="94"/>
      <c r="K397" s="111"/>
    </row>
    <row r="398" spans="2:11">
      <c r="B398" s="93"/>
      <c r="C398" s="111"/>
      <c r="D398" s="111"/>
      <c r="E398" s="111"/>
      <c r="F398" s="111"/>
      <c r="G398" s="111"/>
      <c r="H398" s="111"/>
      <c r="I398" s="94"/>
      <c r="J398" s="94"/>
      <c r="K398" s="111"/>
    </row>
    <row r="399" spans="2:11">
      <c r="B399" s="93"/>
      <c r="C399" s="111"/>
      <c r="D399" s="111"/>
      <c r="E399" s="111"/>
      <c r="F399" s="111"/>
      <c r="G399" s="111"/>
      <c r="H399" s="111"/>
      <c r="I399" s="94"/>
      <c r="J399" s="94"/>
      <c r="K399" s="111"/>
    </row>
    <row r="400" spans="2:11">
      <c r="B400" s="93"/>
      <c r="C400" s="111"/>
      <c r="D400" s="111"/>
      <c r="E400" s="111"/>
      <c r="F400" s="111"/>
      <c r="G400" s="111"/>
      <c r="H400" s="111"/>
      <c r="I400" s="94"/>
      <c r="J400" s="94"/>
      <c r="K400" s="111"/>
    </row>
    <row r="401" spans="2:11">
      <c r="B401" s="93"/>
      <c r="C401" s="111"/>
      <c r="D401" s="111"/>
      <c r="E401" s="111"/>
      <c r="F401" s="111"/>
      <c r="G401" s="111"/>
      <c r="H401" s="111"/>
      <c r="I401" s="94"/>
      <c r="J401" s="94"/>
      <c r="K401" s="111"/>
    </row>
    <row r="402" spans="2:11">
      <c r="B402" s="93"/>
      <c r="C402" s="111"/>
      <c r="D402" s="111"/>
      <c r="E402" s="111"/>
      <c r="F402" s="111"/>
      <c r="G402" s="111"/>
      <c r="H402" s="111"/>
      <c r="I402" s="94"/>
      <c r="J402" s="94"/>
      <c r="K402" s="111"/>
    </row>
    <row r="403" spans="2:11">
      <c r="B403" s="93"/>
      <c r="C403" s="111"/>
      <c r="D403" s="111"/>
      <c r="E403" s="111"/>
      <c r="F403" s="111"/>
      <c r="G403" s="111"/>
      <c r="H403" s="111"/>
      <c r="I403" s="94"/>
      <c r="J403" s="94"/>
      <c r="K403" s="111"/>
    </row>
    <row r="404" spans="2:11">
      <c r="B404" s="93"/>
      <c r="C404" s="111"/>
      <c r="D404" s="111"/>
      <c r="E404" s="111"/>
      <c r="F404" s="111"/>
      <c r="G404" s="111"/>
      <c r="H404" s="111"/>
      <c r="I404" s="94"/>
      <c r="J404" s="94"/>
      <c r="K404" s="111"/>
    </row>
    <row r="405" spans="2:11">
      <c r="B405" s="93"/>
      <c r="C405" s="111"/>
      <c r="D405" s="111"/>
      <c r="E405" s="111"/>
      <c r="F405" s="111"/>
      <c r="G405" s="111"/>
      <c r="H405" s="111"/>
      <c r="I405" s="94"/>
      <c r="J405" s="94"/>
      <c r="K405" s="111"/>
    </row>
    <row r="406" spans="2:11">
      <c r="B406" s="93"/>
      <c r="C406" s="111"/>
      <c r="D406" s="111"/>
      <c r="E406" s="111"/>
      <c r="F406" s="111"/>
      <c r="G406" s="111"/>
      <c r="H406" s="111"/>
      <c r="I406" s="94"/>
      <c r="J406" s="94"/>
      <c r="K406" s="111"/>
    </row>
    <row r="407" spans="2:11">
      <c r="B407" s="93"/>
      <c r="C407" s="111"/>
      <c r="D407" s="111"/>
      <c r="E407" s="111"/>
      <c r="F407" s="111"/>
      <c r="G407" s="111"/>
      <c r="H407" s="111"/>
      <c r="I407" s="94"/>
      <c r="J407" s="94"/>
      <c r="K407" s="111"/>
    </row>
    <row r="408" spans="2:11">
      <c r="B408" s="93"/>
      <c r="C408" s="111"/>
      <c r="D408" s="111"/>
      <c r="E408" s="111"/>
      <c r="F408" s="111"/>
      <c r="G408" s="111"/>
      <c r="H408" s="111"/>
      <c r="I408" s="94"/>
      <c r="J408" s="94"/>
      <c r="K408" s="111"/>
    </row>
    <row r="409" spans="2:11">
      <c r="B409" s="93"/>
      <c r="C409" s="111"/>
      <c r="D409" s="111"/>
      <c r="E409" s="111"/>
      <c r="F409" s="111"/>
      <c r="G409" s="111"/>
      <c r="H409" s="111"/>
      <c r="I409" s="94"/>
      <c r="J409" s="94"/>
      <c r="K409" s="111"/>
    </row>
    <row r="410" spans="2:11">
      <c r="B410" s="93"/>
      <c r="C410" s="111"/>
      <c r="D410" s="111"/>
      <c r="E410" s="111"/>
      <c r="F410" s="111"/>
      <c r="G410" s="111"/>
      <c r="H410" s="111"/>
      <c r="I410" s="94"/>
      <c r="J410" s="94"/>
      <c r="K410" s="111"/>
    </row>
    <row r="411" spans="2:11">
      <c r="B411" s="93"/>
      <c r="C411" s="111"/>
      <c r="D411" s="111"/>
      <c r="E411" s="111"/>
      <c r="F411" s="111"/>
      <c r="G411" s="111"/>
      <c r="H411" s="111"/>
      <c r="I411" s="94"/>
      <c r="J411" s="94"/>
      <c r="K411" s="111"/>
    </row>
    <row r="412" spans="2:11">
      <c r="B412" s="93"/>
      <c r="C412" s="111"/>
      <c r="D412" s="111"/>
      <c r="E412" s="111"/>
      <c r="F412" s="111"/>
      <c r="G412" s="111"/>
      <c r="H412" s="111"/>
      <c r="I412" s="94"/>
      <c r="J412" s="94"/>
      <c r="K412" s="111"/>
    </row>
    <row r="413" spans="2:11">
      <c r="B413" s="93"/>
      <c r="C413" s="111"/>
      <c r="D413" s="111"/>
      <c r="E413" s="111"/>
      <c r="F413" s="111"/>
      <c r="G413" s="111"/>
      <c r="H413" s="111"/>
      <c r="I413" s="94"/>
      <c r="J413" s="94"/>
      <c r="K413" s="111"/>
    </row>
    <row r="414" spans="2:11">
      <c r="B414" s="93"/>
      <c r="C414" s="111"/>
      <c r="D414" s="111"/>
      <c r="E414" s="111"/>
      <c r="F414" s="111"/>
      <c r="G414" s="111"/>
      <c r="H414" s="111"/>
      <c r="I414" s="94"/>
      <c r="J414" s="94"/>
      <c r="K414" s="111"/>
    </row>
    <row r="415" spans="2:11">
      <c r="B415" s="93"/>
      <c r="C415" s="111"/>
      <c r="D415" s="111"/>
      <c r="E415" s="111"/>
      <c r="F415" s="111"/>
      <c r="G415" s="111"/>
      <c r="H415" s="111"/>
      <c r="I415" s="94"/>
      <c r="J415" s="94"/>
      <c r="K415" s="111"/>
    </row>
    <row r="416" spans="2:11">
      <c r="B416" s="93"/>
      <c r="C416" s="111"/>
      <c r="D416" s="111"/>
      <c r="E416" s="111"/>
      <c r="F416" s="111"/>
      <c r="G416" s="111"/>
      <c r="H416" s="111"/>
      <c r="I416" s="94"/>
      <c r="J416" s="94"/>
      <c r="K416" s="111"/>
    </row>
    <row r="417" spans="2:11">
      <c r="B417" s="93"/>
      <c r="C417" s="111"/>
      <c r="D417" s="111"/>
      <c r="E417" s="111"/>
      <c r="F417" s="111"/>
      <c r="G417" s="111"/>
      <c r="H417" s="111"/>
      <c r="I417" s="94"/>
      <c r="J417" s="94"/>
      <c r="K417" s="111"/>
    </row>
    <row r="418" spans="2:11">
      <c r="B418" s="93"/>
      <c r="C418" s="111"/>
      <c r="D418" s="111"/>
      <c r="E418" s="111"/>
      <c r="F418" s="111"/>
      <c r="G418" s="111"/>
      <c r="H418" s="111"/>
      <c r="I418" s="94"/>
      <c r="J418" s="94"/>
      <c r="K418" s="111"/>
    </row>
    <row r="419" spans="2:11">
      <c r="B419" s="93"/>
      <c r="C419" s="111"/>
      <c r="D419" s="111"/>
      <c r="E419" s="111"/>
      <c r="F419" s="111"/>
      <c r="G419" s="111"/>
      <c r="H419" s="111"/>
      <c r="I419" s="94"/>
      <c r="J419" s="94"/>
      <c r="K419" s="111"/>
    </row>
    <row r="420" spans="2:11">
      <c r="B420" s="93"/>
      <c r="C420" s="111"/>
      <c r="D420" s="111"/>
      <c r="E420" s="111"/>
      <c r="F420" s="111"/>
      <c r="G420" s="111"/>
      <c r="H420" s="111"/>
      <c r="I420" s="94"/>
      <c r="J420" s="94"/>
      <c r="K420" s="111"/>
    </row>
    <row r="421" spans="2:11">
      <c r="B421" s="93"/>
      <c r="C421" s="111"/>
      <c r="D421" s="111"/>
      <c r="E421" s="111"/>
      <c r="F421" s="111"/>
      <c r="G421" s="111"/>
      <c r="H421" s="111"/>
      <c r="I421" s="94"/>
      <c r="J421" s="94"/>
      <c r="K421" s="111"/>
    </row>
    <row r="422" spans="2:11">
      <c r="B422" s="93"/>
      <c r="C422" s="111"/>
      <c r="D422" s="111"/>
      <c r="E422" s="111"/>
      <c r="F422" s="111"/>
      <c r="G422" s="111"/>
      <c r="H422" s="111"/>
      <c r="I422" s="94"/>
      <c r="J422" s="94"/>
      <c r="K422" s="111"/>
    </row>
    <row r="423" spans="2:11">
      <c r="B423" s="93"/>
      <c r="C423" s="111"/>
      <c r="D423" s="111"/>
      <c r="E423" s="111"/>
      <c r="F423" s="111"/>
      <c r="G423" s="111"/>
      <c r="H423" s="111"/>
      <c r="I423" s="94"/>
      <c r="J423" s="94"/>
      <c r="K423" s="111"/>
    </row>
    <row r="424" spans="2:11">
      <c r="B424" s="93"/>
      <c r="C424" s="111"/>
      <c r="D424" s="111"/>
      <c r="E424" s="111"/>
      <c r="F424" s="111"/>
      <c r="G424" s="111"/>
      <c r="H424" s="111"/>
      <c r="I424" s="94"/>
      <c r="J424" s="94"/>
      <c r="K424" s="111"/>
    </row>
    <row r="425" spans="2:11">
      <c r="B425" s="93"/>
      <c r="C425" s="111"/>
      <c r="D425" s="111"/>
      <c r="E425" s="111"/>
      <c r="F425" s="111"/>
      <c r="G425" s="111"/>
      <c r="H425" s="111"/>
      <c r="I425" s="94"/>
      <c r="J425" s="94"/>
      <c r="K425" s="111"/>
    </row>
    <row r="426" spans="2:11">
      <c r="B426" s="93"/>
      <c r="C426" s="111"/>
      <c r="D426" s="111"/>
      <c r="E426" s="111"/>
      <c r="F426" s="111"/>
      <c r="G426" s="111"/>
      <c r="H426" s="111"/>
      <c r="I426" s="94"/>
      <c r="J426" s="94"/>
      <c r="K426" s="111"/>
    </row>
    <row r="427" spans="2:11">
      <c r="B427" s="93"/>
      <c r="C427" s="111"/>
      <c r="D427" s="111"/>
      <c r="E427" s="111"/>
      <c r="F427" s="111"/>
      <c r="G427" s="111"/>
      <c r="H427" s="111"/>
      <c r="I427" s="94"/>
      <c r="J427" s="94"/>
      <c r="K427" s="111"/>
    </row>
    <row r="428" spans="2:11">
      <c r="B428" s="93"/>
      <c r="C428" s="111"/>
      <c r="D428" s="111"/>
      <c r="E428" s="111"/>
      <c r="F428" s="111"/>
      <c r="G428" s="111"/>
      <c r="H428" s="111"/>
      <c r="I428" s="94"/>
      <c r="J428" s="94"/>
      <c r="K428" s="111"/>
    </row>
    <row r="429" spans="2:11">
      <c r="B429" s="93"/>
      <c r="C429" s="111"/>
      <c r="D429" s="111"/>
      <c r="E429" s="111"/>
      <c r="F429" s="111"/>
      <c r="G429" s="111"/>
      <c r="H429" s="111"/>
      <c r="I429" s="94"/>
      <c r="J429" s="94"/>
      <c r="K429" s="111"/>
    </row>
    <row r="430" spans="2:11">
      <c r="B430" s="93"/>
      <c r="C430" s="111"/>
      <c r="D430" s="111"/>
      <c r="E430" s="111"/>
      <c r="F430" s="111"/>
      <c r="G430" s="111"/>
      <c r="H430" s="111"/>
      <c r="I430" s="94"/>
      <c r="J430" s="94"/>
      <c r="K430" s="111"/>
    </row>
    <row r="431" spans="2:11">
      <c r="B431" s="93"/>
      <c r="C431" s="111"/>
      <c r="D431" s="111"/>
      <c r="E431" s="111"/>
      <c r="F431" s="111"/>
      <c r="G431" s="111"/>
      <c r="H431" s="111"/>
      <c r="I431" s="94"/>
      <c r="J431" s="94"/>
      <c r="K431" s="111"/>
    </row>
    <row r="432" spans="2:11">
      <c r="B432" s="93"/>
      <c r="C432" s="111"/>
      <c r="D432" s="111"/>
      <c r="E432" s="111"/>
      <c r="F432" s="111"/>
      <c r="G432" s="111"/>
      <c r="H432" s="111"/>
      <c r="I432" s="94"/>
      <c r="J432" s="94"/>
      <c r="K432" s="111"/>
    </row>
    <row r="433" spans="2:11">
      <c r="B433" s="93"/>
      <c r="C433" s="111"/>
      <c r="D433" s="111"/>
      <c r="E433" s="111"/>
      <c r="F433" s="111"/>
      <c r="G433" s="111"/>
      <c r="H433" s="111"/>
      <c r="I433" s="94"/>
      <c r="J433" s="94"/>
      <c r="K433" s="111"/>
    </row>
    <row r="434" spans="2:11">
      <c r="B434" s="93"/>
      <c r="C434" s="111"/>
      <c r="D434" s="111"/>
      <c r="E434" s="111"/>
      <c r="F434" s="111"/>
      <c r="G434" s="111"/>
      <c r="H434" s="111"/>
      <c r="I434" s="94"/>
      <c r="J434" s="94"/>
      <c r="K434" s="111"/>
    </row>
    <row r="435" spans="2:11">
      <c r="B435" s="93"/>
      <c r="C435" s="111"/>
      <c r="D435" s="111"/>
      <c r="E435" s="111"/>
      <c r="F435" s="111"/>
      <c r="G435" s="111"/>
      <c r="H435" s="111"/>
      <c r="I435" s="94"/>
      <c r="J435" s="94"/>
      <c r="K435" s="111"/>
    </row>
    <row r="436" spans="2:11">
      <c r="B436" s="93"/>
      <c r="C436" s="111"/>
      <c r="D436" s="111"/>
      <c r="E436" s="111"/>
      <c r="F436" s="111"/>
      <c r="G436" s="111"/>
      <c r="H436" s="111"/>
      <c r="I436" s="94"/>
      <c r="J436" s="94"/>
      <c r="K436" s="111"/>
    </row>
    <row r="437" spans="2:11">
      <c r="B437" s="93"/>
      <c r="C437" s="111"/>
      <c r="D437" s="111"/>
      <c r="E437" s="111"/>
      <c r="F437" s="111"/>
      <c r="G437" s="111"/>
      <c r="H437" s="111"/>
      <c r="I437" s="94"/>
      <c r="J437" s="94"/>
      <c r="K437" s="111"/>
    </row>
    <row r="438" spans="2:11">
      <c r="B438" s="93"/>
      <c r="C438" s="111"/>
      <c r="D438" s="111"/>
      <c r="E438" s="111"/>
      <c r="F438" s="111"/>
      <c r="G438" s="111"/>
      <c r="H438" s="111"/>
      <c r="I438" s="94"/>
      <c r="J438" s="94"/>
      <c r="K438" s="111"/>
    </row>
    <row r="439" spans="2:11">
      <c r="B439" s="93"/>
      <c r="C439" s="111"/>
      <c r="D439" s="111"/>
      <c r="E439" s="111"/>
      <c r="F439" s="111"/>
      <c r="G439" s="111"/>
      <c r="H439" s="111"/>
      <c r="I439" s="94"/>
      <c r="J439" s="94"/>
      <c r="K439" s="111"/>
    </row>
    <row r="440" spans="2:11">
      <c r="B440" s="93"/>
      <c r="C440" s="111"/>
      <c r="D440" s="111"/>
      <c r="E440" s="111"/>
      <c r="F440" s="111"/>
      <c r="G440" s="111"/>
      <c r="H440" s="111"/>
      <c r="I440" s="94"/>
      <c r="J440" s="94"/>
      <c r="K440" s="111"/>
    </row>
    <row r="441" spans="2:11">
      <c r="B441" s="93"/>
      <c r="C441" s="111"/>
      <c r="D441" s="111"/>
      <c r="E441" s="111"/>
      <c r="F441" s="111"/>
      <c r="G441" s="111"/>
      <c r="H441" s="111"/>
      <c r="I441" s="94"/>
      <c r="J441" s="94"/>
      <c r="K441" s="111"/>
    </row>
    <row r="442" spans="2:11">
      <c r="B442" s="93"/>
      <c r="C442" s="111"/>
      <c r="D442" s="111"/>
      <c r="E442" s="111"/>
      <c r="F442" s="111"/>
      <c r="G442" s="111"/>
      <c r="H442" s="111"/>
      <c r="I442" s="94"/>
      <c r="J442" s="94"/>
      <c r="K442" s="111"/>
    </row>
    <row r="443" spans="2:11">
      <c r="B443" s="93"/>
      <c r="C443" s="111"/>
      <c r="D443" s="111"/>
      <c r="E443" s="111"/>
      <c r="F443" s="111"/>
      <c r="G443" s="111"/>
      <c r="H443" s="111"/>
      <c r="I443" s="94"/>
      <c r="J443" s="94"/>
      <c r="K443" s="111"/>
    </row>
    <row r="444" spans="2:11">
      <c r="B444" s="93"/>
      <c r="C444" s="111"/>
      <c r="D444" s="111"/>
      <c r="E444" s="111"/>
      <c r="F444" s="111"/>
      <c r="G444" s="111"/>
      <c r="H444" s="111"/>
      <c r="I444" s="94"/>
      <c r="J444" s="94"/>
      <c r="K444" s="111"/>
    </row>
    <row r="445" spans="2:11">
      <c r="B445" s="93"/>
      <c r="C445" s="111"/>
      <c r="D445" s="111"/>
      <c r="E445" s="111"/>
      <c r="F445" s="111"/>
      <c r="G445" s="111"/>
      <c r="H445" s="111"/>
      <c r="I445" s="94"/>
      <c r="J445" s="94"/>
      <c r="K445" s="111"/>
    </row>
    <row r="446" spans="2:11">
      <c r="B446" s="93"/>
      <c r="C446" s="111"/>
      <c r="D446" s="111"/>
      <c r="E446" s="111"/>
      <c r="F446" s="111"/>
      <c r="G446" s="111"/>
      <c r="H446" s="111"/>
      <c r="I446" s="94"/>
      <c r="J446" s="94"/>
      <c r="K446" s="111"/>
    </row>
    <row r="447" spans="2:11">
      <c r="B447" s="93"/>
      <c r="C447" s="111"/>
      <c r="D447" s="111"/>
      <c r="E447" s="111"/>
      <c r="F447" s="111"/>
      <c r="G447" s="111"/>
      <c r="H447" s="111"/>
      <c r="I447" s="94"/>
      <c r="J447" s="94"/>
      <c r="K447" s="111"/>
    </row>
    <row r="448" spans="2:11">
      <c r="B448" s="93"/>
      <c r="C448" s="111"/>
      <c r="D448" s="111"/>
      <c r="E448" s="111"/>
      <c r="F448" s="111"/>
      <c r="G448" s="111"/>
      <c r="H448" s="111"/>
      <c r="I448" s="94"/>
      <c r="J448" s="94"/>
      <c r="K448" s="111"/>
    </row>
    <row r="449" spans="2:11">
      <c r="B449" s="93"/>
      <c r="C449" s="111"/>
      <c r="D449" s="111"/>
      <c r="E449" s="111"/>
      <c r="F449" s="111"/>
      <c r="G449" s="111"/>
      <c r="H449" s="111"/>
      <c r="I449" s="94"/>
      <c r="J449" s="94"/>
      <c r="K449" s="111"/>
    </row>
    <row r="450" spans="2:11">
      <c r="B450" s="93"/>
      <c r="C450" s="111"/>
      <c r="D450" s="111"/>
      <c r="E450" s="111"/>
      <c r="F450" s="111"/>
      <c r="G450" s="111"/>
      <c r="H450" s="111"/>
      <c r="I450" s="94"/>
      <c r="J450" s="94"/>
      <c r="K450" s="111"/>
    </row>
    <row r="451" spans="2:11">
      <c r="B451" s="93"/>
      <c r="C451" s="111"/>
      <c r="D451" s="111"/>
      <c r="E451" s="111"/>
      <c r="F451" s="111"/>
      <c r="G451" s="111"/>
      <c r="H451" s="111"/>
      <c r="I451" s="94"/>
      <c r="J451" s="94"/>
      <c r="K451" s="111"/>
    </row>
    <row r="452" spans="2:11">
      <c r="B452" s="93"/>
      <c r="C452" s="111"/>
      <c r="D452" s="111"/>
      <c r="E452" s="111"/>
      <c r="F452" s="111"/>
      <c r="G452" s="111"/>
      <c r="H452" s="111"/>
      <c r="I452" s="94"/>
      <c r="J452" s="94"/>
      <c r="K452" s="111"/>
    </row>
    <row r="453" spans="2:11">
      <c r="B453" s="93"/>
      <c r="C453" s="111"/>
      <c r="D453" s="111"/>
      <c r="E453" s="111"/>
      <c r="F453" s="111"/>
      <c r="G453" s="111"/>
      <c r="H453" s="111"/>
      <c r="I453" s="94"/>
      <c r="J453" s="94"/>
      <c r="K453" s="111"/>
    </row>
    <row r="454" spans="2:11">
      <c r="B454" s="93"/>
      <c r="C454" s="111"/>
      <c r="D454" s="111"/>
      <c r="E454" s="111"/>
      <c r="F454" s="111"/>
      <c r="G454" s="111"/>
      <c r="H454" s="111"/>
      <c r="I454" s="94"/>
      <c r="J454" s="94"/>
      <c r="K454" s="111"/>
    </row>
    <row r="455" spans="2:11">
      <c r="B455" s="93"/>
      <c r="C455" s="111"/>
      <c r="D455" s="111"/>
      <c r="E455" s="111"/>
      <c r="F455" s="111"/>
      <c r="G455" s="111"/>
      <c r="H455" s="111"/>
      <c r="I455" s="94"/>
      <c r="J455" s="94"/>
      <c r="K455" s="111"/>
    </row>
    <row r="456" spans="2:11">
      <c r="B456" s="93"/>
      <c r="C456" s="111"/>
      <c r="D456" s="111"/>
      <c r="E456" s="111"/>
      <c r="F456" s="111"/>
      <c r="G456" s="111"/>
      <c r="H456" s="111"/>
      <c r="I456" s="94"/>
      <c r="J456" s="94"/>
      <c r="K456" s="111"/>
    </row>
    <row r="457" spans="2:11">
      <c r="B457" s="93"/>
      <c r="C457" s="111"/>
      <c r="D457" s="111"/>
      <c r="E457" s="111"/>
      <c r="F457" s="111"/>
      <c r="G457" s="111"/>
      <c r="H457" s="111"/>
      <c r="I457" s="94"/>
      <c r="J457" s="94"/>
      <c r="K457" s="111"/>
    </row>
    <row r="458" spans="2:11">
      <c r="B458" s="93"/>
      <c r="C458" s="111"/>
      <c r="D458" s="111"/>
      <c r="E458" s="111"/>
      <c r="F458" s="111"/>
      <c r="G458" s="111"/>
      <c r="H458" s="111"/>
      <c r="I458" s="94"/>
      <c r="J458" s="94"/>
      <c r="K458" s="111"/>
    </row>
    <row r="459" spans="2:11">
      <c r="B459" s="93"/>
      <c r="C459" s="111"/>
      <c r="D459" s="111"/>
      <c r="E459" s="111"/>
      <c r="F459" s="111"/>
      <c r="G459" s="111"/>
      <c r="H459" s="111"/>
      <c r="I459" s="94"/>
      <c r="J459" s="94"/>
      <c r="K459" s="111"/>
    </row>
    <row r="460" spans="2:11">
      <c r="B460" s="93"/>
      <c r="C460" s="111"/>
      <c r="D460" s="111"/>
      <c r="E460" s="111"/>
      <c r="F460" s="111"/>
      <c r="G460" s="111"/>
      <c r="H460" s="111"/>
      <c r="I460" s="94"/>
      <c r="J460" s="94"/>
      <c r="K460" s="111"/>
    </row>
    <row r="461" spans="2:11">
      <c r="B461" s="93"/>
      <c r="C461" s="111"/>
      <c r="D461" s="111"/>
      <c r="E461" s="111"/>
      <c r="F461" s="111"/>
      <c r="G461" s="111"/>
      <c r="H461" s="111"/>
      <c r="I461" s="94"/>
      <c r="J461" s="94"/>
      <c r="K461" s="111"/>
    </row>
    <row r="462" spans="2:11">
      <c r="B462" s="93"/>
      <c r="C462" s="111"/>
      <c r="D462" s="111"/>
      <c r="E462" s="111"/>
      <c r="F462" s="111"/>
      <c r="G462" s="111"/>
      <c r="H462" s="111"/>
      <c r="I462" s="94"/>
      <c r="J462" s="94"/>
      <c r="K462" s="111"/>
    </row>
    <row r="463" spans="2:11">
      <c r="B463" s="93"/>
      <c r="C463" s="111"/>
      <c r="D463" s="111"/>
      <c r="E463" s="111"/>
      <c r="F463" s="111"/>
      <c r="G463" s="111"/>
      <c r="H463" s="111"/>
      <c r="I463" s="94"/>
      <c r="J463" s="94"/>
      <c r="K463" s="111"/>
    </row>
    <row r="464" spans="2:11">
      <c r="B464" s="93"/>
      <c r="C464" s="111"/>
      <c r="D464" s="111"/>
      <c r="E464" s="111"/>
      <c r="F464" s="111"/>
      <c r="G464" s="111"/>
      <c r="H464" s="111"/>
      <c r="I464" s="94"/>
      <c r="J464" s="94"/>
      <c r="K464" s="111"/>
    </row>
    <row r="465" spans="2:11">
      <c r="B465" s="93"/>
      <c r="C465" s="111"/>
      <c r="D465" s="111"/>
      <c r="E465" s="111"/>
      <c r="F465" s="111"/>
      <c r="G465" s="111"/>
      <c r="H465" s="111"/>
      <c r="I465" s="94"/>
      <c r="J465" s="94"/>
      <c r="K465" s="111"/>
    </row>
    <row r="466" spans="2:11">
      <c r="B466" s="93"/>
      <c r="C466" s="111"/>
      <c r="D466" s="111"/>
      <c r="E466" s="111"/>
      <c r="F466" s="111"/>
      <c r="G466" s="111"/>
      <c r="H466" s="111"/>
      <c r="I466" s="94"/>
      <c r="J466" s="94"/>
      <c r="K466" s="111"/>
    </row>
    <row r="467" spans="2:11">
      <c r="B467" s="93"/>
      <c r="C467" s="111"/>
      <c r="D467" s="111"/>
      <c r="E467" s="111"/>
      <c r="F467" s="111"/>
      <c r="G467" s="111"/>
      <c r="H467" s="111"/>
      <c r="I467" s="94"/>
      <c r="J467" s="94"/>
      <c r="K467" s="111"/>
    </row>
    <row r="468" spans="2:11">
      <c r="B468" s="93"/>
      <c r="C468" s="111"/>
      <c r="D468" s="111"/>
      <c r="E468" s="111"/>
      <c r="F468" s="111"/>
      <c r="G468" s="111"/>
      <c r="H468" s="111"/>
      <c r="I468" s="94"/>
      <c r="J468" s="94"/>
      <c r="K468" s="111"/>
    </row>
    <row r="469" spans="2:11">
      <c r="B469" s="93"/>
      <c r="C469" s="111"/>
      <c r="D469" s="111"/>
      <c r="E469" s="111"/>
      <c r="F469" s="111"/>
      <c r="G469" s="111"/>
      <c r="H469" s="111"/>
      <c r="I469" s="94"/>
      <c r="J469" s="94"/>
      <c r="K469" s="111"/>
    </row>
    <row r="470" spans="2:11">
      <c r="B470" s="93"/>
      <c r="C470" s="111"/>
      <c r="D470" s="111"/>
      <c r="E470" s="111"/>
      <c r="F470" s="111"/>
      <c r="G470" s="111"/>
      <c r="H470" s="111"/>
      <c r="I470" s="94"/>
      <c r="J470" s="94"/>
      <c r="K470" s="111"/>
    </row>
    <row r="471" spans="2:11">
      <c r="B471" s="93"/>
      <c r="C471" s="111"/>
      <c r="D471" s="111"/>
      <c r="E471" s="111"/>
      <c r="F471" s="111"/>
      <c r="G471" s="111"/>
      <c r="H471" s="111"/>
      <c r="I471" s="94"/>
      <c r="J471" s="94"/>
      <c r="K471" s="111"/>
    </row>
    <row r="472" spans="2:11">
      <c r="B472" s="93"/>
      <c r="C472" s="111"/>
      <c r="D472" s="111"/>
      <c r="E472" s="111"/>
      <c r="F472" s="111"/>
      <c r="G472" s="111"/>
      <c r="H472" s="111"/>
      <c r="I472" s="94"/>
      <c r="J472" s="94"/>
      <c r="K472" s="111"/>
    </row>
    <row r="473" spans="2:11">
      <c r="B473" s="93"/>
      <c r="C473" s="111"/>
      <c r="D473" s="111"/>
      <c r="E473" s="111"/>
      <c r="F473" s="111"/>
      <c r="G473" s="111"/>
      <c r="H473" s="111"/>
      <c r="I473" s="94"/>
      <c r="J473" s="94"/>
      <c r="K473" s="111"/>
    </row>
    <row r="474" spans="2:11">
      <c r="B474" s="93"/>
      <c r="C474" s="111"/>
      <c r="D474" s="111"/>
      <c r="E474" s="111"/>
      <c r="F474" s="111"/>
      <c r="G474" s="111"/>
      <c r="H474" s="111"/>
      <c r="I474" s="94"/>
      <c r="J474" s="94"/>
      <c r="K474" s="111"/>
    </row>
    <row r="475" spans="2:11">
      <c r="B475" s="93"/>
      <c r="C475" s="111"/>
      <c r="D475" s="111"/>
      <c r="E475" s="111"/>
      <c r="F475" s="111"/>
      <c r="G475" s="111"/>
      <c r="H475" s="111"/>
      <c r="I475" s="94"/>
      <c r="J475" s="94"/>
      <c r="K475" s="111"/>
    </row>
    <row r="476" spans="2:11">
      <c r="B476" s="93"/>
      <c r="C476" s="111"/>
      <c r="D476" s="111"/>
      <c r="E476" s="111"/>
      <c r="F476" s="111"/>
      <c r="G476" s="111"/>
      <c r="H476" s="111"/>
      <c r="I476" s="94"/>
      <c r="J476" s="94"/>
      <c r="K476" s="111"/>
    </row>
    <row r="477" spans="2:11">
      <c r="B477" s="93"/>
      <c r="C477" s="111"/>
      <c r="D477" s="111"/>
      <c r="E477" s="111"/>
      <c r="F477" s="111"/>
      <c r="G477" s="111"/>
      <c r="H477" s="111"/>
      <c r="I477" s="94"/>
      <c r="J477" s="94"/>
      <c r="K477" s="111"/>
    </row>
    <row r="478" spans="2:11">
      <c r="B478" s="93"/>
      <c r="C478" s="111"/>
      <c r="D478" s="111"/>
      <c r="E478" s="111"/>
      <c r="F478" s="111"/>
      <c r="G478" s="111"/>
      <c r="H478" s="111"/>
      <c r="I478" s="94"/>
      <c r="J478" s="94"/>
      <c r="K478" s="111"/>
    </row>
    <row r="479" spans="2:11">
      <c r="B479" s="93"/>
      <c r="C479" s="111"/>
      <c r="D479" s="111"/>
      <c r="E479" s="111"/>
      <c r="F479" s="111"/>
      <c r="G479" s="111"/>
      <c r="H479" s="111"/>
      <c r="I479" s="94"/>
      <c r="J479" s="94"/>
      <c r="K479" s="111"/>
    </row>
    <row r="480" spans="2:11">
      <c r="B480" s="93"/>
      <c r="C480" s="111"/>
      <c r="D480" s="111"/>
      <c r="E480" s="111"/>
      <c r="F480" s="111"/>
      <c r="G480" s="111"/>
      <c r="H480" s="111"/>
      <c r="I480" s="94"/>
      <c r="J480" s="94"/>
      <c r="K480" s="111"/>
    </row>
    <row r="481" spans="2:11">
      <c r="B481" s="93"/>
      <c r="C481" s="111"/>
      <c r="D481" s="111"/>
      <c r="E481" s="111"/>
      <c r="F481" s="111"/>
      <c r="G481" s="111"/>
      <c r="H481" s="111"/>
      <c r="I481" s="94"/>
      <c r="J481" s="94"/>
      <c r="K481" s="111"/>
    </row>
    <row r="482" spans="2:11">
      <c r="B482" s="93"/>
      <c r="C482" s="111"/>
      <c r="D482" s="111"/>
      <c r="E482" s="111"/>
      <c r="F482" s="111"/>
      <c r="G482" s="111"/>
      <c r="H482" s="111"/>
      <c r="I482" s="94"/>
      <c r="J482" s="94"/>
      <c r="K482" s="111"/>
    </row>
    <row r="483" spans="2:11">
      <c r="B483" s="93"/>
      <c r="C483" s="111"/>
      <c r="D483" s="111"/>
      <c r="E483" s="111"/>
      <c r="F483" s="111"/>
      <c r="G483" s="111"/>
      <c r="H483" s="111"/>
      <c r="I483" s="94"/>
      <c r="J483" s="94"/>
      <c r="K483" s="111"/>
    </row>
    <row r="484" spans="2:11">
      <c r="B484" s="93"/>
      <c r="C484" s="111"/>
      <c r="D484" s="111"/>
      <c r="E484" s="111"/>
      <c r="F484" s="111"/>
      <c r="G484" s="111"/>
      <c r="H484" s="111"/>
      <c r="I484" s="94"/>
      <c r="J484" s="94"/>
      <c r="K484" s="111"/>
    </row>
    <row r="485" spans="2:11">
      <c r="B485" s="93"/>
      <c r="C485" s="111"/>
      <c r="D485" s="111"/>
      <c r="E485" s="111"/>
      <c r="F485" s="111"/>
      <c r="G485" s="111"/>
      <c r="H485" s="111"/>
      <c r="I485" s="94"/>
      <c r="J485" s="94"/>
      <c r="K485" s="111"/>
    </row>
    <row r="486" spans="2:11">
      <c r="B486" s="93"/>
      <c r="C486" s="111"/>
      <c r="D486" s="111"/>
      <c r="E486" s="111"/>
      <c r="F486" s="111"/>
      <c r="G486" s="111"/>
      <c r="H486" s="111"/>
      <c r="I486" s="94"/>
      <c r="J486" s="94"/>
      <c r="K486" s="111"/>
    </row>
    <row r="487" spans="2:11">
      <c r="B487" s="93"/>
      <c r="C487" s="111"/>
      <c r="D487" s="111"/>
      <c r="E487" s="111"/>
      <c r="F487" s="111"/>
      <c r="G487" s="111"/>
      <c r="H487" s="111"/>
      <c r="I487" s="94"/>
      <c r="J487" s="94"/>
      <c r="K487" s="111"/>
    </row>
    <row r="488" spans="2:11">
      <c r="B488" s="93"/>
      <c r="C488" s="111"/>
      <c r="D488" s="111"/>
      <c r="E488" s="111"/>
      <c r="F488" s="111"/>
      <c r="G488" s="111"/>
      <c r="H488" s="111"/>
      <c r="I488" s="94"/>
      <c r="J488" s="94"/>
      <c r="K488" s="111"/>
    </row>
    <row r="489" spans="2:11">
      <c r="B489" s="93"/>
      <c r="C489" s="111"/>
      <c r="D489" s="111"/>
      <c r="E489" s="111"/>
      <c r="F489" s="111"/>
      <c r="G489" s="111"/>
      <c r="H489" s="111"/>
      <c r="I489" s="94"/>
      <c r="J489" s="94"/>
      <c r="K489" s="111"/>
    </row>
    <row r="490" spans="2:11">
      <c r="B490" s="93"/>
      <c r="C490" s="111"/>
      <c r="D490" s="111"/>
      <c r="E490" s="111"/>
      <c r="F490" s="111"/>
      <c r="G490" s="111"/>
      <c r="H490" s="111"/>
      <c r="I490" s="94"/>
      <c r="J490" s="94"/>
      <c r="K490" s="111"/>
    </row>
    <row r="491" spans="2:11">
      <c r="B491" s="93"/>
      <c r="C491" s="111"/>
      <c r="D491" s="111"/>
      <c r="E491" s="111"/>
      <c r="F491" s="111"/>
      <c r="G491" s="111"/>
      <c r="H491" s="111"/>
      <c r="I491" s="94"/>
      <c r="J491" s="94"/>
      <c r="K491" s="111"/>
    </row>
    <row r="492" spans="2:11">
      <c r="B492" s="93"/>
      <c r="C492" s="111"/>
      <c r="D492" s="111"/>
      <c r="E492" s="111"/>
      <c r="F492" s="111"/>
      <c r="G492" s="111"/>
      <c r="H492" s="111"/>
      <c r="I492" s="94"/>
      <c r="J492" s="94"/>
      <c r="K492" s="111"/>
    </row>
    <row r="493" spans="2:11">
      <c r="B493" s="93"/>
      <c r="C493" s="111"/>
      <c r="D493" s="111"/>
      <c r="E493" s="111"/>
      <c r="F493" s="111"/>
      <c r="G493" s="111"/>
      <c r="H493" s="111"/>
      <c r="I493" s="94"/>
      <c r="J493" s="94"/>
      <c r="K493" s="111"/>
    </row>
    <row r="494" spans="2:11">
      <c r="B494" s="93"/>
      <c r="C494" s="111"/>
      <c r="D494" s="111"/>
      <c r="E494" s="111"/>
      <c r="F494" s="111"/>
      <c r="G494" s="111"/>
      <c r="H494" s="111"/>
      <c r="I494" s="94"/>
      <c r="J494" s="94"/>
      <c r="K494" s="111"/>
    </row>
    <row r="495" spans="2:11">
      <c r="B495" s="93"/>
      <c r="C495" s="111"/>
      <c r="D495" s="111"/>
      <c r="E495" s="111"/>
      <c r="F495" s="111"/>
      <c r="G495" s="111"/>
      <c r="H495" s="111"/>
      <c r="I495" s="94"/>
      <c r="J495" s="94"/>
      <c r="K495" s="111"/>
    </row>
    <row r="496" spans="2:11">
      <c r="B496" s="93"/>
      <c r="C496" s="111"/>
      <c r="D496" s="111"/>
      <c r="E496" s="111"/>
      <c r="F496" s="111"/>
      <c r="G496" s="111"/>
      <c r="H496" s="111"/>
      <c r="I496" s="94"/>
      <c r="J496" s="94"/>
      <c r="K496" s="111"/>
    </row>
    <row r="497" spans="2:11">
      <c r="B497" s="93"/>
      <c r="C497" s="111"/>
      <c r="D497" s="111"/>
      <c r="E497" s="111"/>
      <c r="F497" s="111"/>
      <c r="G497" s="111"/>
      <c r="H497" s="111"/>
      <c r="I497" s="94"/>
      <c r="J497" s="94"/>
      <c r="K497" s="111"/>
    </row>
    <row r="498" spans="2:11">
      <c r="B498" s="93"/>
      <c r="C498" s="111"/>
      <c r="D498" s="111"/>
      <c r="E498" s="111"/>
      <c r="F498" s="111"/>
      <c r="G498" s="111"/>
      <c r="H498" s="111"/>
      <c r="I498" s="94"/>
      <c r="J498" s="94"/>
      <c r="K498" s="111"/>
    </row>
    <row r="499" spans="2:11">
      <c r="B499" s="93"/>
      <c r="C499" s="111"/>
      <c r="D499" s="111"/>
      <c r="E499" s="111"/>
      <c r="F499" s="111"/>
      <c r="G499" s="111"/>
      <c r="H499" s="111"/>
      <c r="I499" s="94"/>
      <c r="J499" s="94"/>
      <c r="K499" s="111"/>
    </row>
    <row r="500" spans="2:11">
      <c r="B500" s="93"/>
      <c r="C500" s="111"/>
      <c r="D500" s="111"/>
      <c r="E500" s="111"/>
      <c r="F500" s="111"/>
      <c r="G500" s="111"/>
      <c r="H500" s="111"/>
      <c r="I500" s="94"/>
      <c r="J500" s="94"/>
      <c r="K500" s="111"/>
    </row>
    <row r="501" spans="2:11">
      <c r="B501" s="93"/>
      <c r="C501" s="111"/>
      <c r="D501" s="111"/>
      <c r="E501" s="111"/>
      <c r="F501" s="111"/>
      <c r="G501" s="111"/>
      <c r="H501" s="111"/>
      <c r="I501" s="94"/>
      <c r="J501" s="94"/>
      <c r="K501" s="111"/>
    </row>
    <row r="502" spans="2:11">
      <c r="B502" s="93"/>
      <c r="C502" s="111"/>
      <c r="D502" s="111"/>
      <c r="E502" s="111"/>
      <c r="F502" s="111"/>
      <c r="G502" s="111"/>
      <c r="H502" s="111"/>
      <c r="I502" s="94"/>
      <c r="J502" s="94"/>
      <c r="K502" s="111"/>
    </row>
    <row r="503" spans="2:11">
      <c r="B503" s="93"/>
      <c r="C503" s="111"/>
      <c r="D503" s="111"/>
      <c r="E503" s="111"/>
      <c r="F503" s="111"/>
      <c r="G503" s="111"/>
      <c r="H503" s="111"/>
      <c r="I503" s="94"/>
      <c r="J503" s="94"/>
      <c r="K503" s="111"/>
    </row>
    <row r="504" spans="2:11">
      <c r="B504" s="93"/>
      <c r="C504" s="111"/>
      <c r="D504" s="111"/>
      <c r="E504" s="111"/>
      <c r="F504" s="111"/>
      <c r="G504" s="111"/>
      <c r="H504" s="111"/>
      <c r="I504" s="94"/>
      <c r="J504" s="94"/>
      <c r="K504" s="111"/>
    </row>
    <row r="505" spans="2:11">
      <c r="B505" s="93"/>
      <c r="C505" s="111"/>
      <c r="D505" s="111"/>
      <c r="E505" s="111"/>
      <c r="F505" s="111"/>
      <c r="G505" s="111"/>
      <c r="H505" s="111"/>
      <c r="I505" s="94"/>
      <c r="J505" s="94"/>
      <c r="K505" s="111"/>
    </row>
    <row r="506" spans="2:11">
      <c r="B506" s="93"/>
      <c r="C506" s="111"/>
      <c r="D506" s="111"/>
      <c r="E506" s="111"/>
      <c r="F506" s="111"/>
      <c r="G506" s="111"/>
      <c r="H506" s="111"/>
      <c r="I506" s="94"/>
      <c r="J506" s="94"/>
      <c r="K506" s="111"/>
    </row>
    <row r="507" spans="2:11">
      <c r="B507" s="93"/>
      <c r="C507" s="111"/>
      <c r="D507" s="111"/>
      <c r="E507" s="111"/>
      <c r="F507" s="111"/>
      <c r="G507" s="111"/>
      <c r="H507" s="111"/>
      <c r="I507" s="94"/>
      <c r="J507" s="94"/>
      <c r="K507" s="111"/>
    </row>
    <row r="508" spans="2:11">
      <c r="B508" s="93"/>
      <c r="C508" s="111"/>
      <c r="D508" s="111"/>
      <c r="E508" s="111"/>
      <c r="F508" s="111"/>
      <c r="G508" s="111"/>
      <c r="H508" s="111"/>
      <c r="I508" s="94"/>
      <c r="J508" s="94"/>
      <c r="K508" s="111"/>
    </row>
    <row r="509" spans="2:11">
      <c r="B509" s="93"/>
      <c r="C509" s="111"/>
      <c r="D509" s="111"/>
      <c r="E509" s="111"/>
      <c r="F509" s="111"/>
      <c r="G509" s="111"/>
      <c r="H509" s="111"/>
      <c r="I509" s="94"/>
      <c r="J509" s="94"/>
      <c r="K509" s="111"/>
    </row>
    <row r="510" spans="2:11">
      <c r="B510" s="93"/>
      <c r="C510" s="111"/>
      <c r="D510" s="111"/>
      <c r="E510" s="111"/>
      <c r="F510" s="111"/>
      <c r="G510" s="111"/>
      <c r="H510" s="111"/>
      <c r="I510" s="94"/>
      <c r="J510" s="94"/>
      <c r="K510" s="111"/>
    </row>
    <row r="511" spans="2:11">
      <c r="B511" s="93"/>
      <c r="C511" s="111"/>
      <c r="D511" s="111"/>
      <c r="E511" s="111"/>
      <c r="F511" s="111"/>
      <c r="G511" s="111"/>
      <c r="H511" s="111"/>
      <c r="I511" s="94"/>
      <c r="J511" s="94"/>
      <c r="K511" s="111"/>
    </row>
    <row r="512" spans="2:11">
      <c r="B512" s="93"/>
      <c r="C512" s="111"/>
      <c r="D512" s="111"/>
      <c r="E512" s="111"/>
      <c r="F512" s="111"/>
      <c r="G512" s="111"/>
      <c r="H512" s="111"/>
      <c r="I512" s="94"/>
      <c r="J512" s="94"/>
      <c r="K512" s="111"/>
    </row>
    <row r="513" spans="2:11">
      <c r="B513" s="93"/>
      <c r="C513" s="111"/>
      <c r="D513" s="111"/>
      <c r="E513" s="111"/>
      <c r="F513" s="111"/>
      <c r="G513" s="111"/>
      <c r="H513" s="111"/>
      <c r="I513" s="94"/>
      <c r="J513" s="94"/>
      <c r="K513" s="111"/>
    </row>
    <row r="514" spans="2:11">
      <c r="B514" s="93"/>
      <c r="C514" s="111"/>
      <c r="D514" s="111"/>
      <c r="E514" s="111"/>
      <c r="F514" s="111"/>
      <c r="G514" s="111"/>
      <c r="H514" s="111"/>
      <c r="I514" s="94"/>
      <c r="J514" s="94"/>
      <c r="K514" s="111"/>
    </row>
    <row r="515" spans="2:11">
      <c r="B515" s="93"/>
      <c r="C515" s="111"/>
      <c r="D515" s="111"/>
      <c r="E515" s="111"/>
      <c r="F515" s="111"/>
      <c r="G515" s="111"/>
      <c r="H515" s="111"/>
      <c r="I515" s="94"/>
      <c r="J515" s="94"/>
      <c r="K515" s="111"/>
    </row>
    <row r="516" spans="2:11">
      <c r="B516" s="93"/>
      <c r="C516" s="111"/>
      <c r="D516" s="111"/>
      <c r="E516" s="111"/>
      <c r="F516" s="111"/>
      <c r="G516" s="111"/>
      <c r="H516" s="111"/>
      <c r="I516" s="94"/>
      <c r="J516" s="94"/>
      <c r="K516" s="111"/>
    </row>
    <row r="517" spans="2:11">
      <c r="B517" s="93"/>
      <c r="C517" s="111"/>
      <c r="D517" s="111"/>
      <c r="E517" s="111"/>
      <c r="F517" s="111"/>
      <c r="G517" s="111"/>
      <c r="H517" s="111"/>
      <c r="I517" s="94"/>
      <c r="J517" s="94"/>
      <c r="K517" s="111"/>
    </row>
    <row r="518" spans="2:11">
      <c r="B518" s="93"/>
      <c r="C518" s="111"/>
      <c r="D518" s="111"/>
      <c r="E518" s="111"/>
      <c r="F518" s="111"/>
      <c r="G518" s="111"/>
      <c r="H518" s="111"/>
      <c r="I518" s="94"/>
      <c r="J518" s="94"/>
      <c r="K518" s="111"/>
    </row>
    <row r="519" spans="2:11">
      <c r="B519" s="93"/>
      <c r="C519" s="111"/>
      <c r="D519" s="111"/>
      <c r="E519" s="111"/>
      <c r="F519" s="111"/>
      <c r="G519" s="111"/>
      <c r="H519" s="111"/>
      <c r="I519" s="94"/>
      <c r="J519" s="94"/>
      <c r="K519" s="111"/>
    </row>
    <row r="520" spans="2:11">
      <c r="B520" s="93"/>
      <c r="C520" s="111"/>
      <c r="D520" s="111"/>
      <c r="E520" s="111"/>
      <c r="F520" s="111"/>
      <c r="G520" s="111"/>
      <c r="H520" s="111"/>
      <c r="I520" s="94"/>
      <c r="J520" s="94"/>
      <c r="K520" s="111"/>
    </row>
    <row r="521" spans="2:11">
      <c r="B521" s="93"/>
      <c r="C521" s="111"/>
      <c r="D521" s="111"/>
      <c r="E521" s="111"/>
      <c r="F521" s="111"/>
      <c r="G521" s="111"/>
      <c r="H521" s="111"/>
      <c r="I521" s="94"/>
      <c r="J521" s="94"/>
      <c r="K521" s="111"/>
    </row>
    <row r="522" spans="2:11">
      <c r="B522" s="93"/>
      <c r="C522" s="111"/>
      <c r="D522" s="111"/>
      <c r="E522" s="111"/>
      <c r="F522" s="111"/>
      <c r="G522" s="111"/>
      <c r="H522" s="111"/>
      <c r="I522" s="94"/>
      <c r="J522" s="94"/>
      <c r="K522" s="111"/>
    </row>
    <row r="523" spans="2:11">
      <c r="B523" s="93"/>
      <c r="C523" s="111"/>
      <c r="D523" s="111"/>
      <c r="E523" s="111"/>
      <c r="F523" s="111"/>
      <c r="G523" s="111"/>
      <c r="H523" s="111"/>
      <c r="I523" s="94"/>
      <c r="J523" s="94"/>
      <c r="K523" s="111"/>
    </row>
    <row r="524" spans="2:11">
      <c r="B524" s="93"/>
      <c r="C524" s="111"/>
      <c r="D524" s="111"/>
      <c r="E524" s="111"/>
      <c r="F524" s="111"/>
      <c r="G524" s="111"/>
      <c r="H524" s="111"/>
      <c r="I524" s="94"/>
      <c r="J524" s="94"/>
      <c r="K524" s="111"/>
    </row>
    <row r="525" spans="2:11">
      <c r="B525" s="93"/>
      <c r="C525" s="111"/>
      <c r="D525" s="111"/>
      <c r="E525" s="111"/>
      <c r="F525" s="111"/>
      <c r="G525" s="111"/>
      <c r="H525" s="111"/>
      <c r="I525" s="94"/>
      <c r="J525" s="94"/>
      <c r="K525" s="111"/>
    </row>
    <row r="526" spans="2:11">
      <c r="B526" s="93"/>
      <c r="C526" s="111"/>
      <c r="D526" s="111"/>
      <c r="E526" s="111"/>
      <c r="F526" s="111"/>
      <c r="G526" s="111"/>
      <c r="H526" s="111"/>
      <c r="I526" s="94"/>
      <c r="J526" s="94"/>
      <c r="K526" s="111"/>
    </row>
    <row r="527" spans="2:11">
      <c r="B527" s="93"/>
      <c r="C527" s="111"/>
      <c r="D527" s="111"/>
      <c r="E527" s="111"/>
      <c r="F527" s="111"/>
      <c r="G527" s="111"/>
      <c r="H527" s="111"/>
      <c r="I527" s="94"/>
      <c r="J527" s="94"/>
      <c r="K527" s="111"/>
    </row>
    <row r="528" spans="2:11">
      <c r="B528" s="93"/>
      <c r="C528" s="111"/>
      <c r="D528" s="111"/>
      <c r="E528" s="111"/>
      <c r="F528" s="111"/>
      <c r="G528" s="111"/>
      <c r="H528" s="111"/>
      <c r="I528" s="94"/>
      <c r="J528" s="94"/>
      <c r="K528" s="111"/>
    </row>
    <row r="529" spans="2:11">
      <c r="B529" s="93"/>
      <c r="C529" s="111"/>
      <c r="D529" s="111"/>
      <c r="E529" s="111"/>
      <c r="F529" s="111"/>
      <c r="G529" s="111"/>
      <c r="H529" s="111"/>
      <c r="I529" s="94"/>
      <c r="J529" s="94"/>
      <c r="K529" s="111"/>
    </row>
    <row r="530" spans="2:11">
      <c r="B530" s="93"/>
      <c r="C530" s="111"/>
      <c r="D530" s="111"/>
      <c r="E530" s="111"/>
      <c r="F530" s="111"/>
      <c r="G530" s="111"/>
      <c r="H530" s="111"/>
      <c r="I530" s="94"/>
      <c r="J530" s="94"/>
      <c r="K530" s="111"/>
    </row>
    <row r="531" spans="2:11">
      <c r="B531" s="93"/>
      <c r="C531" s="111"/>
      <c r="D531" s="111"/>
      <c r="E531" s="111"/>
      <c r="F531" s="111"/>
      <c r="G531" s="111"/>
      <c r="H531" s="111"/>
      <c r="I531" s="94"/>
      <c r="J531" s="94"/>
      <c r="K531" s="111"/>
    </row>
    <row r="532" spans="2:11">
      <c r="B532" s="93"/>
      <c r="C532" s="111"/>
      <c r="D532" s="111"/>
      <c r="E532" s="111"/>
      <c r="F532" s="111"/>
      <c r="G532" s="111"/>
      <c r="H532" s="111"/>
      <c r="I532" s="94"/>
      <c r="J532" s="94"/>
      <c r="K532" s="111"/>
    </row>
    <row r="533" spans="2:11">
      <c r="B533" s="93"/>
      <c r="C533" s="111"/>
      <c r="D533" s="111"/>
      <c r="E533" s="111"/>
      <c r="F533" s="111"/>
      <c r="G533" s="111"/>
      <c r="H533" s="111"/>
      <c r="I533" s="94"/>
      <c r="J533" s="94"/>
      <c r="K533" s="111"/>
    </row>
    <row r="534" spans="2:11">
      <c r="B534" s="93"/>
      <c r="C534" s="111"/>
      <c r="D534" s="111"/>
      <c r="E534" s="111"/>
      <c r="F534" s="111"/>
      <c r="G534" s="111"/>
      <c r="H534" s="111"/>
      <c r="I534" s="94"/>
      <c r="J534" s="94"/>
      <c r="K534" s="111"/>
    </row>
    <row r="535" spans="2:11">
      <c r="B535" s="93"/>
      <c r="C535" s="111"/>
      <c r="D535" s="111"/>
      <c r="E535" s="111"/>
      <c r="F535" s="111"/>
      <c r="G535" s="111"/>
      <c r="H535" s="111"/>
      <c r="I535" s="94"/>
      <c r="J535" s="94"/>
      <c r="K535" s="111"/>
    </row>
    <row r="536" spans="2:11">
      <c r="B536" s="93"/>
      <c r="C536" s="111"/>
      <c r="D536" s="111"/>
      <c r="E536" s="111"/>
      <c r="F536" s="111"/>
      <c r="G536" s="111"/>
      <c r="H536" s="111"/>
      <c r="I536" s="94"/>
      <c r="J536" s="94"/>
      <c r="K536" s="111"/>
    </row>
    <row r="537" spans="2:11">
      <c r="B537" s="93"/>
      <c r="C537" s="111"/>
      <c r="D537" s="111"/>
      <c r="E537" s="111"/>
      <c r="F537" s="111"/>
      <c r="G537" s="111"/>
      <c r="H537" s="111"/>
      <c r="I537" s="94"/>
      <c r="J537" s="94"/>
      <c r="K537" s="111"/>
    </row>
    <row r="538" spans="2:11">
      <c r="B538" s="93"/>
      <c r="C538" s="111"/>
      <c r="D538" s="111"/>
      <c r="E538" s="111"/>
      <c r="F538" s="111"/>
      <c r="G538" s="111"/>
      <c r="H538" s="111"/>
      <c r="I538" s="94"/>
      <c r="J538" s="94"/>
      <c r="K538" s="111"/>
    </row>
    <row r="539" spans="2:11">
      <c r="B539" s="93"/>
      <c r="C539" s="111"/>
      <c r="D539" s="111"/>
      <c r="E539" s="111"/>
      <c r="F539" s="111"/>
      <c r="G539" s="111"/>
      <c r="H539" s="111"/>
      <c r="I539" s="94"/>
      <c r="J539" s="94"/>
      <c r="K539" s="111"/>
    </row>
    <row r="540" spans="2:11">
      <c r="B540" s="93"/>
      <c r="C540" s="111"/>
      <c r="D540" s="111"/>
      <c r="E540" s="111"/>
      <c r="F540" s="111"/>
      <c r="G540" s="111"/>
      <c r="H540" s="111"/>
      <c r="I540" s="94"/>
      <c r="J540" s="94"/>
      <c r="K540" s="111"/>
    </row>
    <row r="541" spans="2:11">
      <c r="B541" s="93"/>
      <c r="C541" s="111"/>
      <c r="D541" s="111"/>
      <c r="E541" s="111"/>
      <c r="F541" s="111"/>
      <c r="G541" s="111"/>
      <c r="H541" s="111"/>
      <c r="I541" s="94"/>
      <c r="J541" s="94"/>
      <c r="K541" s="111"/>
    </row>
    <row r="542" spans="2:11">
      <c r="B542" s="93"/>
      <c r="C542" s="111"/>
      <c r="D542" s="111"/>
      <c r="E542" s="111"/>
      <c r="F542" s="111"/>
      <c r="G542" s="111"/>
      <c r="H542" s="111"/>
      <c r="I542" s="94"/>
      <c r="J542" s="94"/>
      <c r="K542" s="111"/>
    </row>
    <row r="543" spans="2:11">
      <c r="B543" s="93"/>
      <c r="C543" s="111"/>
      <c r="D543" s="111"/>
      <c r="E543" s="111"/>
      <c r="F543" s="111"/>
      <c r="G543" s="111"/>
      <c r="H543" s="111"/>
      <c r="I543" s="94"/>
      <c r="J543" s="94"/>
      <c r="K543" s="111"/>
    </row>
    <row r="544" spans="2:11">
      <c r="B544" s="93"/>
      <c r="C544" s="111"/>
      <c r="D544" s="111"/>
      <c r="E544" s="111"/>
      <c r="F544" s="111"/>
      <c r="G544" s="111"/>
      <c r="H544" s="111"/>
      <c r="I544" s="94"/>
      <c r="J544" s="94"/>
      <c r="K544" s="111"/>
    </row>
    <row r="545" spans="2:11">
      <c r="B545" s="93"/>
      <c r="C545" s="111"/>
      <c r="D545" s="111"/>
      <c r="E545" s="111"/>
      <c r="F545" s="111"/>
      <c r="G545" s="111"/>
      <c r="H545" s="111"/>
      <c r="I545" s="94"/>
      <c r="J545" s="94"/>
      <c r="K545" s="111"/>
    </row>
    <row r="546" spans="2:11">
      <c r="B546" s="93"/>
      <c r="C546" s="111"/>
      <c r="D546" s="111"/>
      <c r="E546" s="111"/>
      <c r="F546" s="111"/>
      <c r="G546" s="111"/>
      <c r="H546" s="111"/>
      <c r="I546" s="94"/>
      <c r="J546" s="94"/>
      <c r="K546" s="111"/>
    </row>
    <row r="547" spans="2:11">
      <c r="B547" s="93"/>
      <c r="C547" s="111"/>
      <c r="D547" s="111"/>
      <c r="E547" s="111"/>
      <c r="F547" s="111"/>
      <c r="G547" s="111"/>
      <c r="H547" s="111"/>
      <c r="I547" s="94"/>
      <c r="J547" s="94"/>
      <c r="K547" s="111"/>
    </row>
    <row r="548" spans="2:11">
      <c r="B548" s="93"/>
      <c r="C548" s="111"/>
      <c r="D548" s="111"/>
      <c r="E548" s="111"/>
      <c r="F548" s="111"/>
      <c r="G548" s="111"/>
      <c r="H548" s="111"/>
      <c r="I548" s="94"/>
      <c r="J548" s="94"/>
      <c r="K548" s="111"/>
    </row>
    <row r="549" spans="2:11">
      <c r="B549" s="93"/>
      <c r="C549" s="111"/>
      <c r="D549" s="111"/>
      <c r="E549" s="111"/>
      <c r="F549" s="111"/>
      <c r="G549" s="111"/>
      <c r="H549" s="111"/>
      <c r="I549" s="94"/>
      <c r="J549" s="94"/>
      <c r="K549" s="111"/>
    </row>
    <row r="550" spans="2:11">
      <c r="B550" s="93"/>
      <c r="C550" s="111"/>
      <c r="D550" s="111"/>
      <c r="E550" s="111"/>
      <c r="F550" s="111"/>
      <c r="G550" s="111"/>
      <c r="H550" s="111"/>
      <c r="I550" s="94"/>
      <c r="J550" s="94"/>
      <c r="K550" s="111"/>
    </row>
    <row r="551" spans="2:11">
      <c r="B551" s="93"/>
      <c r="C551" s="111"/>
      <c r="D551" s="111"/>
      <c r="E551" s="111"/>
      <c r="F551" s="111"/>
      <c r="G551" s="111"/>
      <c r="H551" s="111"/>
      <c r="I551" s="94"/>
      <c r="J551" s="94"/>
      <c r="K551" s="111"/>
    </row>
    <row r="552" spans="2:11">
      <c r="B552" s="93"/>
      <c r="C552" s="111"/>
      <c r="D552" s="111"/>
      <c r="E552" s="111"/>
      <c r="F552" s="111"/>
      <c r="G552" s="111"/>
      <c r="H552" s="111"/>
      <c r="I552" s="94"/>
      <c r="J552" s="94"/>
      <c r="K552" s="111"/>
    </row>
    <row r="553" spans="2:11">
      <c r="B553" s="93"/>
      <c r="C553" s="111"/>
      <c r="D553" s="111"/>
      <c r="E553" s="111"/>
      <c r="F553" s="111"/>
      <c r="G553" s="111"/>
      <c r="H553" s="111"/>
      <c r="I553" s="94"/>
      <c r="J553" s="94"/>
      <c r="K553" s="111"/>
    </row>
    <row r="554" spans="2:11">
      <c r="B554" s="93"/>
      <c r="C554" s="111"/>
      <c r="D554" s="111"/>
      <c r="E554" s="111"/>
      <c r="F554" s="111"/>
      <c r="G554" s="111"/>
      <c r="H554" s="111"/>
      <c r="I554" s="94"/>
      <c r="J554" s="94"/>
      <c r="K554" s="111"/>
    </row>
    <row r="555" spans="2:11">
      <c r="B555" s="93"/>
      <c r="C555" s="111"/>
      <c r="D555" s="111"/>
      <c r="E555" s="111"/>
      <c r="F555" s="111"/>
      <c r="G555" s="111"/>
      <c r="H555" s="111"/>
      <c r="I555" s="94"/>
      <c r="J555" s="94"/>
      <c r="K555" s="111"/>
    </row>
    <row r="556" spans="2:11">
      <c r="B556" s="93"/>
      <c r="C556" s="111"/>
      <c r="D556" s="111"/>
      <c r="E556" s="111"/>
      <c r="F556" s="111"/>
      <c r="G556" s="111"/>
      <c r="H556" s="111"/>
      <c r="I556" s="94"/>
      <c r="J556" s="94"/>
      <c r="K556" s="111"/>
    </row>
    <row r="557" spans="2:11">
      <c r="B557" s="93"/>
      <c r="C557" s="111"/>
      <c r="D557" s="111"/>
      <c r="E557" s="111"/>
      <c r="F557" s="111"/>
      <c r="G557" s="111"/>
      <c r="H557" s="111"/>
      <c r="I557" s="94"/>
      <c r="J557" s="94"/>
      <c r="K557" s="111"/>
    </row>
    <row r="558" spans="2:11">
      <c r="B558" s="93"/>
      <c r="C558" s="111"/>
      <c r="D558" s="111"/>
      <c r="E558" s="111"/>
      <c r="F558" s="111"/>
      <c r="G558" s="111"/>
      <c r="H558" s="111"/>
      <c r="I558" s="94"/>
      <c r="J558" s="94"/>
      <c r="K558" s="111"/>
    </row>
    <row r="559" spans="2:11">
      <c r="B559" s="93"/>
      <c r="C559" s="111"/>
      <c r="D559" s="111"/>
      <c r="E559" s="111"/>
      <c r="F559" s="111"/>
      <c r="G559" s="111"/>
      <c r="H559" s="111"/>
      <c r="I559" s="94"/>
      <c r="J559" s="94"/>
      <c r="K559" s="111"/>
    </row>
    <row r="560" spans="2:11">
      <c r="B560" s="93"/>
      <c r="C560" s="111"/>
      <c r="D560" s="111"/>
      <c r="E560" s="111"/>
      <c r="F560" s="111"/>
      <c r="G560" s="111"/>
      <c r="H560" s="111"/>
      <c r="I560" s="94"/>
      <c r="J560" s="94"/>
      <c r="K560" s="111"/>
    </row>
    <row r="561" spans="2:11">
      <c r="B561" s="93"/>
      <c r="C561" s="111"/>
      <c r="D561" s="111"/>
      <c r="E561" s="111"/>
      <c r="F561" s="111"/>
      <c r="G561" s="111"/>
      <c r="H561" s="111"/>
      <c r="I561" s="94"/>
      <c r="J561" s="94"/>
      <c r="K561" s="111"/>
    </row>
    <row r="562" spans="2:11">
      <c r="B562" s="93"/>
      <c r="C562" s="111"/>
      <c r="D562" s="111"/>
      <c r="E562" s="111"/>
      <c r="F562" s="111"/>
      <c r="G562" s="111"/>
      <c r="H562" s="111"/>
      <c r="I562" s="94"/>
      <c r="J562" s="94"/>
      <c r="K562" s="111"/>
    </row>
    <row r="563" spans="2:11">
      <c r="B563" s="93"/>
      <c r="C563" s="111"/>
      <c r="D563" s="111"/>
      <c r="E563" s="111"/>
      <c r="F563" s="111"/>
      <c r="G563" s="111"/>
      <c r="H563" s="111"/>
      <c r="I563" s="94"/>
      <c r="J563" s="94"/>
      <c r="K563" s="111"/>
    </row>
    <row r="564" spans="2:11">
      <c r="B564" s="93"/>
      <c r="C564" s="111"/>
      <c r="D564" s="111"/>
      <c r="E564" s="111"/>
      <c r="F564" s="111"/>
      <c r="G564" s="111"/>
      <c r="H564" s="111"/>
      <c r="I564" s="94"/>
      <c r="J564" s="94"/>
      <c r="K564" s="11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145</v>
      </c>
      <c r="C1" s="46" t="s" vm="1">
        <v>228</v>
      </c>
    </row>
    <row r="2" spans="2:35">
      <c r="B2" s="46" t="s">
        <v>144</v>
      </c>
      <c r="C2" s="46" t="s">
        <v>229</v>
      </c>
    </row>
    <row r="3" spans="2:35">
      <c r="B3" s="46" t="s">
        <v>146</v>
      </c>
      <c r="C3" s="46" t="s">
        <v>230</v>
      </c>
      <c r="E3" s="2"/>
    </row>
    <row r="4" spans="2:35">
      <c r="B4" s="46" t="s">
        <v>147</v>
      </c>
      <c r="C4" s="46">
        <v>9455</v>
      </c>
    </row>
    <row r="6" spans="2:35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35" ht="26.25" customHeight="1">
      <c r="B7" s="133" t="s">
        <v>97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35" s="3" customFormat="1" ht="63">
      <c r="B8" s="21" t="s">
        <v>116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63</v>
      </c>
      <c r="O8" s="29" t="s">
        <v>60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06" t="s">
        <v>3164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9455</v>
      </c>
    </row>
    <row r="6" spans="2:16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ht="26.25" customHeight="1">
      <c r="B7" s="133" t="s">
        <v>89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</row>
    <row r="8" spans="2:16" s="3" customFormat="1" ht="63">
      <c r="B8" s="21" t="s">
        <v>116</v>
      </c>
      <c r="C8" s="29" t="s">
        <v>47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111</v>
      </c>
      <c r="N8" s="29" t="s">
        <v>60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210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145</v>
      </c>
      <c r="C1" s="46" t="s" vm="1">
        <v>228</v>
      </c>
    </row>
    <row r="2" spans="2:19">
      <c r="B2" s="46" t="s">
        <v>144</v>
      </c>
      <c r="C2" s="46" t="s">
        <v>229</v>
      </c>
    </row>
    <row r="3" spans="2:19">
      <c r="B3" s="46" t="s">
        <v>146</v>
      </c>
      <c r="C3" s="46" t="s">
        <v>230</v>
      </c>
    </row>
    <row r="4" spans="2:19">
      <c r="B4" s="46" t="s">
        <v>147</v>
      </c>
      <c r="C4" s="46">
        <v>9455</v>
      </c>
    </row>
    <row r="6" spans="2:19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19" ht="26.25" customHeight="1">
      <c r="B7" s="133" t="s">
        <v>90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111</v>
      </c>
      <c r="Q8" s="29" t="s">
        <v>60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151</v>
      </c>
    </row>
    <row r="11" spans="2:19" s="4" customFormat="1" ht="18" customHeight="1">
      <c r="B11" s="106" t="s">
        <v>3163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>
      <selection activeCell="C27" sqref="C27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9.140625" style="2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1.28515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145</v>
      </c>
      <c r="C1" s="46" t="s" vm="1">
        <v>228</v>
      </c>
    </row>
    <row r="2" spans="2:30">
      <c r="B2" s="46" t="s">
        <v>144</v>
      </c>
      <c r="C2" s="46" t="s">
        <v>229</v>
      </c>
    </row>
    <row r="3" spans="2:30">
      <c r="B3" s="46" t="s">
        <v>146</v>
      </c>
      <c r="C3" s="46" t="s">
        <v>230</v>
      </c>
    </row>
    <row r="4" spans="2:30">
      <c r="B4" s="46" t="s">
        <v>147</v>
      </c>
      <c r="C4" s="46">
        <v>9455</v>
      </c>
    </row>
    <row r="6" spans="2:30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30" ht="26.25" customHeight="1">
      <c r="B7" s="133" t="s">
        <v>91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30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111</v>
      </c>
      <c r="Q8" s="29" t="s">
        <v>60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151</v>
      </c>
      <c r="AA10" s="1"/>
    </row>
    <row r="11" spans="2:30" s="4" customFormat="1" ht="18" customHeight="1">
      <c r="B11" s="113" t="s">
        <v>54</v>
      </c>
      <c r="C11" s="74"/>
      <c r="D11" s="75"/>
      <c r="E11" s="74"/>
      <c r="F11" s="75"/>
      <c r="G11" s="74"/>
      <c r="H11" s="74"/>
      <c r="I11" s="97"/>
      <c r="J11" s="98">
        <v>4.911927431134222</v>
      </c>
      <c r="K11" s="75"/>
      <c r="L11" s="76"/>
      <c r="M11" s="78">
        <v>5.6846373101853503E-2</v>
      </c>
      <c r="N11" s="77"/>
      <c r="O11" s="98"/>
      <c r="P11" s="77">
        <v>908.3339440220002</v>
      </c>
      <c r="Q11" s="78"/>
      <c r="R11" s="78">
        <f>IFERROR(P11/$P$11,0)</f>
        <v>1</v>
      </c>
      <c r="S11" s="78">
        <f>P11/'סכום נכסי הקרן'!$C$42</f>
        <v>9.84120428757446E-3</v>
      </c>
      <c r="AA11" s="1"/>
      <c r="AD11" s="1"/>
    </row>
    <row r="12" spans="2:30" ht="17.25" customHeight="1">
      <c r="B12" s="114" t="s">
        <v>197</v>
      </c>
      <c r="C12" s="80"/>
      <c r="D12" s="81"/>
      <c r="E12" s="80"/>
      <c r="F12" s="81"/>
      <c r="G12" s="80"/>
      <c r="H12" s="80"/>
      <c r="I12" s="99"/>
      <c r="J12" s="100">
        <v>4.7726813042661211</v>
      </c>
      <c r="K12" s="81"/>
      <c r="L12" s="82"/>
      <c r="M12" s="84">
        <v>3.709705478215243E-2</v>
      </c>
      <c r="N12" s="83"/>
      <c r="O12" s="100"/>
      <c r="P12" s="83">
        <v>865.2207721719999</v>
      </c>
      <c r="Q12" s="84"/>
      <c r="R12" s="84">
        <f t="shared" ref="R12:R37" si="0">IFERROR(P12/$P$11,0)</f>
        <v>0.95253598950722895</v>
      </c>
      <c r="S12" s="84">
        <f>P12/'סכום נכסי הקרן'!$C$42</f>
        <v>9.3741012640075234E-3</v>
      </c>
    </row>
    <row r="13" spans="2:30">
      <c r="B13" s="115" t="s">
        <v>61</v>
      </c>
      <c r="C13" s="80"/>
      <c r="D13" s="81"/>
      <c r="E13" s="80"/>
      <c r="F13" s="81"/>
      <c r="G13" s="80"/>
      <c r="H13" s="80"/>
      <c r="I13" s="99"/>
      <c r="J13" s="100">
        <v>7.0962320698257004</v>
      </c>
      <c r="K13" s="81"/>
      <c r="L13" s="82"/>
      <c r="M13" s="84">
        <v>2.1534353610084621E-2</v>
      </c>
      <c r="N13" s="83"/>
      <c r="O13" s="100"/>
      <c r="P13" s="83">
        <v>403.01937038500012</v>
      </c>
      <c r="Q13" s="84"/>
      <c r="R13" s="84">
        <f t="shared" si="0"/>
        <v>0.44369075166394845</v>
      </c>
      <c r="S13" s="84">
        <f>P13/'סכום נכסי הקרן'!$C$42</f>
        <v>4.3664513276323843E-3</v>
      </c>
    </row>
    <row r="14" spans="2:30">
      <c r="B14" s="116" t="s">
        <v>1987</v>
      </c>
      <c r="C14" s="87" t="s">
        <v>1988</v>
      </c>
      <c r="D14" s="88" t="s">
        <v>1989</v>
      </c>
      <c r="E14" s="87" t="s">
        <v>333</v>
      </c>
      <c r="F14" s="88" t="s">
        <v>128</v>
      </c>
      <c r="G14" s="87" t="s">
        <v>311</v>
      </c>
      <c r="H14" s="87" t="s">
        <v>312</v>
      </c>
      <c r="I14" s="101">
        <v>39076</v>
      </c>
      <c r="J14" s="102">
        <v>6.6399999999991701</v>
      </c>
      <c r="K14" s="88" t="s">
        <v>132</v>
      </c>
      <c r="L14" s="89">
        <v>4.9000000000000002E-2</v>
      </c>
      <c r="M14" s="91">
        <v>1.6899999999981308E-2</v>
      </c>
      <c r="N14" s="90">
        <v>60566.429293000001</v>
      </c>
      <c r="O14" s="102">
        <v>158.97</v>
      </c>
      <c r="P14" s="90">
        <v>96.282450421999997</v>
      </c>
      <c r="Q14" s="91">
        <v>3.7463732012501047E-5</v>
      </c>
      <c r="R14" s="91">
        <f t="shared" si="0"/>
        <v>0.10599895672253772</v>
      </c>
      <c r="S14" s="91">
        <f>P14/'סכום נכסי הקרן'!$C$42</f>
        <v>1.0431573873762579E-3</v>
      </c>
    </row>
    <row r="15" spans="2:30">
      <c r="B15" s="116" t="s">
        <v>1990</v>
      </c>
      <c r="C15" s="87" t="s">
        <v>1991</v>
      </c>
      <c r="D15" s="88" t="s">
        <v>1989</v>
      </c>
      <c r="E15" s="87" t="s">
        <v>333</v>
      </c>
      <c r="F15" s="88" t="s">
        <v>128</v>
      </c>
      <c r="G15" s="87" t="s">
        <v>311</v>
      </c>
      <c r="H15" s="87" t="s">
        <v>312</v>
      </c>
      <c r="I15" s="101">
        <v>40738</v>
      </c>
      <c r="J15" s="102">
        <v>10.46999999998518</v>
      </c>
      <c r="K15" s="88" t="s">
        <v>132</v>
      </c>
      <c r="L15" s="89">
        <v>4.0999999999999995E-2</v>
      </c>
      <c r="M15" s="91">
        <v>2.0599999999946324E-2</v>
      </c>
      <c r="N15" s="90">
        <v>123618.59867399999</v>
      </c>
      <c r="O15" s="102">
        <v>138.66</v>
      </c>
      <c r="P15" s="90">
        <v>171.40955218200003</v>
      </c>
      <c r="Q15" s="91">
        <v>3.2733345884294452E-5</v>
      </c>
      <c r="R15" s="91">
        <f t="shared" si="0"/>
        <v>0.18870763699858872</v>
      </c>
      <c r="S15" s="91">
        <f>P15/'סכום נכסי הקרן'!$C$42</f>
        <v>1.8571104063285562E-3</v>
      </c>
    </row>
    <row r="16" spans="2:30">
      <c r="B16" s="116" t="s">
        <v>1992</v>
      </c>
      <c r="C16" s="87" t="s">
        <v>1993</v>
      </c>
      <c r="D16" s="88" t="s">
        <v>1989</v>
      </c>
      <c r="E16" s="87" t="s">
        <v>1994</v>
      </c>
      <c r="F16" s="88" t="s">
        <v>719</v>
      </c>
      <c r="G16" s="87" t="s">
        <v>317</v>
      </c>
      <c r="H16" s="87" t="s">
        <v>130</v>
      </c>
      <c r="I16" s="101">
        <v>42795</v>
      </c>
      <c r="J16" s="102">
        <v>5.7699999999800156</v>
      </c>
      <c r="K16" s="88" t="s">
        <v>132</v>
      </c>
      <c r="L16" s="89">
        <v>2.1400000000000002E-2</v>
      </c>
      <c r="M16" s="91">
        <v>1.6399999999904422E-2</v>
      </c>
      <c r="N16" s="90">
        <v>40668.078536000001</v>
      </c>
      <c r="O16" s="102">
        <v>113.2</v>
      </c>
      <c r="P16" s="90">
        <v>46.036264895999999</v>
      </c>
      <c r="Q16" s="91">
        <v>9.5601898122325976E-5</v>
      </c>
      <c r="R16" s="91">
        <f t="shared" si="0"/>
        <v>5.068209241653638E-2</v>
      </c>
      <c r="S16" s="91">
        <f>P16/'סכום נכסי הקרן'!$C$42</f>
        <v>4.9877282519286291E-4</v>
      </c>
    </row>
    <row r="17" spans="2:19">
      <c r="B17" s="116" t="s">
        <v>1995</v>
      </c>
      <c r="C17" s="87" t="s">
        <v>1996</v>
      </c>
      <c r="D17" s="88" t="s">
        <v>1989</v>
      </c>
      <c r="E17" s="87" t="s">
        <v>359</v>
      </c>
      <c r="F17" s="88" t="s">
        <v>360</v>
      </c>
      <c r="G17" s="87" t="s">
        <v>361</v>
      </c>
      <c r="H17" s="87" t="s">
        <v>130</v>
      </c>
      <c r="I17" s="101">
        <v>40561</v>
      </c>
      <c r="J17" s="102">
        <v>5.0000000008314206E-2</v>
      </c>
      <c r="K17" s="88" t="s">
        <v>132</v>
      </c>
      <c r="L17" s="89">
        <v>0.06</v>
      </c>
      <c r="M17" s="91">
        <v>3.7500000000415701E-2</v>
      </c>
      <c r="N17" s="90">
        <v>20568.762181999999</v>
      </c>
      <c r="O17" s="102">
        <v>116.95</v>
      </c>
      <c r="P17" s="90">
        <v>24.055167956000005</v>
      </c>
      <c r="Q17" s="91">
        <v>3.3347933995807451E-5</v>
      </c>
      <c r="R17" s="91">
        <f t="shared" si="0"/>
        <v>2.6482735908212828E-2</v>
      </c>
      <c r="S17" s="91">
        <f>P17/'סכום נכסי הקרן'!$C$42</f>
        <v>2.6062201416660621E-4</v>
      </c>
    </row>
    <row r="18" spans="2:19">
      <c r="B18" s="116" t="s">
        <v>1997</v>
      </c>
      <c r="C18" s="87" t="s">
        <v>1998</v>
      </c>
      <c r="D18" s="88" t="s">
        <v>1989</v>
      </c>
      <c r="E18" s="87" t="s">
        <v>323</v>
      </c>
      <c r="F18" s="88" t="s">
        <v>316</v>
      </c>
      <c r="G18" s="87" t="s">
        <v>376</v>
      </c>
      <c r="H18" s="87" t="s">
        <v>312</v>
      </c>
      <c r="I18" s="101">
        <v>36489</v>
      </c>
      <c r="J18" s="102">
        <v>3.6000000355793058</v>
      </c>
      <c r="K18" s="88" t="s">
        <v>132</v>
      </c>
      <c r="L18" s="89">
        <v>6.0499999999999998E-2</v>
      </c>
      <c r="M18" s="91">
        <v>1.2900000091489642E-2</v>
      </c>
      <c r="N18" s="90">
        <v>23.349582000000002</v>
      </c>
      <c r="O18" s="102">
        <v>168.52</v>
      </c>
      <c r="P18" s="90">
        <v>3.9348716000000006E-2</v>
      </c>
      <c r="Q18" s="91"/>
      <c r="R18" s="91">
        <f t="shared" si="0"/>
        <v>4.3319658214872313E-5</v>
      </c>
      <c r="S18" s="91">
        <f>P18/'סכום נכסי הקרן'!$C$42</f>
        <v>4.2631760616046157E-7</v>
      </c>
    </row>
    <row r="19" spans="2:19">
      <c r="B19" s="116" t="s">
        <v>1999</v>
      </c>
      <c r="C19" s="87" t="s">
        <v>2000</v>
      </c>
      <c r="D19" s="88" t="s">
        <v>1989</v>
      </c>
      <c r="E19" s="87" t="s">
        <v>372</v>
      </c>
      <c r="F19" s="88" t="s">
        <v>128</v>
      </c>
      <c r="G19" s="87" t="s">
        <v>361</v>
      </c>
      <c r="H19" s="87" t="s">
        <v>130</v>
      </c>
      <c r="I19" s="101">
        <v>39084</v>
      </c>
      <c r="J19" s="102">
        <v>2.1900000000039195</v>
      </c>
      <c r="K19" s="88" t="s">
        <v>132</v>
      </c>
      <c r="L19" s="89">
        <v>5.5999999999999994E-2</v>
      </c>
      <c r="M19" s="91">
        <v>1.579999999985442E-2</v>
      </c>
      <c r="N19" s="90">
        <v>12582.349754999999</v>
      </c>
      <c r="O19" s="102">
        <v>141.94</v>
      </c>
      <c r="P19" s="90">
        <v>17.859387246999997</v>
      </c>
      <c r="Q19" s="91">
        <v>2.6061654130124307E-5</v>
      </c>
      <c r="R19" s="91">
        <f t="shared" si="0"/>
        <v>1.9661697511733016E-2</v>
      </c>
      <c r="S19" s="91">
        <f>P19/'סכום נכסי הקרן'!$C$42</f>
        <v>1.9349478185345904E-4</v>
      </c>
    </row>
    <row r="20" spans="2:19">
      <c r="B20" s="116" t="s">
        <v>2001</v>
      </c>
      <c r="C20" s="87" t="s">
        <v>2002</v>
      </c>
      <c r="D20" s="88" t="s">
        <v>1989</v>
      </c>
      <c r="E20" s="87" t="s">
        <v>2003</v>
      </c>
      <c r="F20" s="88" t="s">
        <v>316</v>
      </c>
      <c r="G20" s="87" t="s">
        <v>509</v>
      </c>
      <c r="H20" s="87" t="s">
        <v>130</v>
      </c>
      <c r="I20" s="101">
        <v>44381</v>
      </c>
      <c r="J20" s="102">
        <v>3.449999999986241</v>
      </c>
      <c r="K20" s="88" t="s">
        <v>132</v>
      </c>
      <c r="L20" s="89">
        <v>8.5000000000000006E-3</v>
      </c>
      <c r="M20" s="91">
        <v>3.8699999999978592E-2</v>
      </c>
      <c r="N20" s="90">
        <v>33913.699999999997</v>
      </c>
      <c r="O20" s="102">
        <v>96.44</v>
      </c>
      <c r="P20" s="90">
        <v>32.706371361000002</v>
      </c>
      <c r="Q20" s="91">
        <v>1.059803125E-4</v>
      </c>
      <c r="R20" s="91">
        <f t="shared" si="0"/>
        <v>3.6006990134244993E-2</v>
      </c>
      <c r="S20" s="91">
        <f>P20/'סכום נכסי הקרן'!$C$42</f>
        <v>3.5435214569178307E-4</v>
      </c>
    </row>
    <row r="21" spans="2:19">
      <c r="B21" s="116" t="s">
        <v>2004</v>
      </c>
      <c r="C21" s="87" t="s">
        <v>2005</v>
      </c>
      <c r="D21" s="117" t="s">
        <v>29</v>
      </c>
      <c r="E21" s="87" t="s">
        <v>2006</v>
      </c>
      <c r="F21" s="88" t="s">
        <v>600</v>
      </c>
      <c r="G21" s="87" t="s">
        <v>682</v>
      </c>
      <c r="H21" s="87"/>
      <c r="I21" s="101">
        <v>39104</v>
      </c>
      <c r="J21" s="102">
        <v>0.47999999997266041</v>
      </c>
      <c r="K21" s="88" t="s">
        <v>132</v>
      </c>
      <c r="L21" s="89">
        <v>5.5999999999999994E-2</v>
      </c>
      <c r="M21" s="118">
        <v>0</v>
      </c>
      <c r="N21" s="90">
        <v>21967.300511000001</v>
      </c>
      <c r="O21" s="102">
        <v>66.604348000000002</v>
      </c>
      <c r="P21" s="90">
        <v>14.630827605</v>
      </c>
      <c r="Q21" s="91">
        <v>3.8217155034064529E-5</v>
      </c>
      <c r="R21" s="91">
        <f t="shared" si="0"/>
        <v>1.6107322313879791E-2</v>
      </c>
      <c r="S21" s="91">
        <f>P21/'סכום נכסי הקרן'!$C$42</f>
        <v>1.5851544941669756E-4</v>
      </c>
    </row>
    <row r="22" spans="2:19">
      <c r="B22" s="119"/>
      <c r="C22" s="87"/>
      <c r="D22" s="87"/>
      <c r="E22" s="87"/>
      <c r="F22" s="87"/>
      <c r="G22" s="87"/>
      <c r="H22" s="87"/>
      <c r="I22" s="87"/>
      <c r="J22" s="102"/>
      <c r="K22" s="87"/>
      <c r="L22" s="87"/>
      <c r="M22" s="91"/>
      <c r="N22" s="90"/>
      <c r="O22" s="102"/>
      <c r="P22" s="87"/>
      <c r="Q22" s="87"/>
      <c r="R22" s="91"/>
      <c r="S22" s="87"/>
    </row>
    <row r="23" spans="2:19">
      <c r="B23" s="115" t="s">
        <v>62</v>
      </c>
      <c r="C23" s="80"/>
      <c r="D23" s="81"/>
      <c r="E23" s="80"/>
      <c r="F23" s="81"/>
      <c r="G23" s="80"/>
      <c r="H23" s="80"/>
      <c r="I23" s="99"/>
      <c r="J23" s="100">
        <v>2.7477606124225393</v>
      </c>
      <c r="K23" s="81"/>
      <c r="L23" s="82"/>
      <c r="M23" s="84">
        <v>5.0187847296979733E-2</v>
      </c>
      <c r="N23" s="83"/>
      <c r="O23" s="100"/>
      <c r="P23" s="83">
        <v>461.32556168400009</v>
      </c>
      <c r="Q23" s="84"/>
      <c r="R23" s="84">
        <f t="shared" si="0"/>
        <v>0.50788101085521764</v>
      </c>
      <c r="S23" s="84">
        <f>P23/'סכום נכסי הקרן'!$C$42</f>
        <v>4.9981607816060184E-3</v>
      </c>
    </row>
    <row r="24" spans="2:19">
      <c r="B24" s="116" t="s">
        <v>2007</v>
      </c>
      <c r="C24" s="87" t="s">
        <v>2008</v>
      </c>
      <c r="D24" s="88" t="s">
        <v>1989</v>
      </c>
      <c r="E24" s="87" t="s">
        <v>1994</v>
      </c>
      <c r="F24" s="88" t="s">
        <v>719</v>
      </c>
      <c r="G24" s="87" t="s">
        <v>317</v>
      </c>
      <c r="H24" s="87" t="s">
        <v>130</v>
      </c>
      <c r="I24" s="101">
        <v>42795</v>
      </c>
      <c r="J24" s="102">
        <v>5.2500000000056799</v>
      </c>
      <c r="K24" s="88" t="s">
        <v>132</v>
      </c>
      <c r="L24" s="89">
        <v>3.7400000000000003E-2</v>
      </c>
      <c r="M24" s="91">
        <v>4.8100000000011363E-2</v>
      </c>
      <c r="N24" s="90">
        <v>45908.450897000002</v>
      </c>
      <c r="O24" s="102">
        <v>95.87</v>
      </c>
      <c r="P24" s="90">
        <v>44.012432894999996</v>
      </c>
      <c r="Q24" s="91">
        <v>6.763970691826635E-5</v>
      </c>
      <c r="R24" s="91">
        <f t="shared" si="0"/>
        <v>4.8454021986801363E-2</v>
      </c>
      <c r="S24" s="91">
        <f>P24/'סכום נכסי הקרן'!$C$42</f>
        <v>4.7684592892673674E-4</v>
      </c>
    </row>
    <row r="25" spans="2:19">
      <c r="B25" s="116" t="s">
        <v>2009</v>
      </c>
      <c r="C25" s="87" t="s">
        <v>2010</v>
      </c>
      <c r="D25" s="88" t="s">
        <v>1989</v>
      </c>
      <c r="E25" s="87" t="s">
        <v>1994</v>
      </c>
      <c r="F25" s="88" t="s">
        <v>719</v>
      </c>
      <c r="G25" s="87" t="s">
        <v>317</v>
      </c>
      <c r="H25" s="87" t="s">
        <v>130</v>
      </c>
      <c r="I25" s="101">
        <v>42795</v>
      </c>
      <c r="J25" s="102">
        <v>1.6299999999991208</v>
      </c>
      <c r="K25" s="88" t="s">
        <v>132</v>
      </c>
      <c r="L25" s="89">
        <v>2.5000000000000001E-2</v>
      </c>
      <c r="M25" s="91">
        <v>4.3499999999970694E-2</v>
      </c>
      <c r="N25" s="90">
        <v>139546.31544800001</v>
      </c>
      <c r="O25" s="102">
        <v>97.85</v>
      </c>
      <c r="P25" s="90">
        <v>136.546071224</v>
      </c>
      <c r="Q25" s="91">
        <v>2.5644543544870731E-4</v>
      </c>
      <c r="R25" s="91">
        <f t="shared" si="0"/>
        <v>0.15032584890463238</v>
      </c>
      <c r="S25" s="91">
        <f>P25/'סכום נכסי הקרן'!$C$42</f>
        <v>1.4793873887735385E-3</v>
      </c>
    </row>
    <row r="26" spans="2:19">
      <c r="B26" s="116" t="s">
        <v>2011</v>
      </c>
      <c r="C26" s="87" t="s">
        <v>2012</v>
      </c>
      <c r="D26" s="88" t="s">
        <v>1989</v>
      </c>
      <c r="E26" s="87" t="s">
        <v>2013</v>
      </c>
      <c r="F26" s="88" t="s">
        <v>342</v>
      </c>
      <c r="G26" s="87" t="s">
        <v>392</v>
      </c>
      <c r="H26" s="87" t="s">
        <v>130</v>
      </c>
      <c r="I26" s="101">
        <v>42598</v>
      </c>
      <c r="J26" s="102">
        <v>2.9600000000095394</v>
      </c>
      <c r="K26" s="88" t="s">
        <v>132</v>
      </c>
      <c r="L26" s="89">
        <v>3.1E-2</v>
      </c>
      <c r="M26" s="91">
        <v>4.8300000000138156E-2</v>
      </c>
      <c r="N26" s="90">
        <v>127616.48489500002</v>
      </c>
      <c r="O26" s="102">
        <v>95.28</v>
      </c>
      <c r="P26" s="90">
        <v>121.59298680400002</v>
      </c>
      <c r="Q26" s="91">
        <v>1.6805532898195701E-4</v>
      </c>
      <c r="R26" s="91">
        <f t="shared" si="0"/>
        <v>0.13386374868432196</v>
      </c>
      <c r="S26" s="91">
        <f>P26/'סכום נכסי הקרן'!$C$42</f>
        <v>1.3173804975029394E-3</v>
      </c>
    </row>
    <row r="27" spans="2:19">
      <c r="B27" s="116" t="s">
        <v>2014</v>
      </c>
      <c r="C27" s="87" t="s">
        <v>2015</v>
      </c>
      <c r="D27" s="88" t="s">
        <v>1989</v>
      </c>
      <c r="E27" s="87" t="s">
        <v>1214</v>
      </c>
      <c r="F27" s="88" t="s">
        <v>699</v>
      </c>
      <c r="G27" s="87" t="s">
        <v>505</v>
      </c>
      <c r="H27" s="87" t="s">
        <v>312</v>
      </c>
      <c r="I27" s="101">
        <v>44007</v>
      </c>
      <c r="J27" s="102">
        <v>3.8899999999893691</v>
      </c>
      <c r="K27" s="88" t="s">
        <v>132</v>
      </c>
      <c r="L27" s="89">
        <v>3.3500000000000002E-2</v>
      </c>
      <c r="M27" s="91">
        <v>6.4199999999713903E-2</v>
      </c>
      <c r="N27" s="90">
        <v>85412.414390999998</v>
      </c>
      <c r="O27" s="102">
        <v>89.21</v>
      </c>
      <c r="P27" s="90">
        <v>76.196413929000002</v>
      </c>
      <c r="Q27" s="91">
        <v>9.4902682656666662E-5</v>
      </c>
      <c r="R27" s="91">
        <f t="shared" si="0"/>
        <v>8.3885903890821123E-2</v>
      </c>
      <c r="S27" s="91">
        <f>P27/'סכום נכסי הקרן'!$C$42</f>
        <v>8.2553831703740795E-4</v>
      </c>
    </row>
    <row r="28" spans="2:19">
      <c r="B28" s="116" t="s">
        <v>2016</v>
      </c>
      <c r="C28" s="87" t="s">
        <v>2017</v>
      </c>
      <c r="D28" s="88" t="s">
        <v>1989</v>
      </c>
      <c r="E28" s="87" t="s">
        <v>2018</v>
      </c>
      <c r="F28" s="88" t="s">
        <v>342</v>
      </c>
      <c r="G28" s="87" t="s">
        <v>586</v>
      </c>
      <c r="H28" s="87" t="s">
        <v>312</v>
      </c>
      <c r="I28" s="101">
        <v>43310</v>
      </c>
      <c r="J28" s="102">
        <v>1.9000000000024106</v>
      </c>
      <c r="K28" s="88" t="s">
        <v>132</v>
      </c>
      <c r="L28" s="89">
        <v>3.5499999999999997E-2</v>
      </c>
      <c r="M28" s="91">
        <v>5.2199999999995181E-2</v>
      </c>
      <c r="N28" s="90">
        <v>85499.90400000001</v>
      </c>
      <c r="O28" s="102">
        <v>97.05</v>
      </c>
      <c r="P28" s="90">
        <v>82.977656831999994</v>
      </c>
      <c r="Q28" s="91">
        <v>3.1808000000000004E-4</v>
      </c>
      <c r="R28" s="91">
        <f t="shared" si="0"/>
        <v>9.135148738864067E-2</v>
      </c>
      <c r="S28" s="91">
        <f>P28/'סכום נכסי הקרן'!$C$42</f>
        <v>8.9900864936539476E-4</v>
      </c>
    </row>
    <row r="29" spans="2:19">
      <c r="B29" s="119"/>
      <c r="C29" s="87"/>
      <c r="D29" s="87"/>
      <c r="E29" s="87"/>
      <c r="F29" s="87"/>
      <c r="G29" s="87"/>
      <c r="H29" s="87"/>
      <c r="I29" s="87"/>
      <c r="J29" s="102"/>
      <c r="K29" s="87"/>
      <c r="L29" s="87"/>
      <c r="M29" s="91"/>
      <c r="N29" s="90"/>
      <c r="O29" s="102"/>
      <c r="P29" s="87"/>
      <c r="Q29" s="87"/>
      <c r="R29" s="91"/>
      <c r="S29" s="87"/>
    </row>
    <row r="30" spans="2:19">
      <c r="B30" s="115" t="s">
        <v>49</v>
      </c>
      <c r="C30" s="80"/>
      <c r="D30" s="81"/>
      <c r="E30" s="80"/>
      <c r="F30" s="81"/>
      <c r="G30" s="80"/>
      <c r="H30" s="80"/>
      <c r="I30" s="99"/>
      <c r="J30" s="100">
        <v>2.159999999451955</v>
      </c>
      <c r="K30" s="81"/>
      <c r="L30" s="82"/>
      <c r="M30" s="84">
        <v>5.5599999999999997E-2</v>
      </c>
      <c r="N30" s="83"/>
      <c r="O30" s="100"/>
      <c r="P30" s="83">
        <v>0.87584010300000004</v>
      </c>
      <c r="Q30" s="84"/>
      <c r="R30" s="84">
        <f t="shared" si="0"/>
        <v>9.6422698806330955E-4</v>
      </c>
      <c r="S30" s="84">
        <f>P30/'סכום נכסי הקרן'!$C$42</f>
        <v>9.4891547691236493E-6</v>
      </c>
    </row>
    <row r="31" spans="2:19">
      <c r="B31" s="116" t="s">
        <v>2019</v>
      </c>
      <c r="C31" s="87" t="s">
        <v>2020</v>
      </c>
      <c r="D31" s="88" t="s">
        <v>1989</v>
      </c>
      <c r="E31" s="87" t="s">
        <v>2021</v>
      </c>
      <c r="F31" s="88" t="s">
        <v>600</v>
      </c>
      <c r="G31" s="87" t="s">
        <v>361</v>
      </c>
      <c r="H31" s="87" t="s">
        <v>130</v>
      </c>
      <c r="I31" s="101">
        <v>38118</v>
      </c>
      <c r="J31" s="102">
        <v>2.159999999451955</v>
      </c>
      <c r="K31" s="88" t="s">
        <v>131</v>
      </c>
      <c r="L31" s="89">
        <v>7.9699999999999993E-2</v>
      </c>
      <c r="M31" s="91">
        <v>5.5599999999999997E-2</v>
      </c>
      <c r="N31" s="90">
        <v>227.60760399999998</v>
      </c>
      <c r="O31" s="102">
        <v>109.35</v>
      </c>
      <c r="P31" s="90">
        <v>0.87584010300000004</v>
      </c>
      <c r="Q31" s="91">
        <v>4.5428962922362712E-6</v>
      </c>
      <c r="R31" s="91">
        <f t="shared" si="0"/>
        <v>9.6422698806330955E-4</v>
      </c>
      <c r="S31" s="91">
        <f>P31/'סכום נכסי הקרן'!$C$42</f>
        <v>9.4891547691236493E-6</v>
      </c>
    </row>
    <row r="32" spans="2:19">
      <c r="B32" s="119"/>
      <c r="C32" s="87"/>
      <c r="D32" s="87"/>
      <c r="E32" s="87"/>
      <c r="F32" s="87"/>
      <c r="G32" s="87"/>
      <c r="H32" s="87"/>
      <c r="I32" s="87"/>
      <c r="J32" s="102"/>
      <c r="K32" s="87"/>
      <c r="L32" s="87"/>
      <c r="M32" s="91"/>
      <c r="N32" s="90"/>
      <c r="O32" s="102"/>
      <c r="P32" s="87"/>
      <c r="Q32" s="87"/>
      <c r="R32" s="91"/>
      <c r="S32" s="87"/>
    </row>
    <row r="33" spans="2:19">
      <c r="B33" s="114" t="s">
        <v>196</v>
      </c>
      <c r="C33" s="80"/>
      <c r="D33" s="81"/>
      <c r="E33" s="80"/>
      <c r="F33" s="81"/>
      <c r="G33" s="80"/>
      <c r="H33" s="80"/>
      <c r="I33" s="99"/>
      <c r="J33" s="100">
        <v>7.7064015150627352</v>
      </c>
      <c r="K33" s="81"/>
      <c r="L33" s="82"/>
      <c r="M33" s="84">
        <v>0.4464853361834013</v>
      </c>
      <c r="N33" s="83"/>
      <c r="O33" s="100"/>
      <c r="P33" s="83">
        <v>43.113171850000001</v>
      </c>
      <c r="Q33" s="84"/>
      <c r="R33" s="84">
        <f t="shared" si="0"/>
        <v>4.7464010492770686E-2</v>
      </c>
      <c r="S33" s="84">
        <f>P33/'סכום נכסי הקרן'!$C$42</f>
        <v>4.6710302356693407E-4</v>
      </c>
    </row>
    <row r="34" spans="2:19">
      <c r="B34" s="115" t="s">
        <v>69</v>
      </c>
      <c r="C34" s="80"/>
      <c r="D34" s="81"/>
      <c r="E34" s="80"/>
      <c r="F34" s="81"/>
      <c r="G34" s="80"/>
      <c r="H34" s="80"/>
      <c r="I34" s="99"/>
      <c r="J34" s="100">
        <v>7.7064015150627352</v>
      </c>
      <c r="K34" s="81"/>
      <c r="L34" s="82"/>
      <c r="M34" s="84">
        <v>0.4464853361834013</v>
      </c>
      <c r="N34" s="83"/>
      <c r="O34" s="100"/>
      <c r="P34" s="83">
        <v>43.113171850000001</v>
      </c>
      <c r="Q34" s="84"/>
      <c r="R34" s="84">
        <f t="shared" si="0"/>
        <v>4.7464010492770686E-2</v>
      </c>
      <c r="S34" s="84">
        <f>P34/'סכום נכסי הקרן'!$C$42</f>
        <v>4.6710302356693407E-4</v>
      </c>
    </row>
    <row r="35" spans="2:19">
      <c r="B35" s="116" t="s">
        <v>2022</v>
      </c>
      <c r="C35" s="87">
        <v>4824</v>
      </c>
      <c r="D35" s="88" t="s">
        <v>1989</v>
      </c>
      <c r="E35" s="87"/>
      <c r="F35" s="88" t="s">
        <v>977</v>
      </c>
      <c r="G35" s="87" t="s">
        <v>2023</v>
      </c>
      <c r="H35" s="87" t="s">
        <v>961</v>
      </c>
      <c r="I35" s="101">
        <v>42206</v>
      </c>
      <c r="J35" s="102">
        <v>14.150000000097361</v>
      </c>
      <c r="K35" s="88" t="s">
        <v>139</v>
      </c>
      <c r="L35" s="89">
        <v>4.555E-2</v>
      </c>
      <c r="M35" s="91">
        <v>6.5499999999963934E-2</v>
      </c>
      <c r="N35" s="90">
        <v>6973.0197749999988</v>
      </c>
      <c r="O35" s="102">
        <v>76.58</v>
      </c>
      <c r="P35" s="90">
        <v>13.865683911000001</v>
      </c>
      <c r="Q35" s="91">
        <v>4.1860137082105177E-5</v>
      </c>
      <c r="R35" s="91">
        <f t="shared" si="0"/>
        <v>1.5264962850121308E-2</v>
      </c>
      <c r="S35" s="91">
        <f>P35/'סכום נכסי הקרן'!$C$42</f>
        <v>1.5022561785027868E-4</v>
      </c>
    </row>
    <row r="36" spans="2:19">
      <c r="B36" s="116" t="s">
        <v>2024</v>
      </c>
      <c r="C36" s="87">
        <v>5168</v>
      </c>
      <c r="D36" s="88" t="s">
        <v>1989</v>
      </c>
      <c r="E36" s="87"/>
      <c r="F36" s="88" t="s">
        <v>977</v>
      </c>
      <c r="G36" s="87" t="s">
        <v>1152</v>
      </c>
      <c r="H36" s="87" t="s">
        <v>2025</v>
      </c>
      <c r="I36" s="101">
        <v>42408</v>
      </c>
      <c r="J36" s="102">
        <v>10.160000000378737</v>
      </c>
      <c r="K36" s="88" t="s">
        <v>139</v>
      </c>
      <c r="L36" s="89">
        <v>3.9510000000000003E-2</v>
      </c>
      <c r="M36" s="91">
        <v>5.8700000001878291E-2</v>
      </c>
      <c r="N36" s="90">
        <v>6060.4463240000005</v>
      </c>
      <c r="O36" s="102">
        <v>82.55</v>
      </c>
      <c r="P36" s="90">
        <v>12.990526088000001</v>
      </c>
      <c r="Q36" s="91">
        <v>1.5360518072625061E-5</v>
      </c>
      <c r="R36" s="91">
        <f t="shared" si="0"/>
        <v>1.4301486995497952E-2</v>
      </c>
      <c r="S36" s="91">
        <f>P36/'סכום נכסי הקרן'!$C$42</f>
        <v>1.4074385513878482E-4</v>
      </c>
    </row>
    <row r="37" spans="2:19">
      <c r="B37" s="116" t="s">
        <v>2026</v>
      </c>
      <c r="C37" s="87">
        <v>4279</v>
      </c>
      <c r="D37" s="88" t="s">
        <v>1989</v>
      </c>
      <c r="E37" s="87" t="s">
        <v>2027</v>
      </c>
      <c r="F37" s="88" t="s">
        <v>1046</v>
      </c>
      <c r="G37" s="87" t="s">
        <v>682</v>
      </c>
      <c r="H37" s="87"/>
      <c r="I37" s="101">
        <v>40949</v>
      </c>
      <c r="J37" s="102">
        <v>0.25000000001537809</v>
      </c>
      <c r="K37" s="88" t="s">
        <v>131</v>
      </c>
      <c r="L37" s="89">
        <v>0.08</v>
      </c>
      <c r="M37" s="91">
        <v>1.0813000000205266</v>
      </c>
      <c r="N37" s="90">
        <v>4941.9260830000003</v>
      </c>
      <c r="O37" s="102">
        <v>93.481110999999999</v>
      </c>
      <c r="P37" s="90">
        <v>16.256961851</v>
      </c>
      <c r="Q37" s="91">
        <v>5.990213433939394E-6</v>
      </c>
      <c r="R37" s="91">
        <f t="shared" si="0"/>
        <v>1.789756064715143E-2</v>
      </c>
      <c r="S37" s="91">
        <f>P37/'סכום נכסי הקרן'!$C$42</f>
        <v>1.7613355057787057E-4</v>
      </c>
    </row>
    <row r="38" spans="2:19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109" t="s">
        <v>219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109" t="s">
        <v>112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109" t="s">
        <v>202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109" t="s">
        <v>210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0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0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1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10" priority="1" operator="equal">
      <formula>"NR3"</formula>
    </cfRule>
  </conditionalFormatting>
  <dataValidations count="1">
    <dataValidation allowBlank="1" showInputMessage="1" showErrorMessage="1" sqref="C5:C1048576 A1:B1048576 D1:L1048576 N1:XFD1048576 M1:M30 M32:M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35.8554687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46" t="s" vm="1">
        <v>228</v>
      </c>
    </row>
    <row r="2" spans="2:49">
      <c r="B2" s="46" t="s">
        <v>144</v>
      </c>
      <c r="C2" s="46" t="s">
        <v>229</v>
      </c>
    </row>
    <row r="3" spans="2:49">
      <c r="B3" s="46" t="s">
        <v>146</v>
      </c>
      <c r="C3" s="46" t="s">
        <v>230</v>
      </c>
    </row>
    <row r="4" spans="2:49">
      <c r="B4" s="46" t="s">
        <v>147</v>
      </c>
      <c r="C4" s="46">
        <v>9455</v>
      </c>
    </row>
    <row r="6" spans="2:49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49" ht="26.25" customHeight="1">
      <c r="B7" s="133" t="s">
        <v>92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4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204</v>
      </c>
      <c r="I8" s="29" t="s">
        <v>203</v>
      </c>
      <c r="J8" s="29" t="s">
        <v>111</v>
      </c>
      <c r="K8" s="29" t="s">
        <v>60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1348.8279754150001</v>
      </c>
      <c r="K11" s="78"/>
      <c r="L11" s="78">
        <f>IFERROR(J11/$J$11,0)</f>
        <v>1</v>
      </c>
      <c r="M11" s="78">
        <f>J11/'סכום נכסי הקרן'!$C$42</f>
        <v>1.4613669061048514E-2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197</v>
      </c>
      <c r="C12" s="80"/>
      <c r="D12" s="81"/>
      <c r="E12" s="80"/>
      <c r="F12" s="81"/>
      <c r="G12" s="81"/>
      <c r="H12" s="83"/>
      <c r="I12" s="83"/>
      <c r="J12" s="83">
        <v>386.30695090799998</v>
      </c>
      <c r="K12" s="84"/>
      <c r="L12" s="84">
        <f t="shared" ref="L12:L49" si="0">IFERROR(J12/$J$11,0)</f>
        <v>0.28640194149972548</v>
      </c>
      <c r="M12" s="84">
        <f>J12/'סכום נכסי הקרן'!$C$42</f>
        <v>4.1853831915187644E-3</v>
      </c>
    </row>
    <row r="13" spans="2:49">
      <c r="B13" s="86" t="s">
        <v>2028</v>
      </c>
      <c r="C13" s="87">
        <v>9114</v>
      </c>
      <c r="D13" s="88" t="s">
        <v>29</v>
      </c>
      <c r="E13" s="87" t="s">
        <v>2029</v>
      </c>
      <c r="F13" s="88" t="s">
        <v>1462</v>
      </c>
      <c r="G13" s="88" t="s">
        <v>131</v>
      </c>
      <c r="H13" s="90">
        <v>244.68</v>
      </c>
      <c r="I13" s="90">
        <v>824.19640000000004</v>
      </c>
      <c r="J13" s="90">
        <v>7.0965600000000002</v>
      </c>
      <c r="K13" s="91">
        <v>2.9414480883099945E-5</v>
      </c>
      <c r="L13" s="91">
        <f t="shared" si="0"/>
        <v>5.2612787763514236E-3</v>
      </c>
      <c r="M13" s="91">
        <f>J13/'סכום נכסי הקרן'!$C$42</f>
        <v>7.6886586875517986E-5</v>
      </c>
    </row>
    <row r="14" spans="2:49">
      <c r="B14" s="86" t="s">
        <v>2030</v>
      </c>
      <c r="C14" s="87">
        <v>8423</v>
      </c>
      <c r="D14" s="88" t="s">
        <v>29</v>
      </c>
      <c r="E14" s="87" t="s">
        <v>2031</v>
      </c>
      <c r="F14" s="88" t="s">
        <v>614</v>
      </c>
      <c r="G14" s="88" t="s">
        <v>131</v>
      </c>
      <c r="H14" s="90">
        <v>201104.41</v>
      </c>
      <c r="I14" s="120">
        <v>0</v>
      </c>
      <c r="J14" s="120">
        <v>0</v>
      </c>
      <c r="K14" s="91">
        <v>4.0909970007313341E-5</v>
      </c>
      <c r="L14" s="91">
        <f t="shared" ref="L14:L20" si="1">IFERROR(J14/$J$11,0)</f>
        <v>0</v>
      </c>
      <c r="M14" s="91">
        <f>J14/'סכום נכסי הקרן'!$C$42</f>
        <v>0</v>
      </c>
    </row>
    <row r="15" spans="2:49">
      <c r="B15" s="86" t="s">
        <v>2032</v>
      </c>
      <c r="C15" s="87">
        <v>8460</v>
      </c>
      <c r="D15" s="88" t="s">
        <v>29</v>
      </c>
      <c r="E15" s="87" t="s">
        <v>2033</v>
      </c>
      <c r="F15" s="88" t="s">
        <v>1462</v>
      </c>
      <c r="G15" s="88" t="s">
        <v>131</v>
      </c>
      <c r="H15" s="90">
        <v>907.97</v>
      </c>
      <c r="I15" s="90">
        <v>322.17919999999998</v>
      </c>
      <c r="J15" s="90">
        <v>10.294090000000001</v>
      </c>
      <c r="K15" s="91">
        <v>7.9425186879074952E-5</v>
      </c>
      <c r="L15" s="91">
        <f t="shared" si="1"/>
        <v>7.6318775912345461E-3</v>
      </c>
      <c r="M15" s="91">
        <f>J15/'סכום נכסי הקרן'!$C$42</f>
        <v>1.1152973343273374E-4</v>
      </c>
    </row>
    <row r="16" spans="2:49">
      <c r="B16" s="86" t="s">
        <v>2034</v>
      </c>
      <c r="C16" s="87">
        <v>8525</v>
      </c>
      <c r="D16" s="88" t="s">
        <v>29</v>
      </c>
      <c r="E16" s="87" t="s">
        <v>2035</v>
      </c>
      <c r="F16" s="88" t="s">
        <v>1462</v>
      </c>
      <c r="G16" s="88" t="s">
        <v>131</v>
      </c>
      <c r="H16" s="90">
        <v>351.09</v>
      </c>
      <c r="I16" s="90">
        <v>580.20000000000005</v>
      </c>
      <c r="J16" s="90">
        <v>7.1682700000000006</v>
      </c>
      <c r="K16" s="91">
        <v>3.5036848547711996E-5</v>
      </c>
      <c r="L16" s="91">
        <f t="shared" si="1"/>
        <v>5.3144434506516708E-3</v>
      </c>
      <c r="M16" s="91">
        <f>J16/'סכום נכסי הקרן'!$C$42</f>
        <v>7.7663517831480229E-5</v>
      </c>
    </row>
    <row r="17" spans="2:13">
      <c r="B17" s="86" t="s">
        <v>2036</v>
      </c>
      <c r="C17" s="87">
        <v>9326</v>
      </c>
      <c r="D17" s="88" t="s">
        <v>29</v>
      </c>
      <c r="E17" s="87" t="s">
        <v>2037</v>
      </c>
      <c r="F17" s="88" t="s">
        <v>1632</v>
      </c>
      <c r="G17" s="88" t="s">
        <v>131</v>
      </c>
      <c r="H17" s="90">
        <v>1027.627616</v>
      </c>
      <c r="I17" s="90">
        <v>100</v>
      </c>
      <c r="J17" s="90">
        <v>3.6162215820000001</v>
      </c>
      <c r="K17" s="91">
        <v>5.1381380799999996E-7</v>
      </c>
      <c r="L17" s="91">
        <f t="shared" si="1"/>
        <v>2.6810102162118789E-3</v>
      </c>
      <c r="M17" s="91">
        <f>J17/'סכום נכסי הקרן'!$C$42</f>
        <v>3.9179396049010521E-5</v>
      </c>
    </row>
    <row r="18" spans="2:13">
      <c r="B18" s="86" t="s">
        <v>2038</v>
      </c>
      <c r="C18" s="87">
        <v>8561</v>
      </c>
      <c r="D18" s="88" t="s">
        <v>29</v>
      </c>
      <c r="E18" s="87" t="s">
        <v>2039</v>
      </c>
      <c r="F18" s="88" t="s">
        <v>645</v>
      </c>
      <c r="G18" s="88" t="s">
        <v>132</v>
      </c>
      <c r="H18" s="90">
        <v>63539.26</v>
      </c>
      <c r="I18" s="90">
        <v>106.50960000000001</v>
      </c>
      <c r="J18" s="90">
        <v>67.675409999999999</v>
      </c>
      <c r="K18" s="91">
        <v>9.7892815759247632E-5</v>
      </c>
      <c r="L18" s="91">
        <f t="shared" si="1"/>
        <v>5.017349227144996E-2</v>
      </c>
      <c r="M18" s="91">
        <f>J18/'סכום נכסי הקרן'!$C$42</f>
        <v>7.3321881169204496E-4</v>
      </c>
    </row>
    <row r="19" spans="2:13">
      <c r="B19" s="86" t="s">
        <v>2040</v>
      </c>
      <c r="C19" s="87">
        <v>9398</v>
      </c>
      <c r="D19" s="88" t="s">
        <v>29</v>
      </c>
      <c r="E19" s="87" t="s">
        <v>2041</v>
      </c>
      <c r="F19" s="88" t="s">
        <v>1632</v>
      </c>
      <c r="G19" s="88" t="s">
        <v>131</v>
      </c>
      <c r="H19" s="90">
        <v>1027.627616</v>
      </c>
      <c r="I19" s="90">
        <v>100</v>
      </c>
      <c r="J19" s="90">
        <v>3.6162215820000001</v>
      </c>
      <c r="K19" s="91">
        <v>5.1381380799999996E-7</v>
      </c>
      <c r="L19" s="91">
        <f t="shared" si="1"/>
        <v>2.6810102162118789E-3</v>
      </c>
      <c r="M19" s="91">
        <f>J19/'סכום נכסי הקרן'!$C$42</f>
        <v>3.9179396049010521E-5</v>
      </c>
    </row>
    <row r="20" spans="2:13">
      <c r="B20" s="86" t="s">
        <v>2042</v>
      </c>
      <c r="C20" s="87">
        <v>8652</v>
      </c>
      <c r="D20" s="88" t="s">
        <v>29</v>
      </c>
      <c r="E20" s="87" t="s">
        <v>2043</v>
      </c>
      <c r="F20" s="88" t="s">
        <v>1462</v>
      </c>
      <c r="G20" s="88" t="s">
        <v>131</v>
      </c>
      <c r="H20" s="90">
        <v>1142.3</v>
      </c>
      <c r="I20" s="90">
        <v>636.41120000000001</v>
      </c>
      <c r="J20" s="90">
        <v>25.582180000000001</v>
      </c>
      <c r="K20" s="91">
        <v>6.1278118662428897E-6</v>
      </c>
      <c r="L20" s="91">
        <f t="shared" si="1"/>
        <v>1.8966228804773281E-2</v>
      </c>
      <c r="M20" s="91">
        <f>J20/'סכום נכסי הקרן'!$C$42</f>
        <v>2.7716619108908241E-4</v>
      </c>
    </row>
    <row r="21" spans="2:13">
      <c r="B21" s="86" t="s">
        <v>2044</v>
      </c>
      <c r="C21" s="87">
        <v>9152</v>
      </c>
      <c r="D21" s="88" t="s">
        <v>29</v>
      </c>
      <c r="E21" s="87" t="s">
        <v>2045</v>
      </c>
      <c r="F21" s="88" t="s">
        <v>1632</v>
      </c>
      <c r="G21" s="88" t="s">
        <v>131</v>
      </c>
      <c r="H21" s="90">
        <v>1027.627616</v>
      </c>
      <c r="I21" s="90">
        <v>100</v>
      </c>
      <c r="J21" s="90">
        <v>3.6162215820000001</v>
      </c>
      <c r="K21" s="91">
        <v>5.1381380799999996E-7</v>
      </c>
      <c r="L21" s="91">
        <f t="shared" si="0"/>
        <v>2.6810102162118789E-3</v>
      </c>
      <c r="M21" s="91">
        <f>J21/'סכום נכסי הקרן'!$C$42</f>
        <v>3.9179396049010521E-5</v>
      </c>
    </row>
    <row r="22" spans="2:13">
      <c r="B22" s="86" t="s">
        <v>2046</v>
      </c>
      <c r="C22" s="87">
        <v>8839</v>
      </c>
      <c r="D22" s="88" t="s">
        <v>29</v>
      </c>
      <c r="E22" s="87" t="s">
        <v>2047</v>
      </c>
      <c r="F22" s="88" t="s">
        <v>129</v>
      </c>
      <c r="G22" s="88" t="s">
        <v>131</v>
      </c>
      <c r="H22" s="90">
        <v>401.24059699999998</v>
      </c>
      <c r="I22" s="90">
        <v>1272.991</v>
      </c>
      <c r="J22" s="90">
        <v>17.974195818000002</v>
      </c>
      <c r="K22" s="91">
        <v>3.8103864333966451E-5</v>
      </c>
      <c r="L22" s="91">
        <f t="shared" si="0"/>
        <v>1.3325788125405538E-2</v>
      </c>
      <c r="M22" s="91">
        <f>J22/'סכום נכסי הקרן'!$C$42</f>
        <v>1.947386576423266E-4</v>
      </c>
    </row>
    <row r="23" spans="2:13">
      <c r="B23" s="86" t="s">
        <v>2048</v>
      </c>
      <c r="C23" s="87">
        <v>9262</v>
      </c>
      <c r="D23" s="88" t="s">
        <v>29</v>
      </c>
      <c r="E23" s="87" t="s">
        <v>2049</v>
      </c>
      <c r="F23" s="88" t="s">
        <v>1632</v>
      </c>
      <c r="G23" s="88" t="s">
        <v>131</v>
      </c>
      <c r="H23" s="90">
        <v>1027.627616</v>
      </c>
      <c r="I23" s="90">
        <v>100</v>
      </c>
      <c r="J23" s="90">
        <v>3.6162215820000001</v>
      </c>
      <c r="K23" s="91">
        <v>5.1381380799999996E-7</v>
      </c>
      <c r="L23" s="91">
        <f t="shared" si="0"/>
        <v>2.6810102162118789E-3</v>
      </c>
      <c r="M23" s="91">
        <f>J23/'סכום נכסי הקרן'!$C$42</f>
        <v>3.9179396049010521E-5</v>
      </c>
    </row>
    <row r="24" spans="2:13">
      <c r="B24" s="86" t="s">
        <v>2050</v>
      </c>
      <c r="C24" s="87">
        <v>8838</v>
      </c>
      <c r="D24" s="88" t="s">
        <v>29</v>
      </c>
      <c r="E24" s="87" t="s">
        <v>2051</v>
      </c>
      <c r="F24" s="88" t="s">
        <v>504</v>
      </c>
      <c r="G24" s="88" t="s">
        <v>131</v>
      </c>
      <c r="H24" s="90">
        <v>736.48181099999999</v>
      </c>
      <c r="I24" s="90">
        <v>1115.5499</v>
      </c>
      <c r="J24" s="90">
        <v>28.911477990999998</v>
      </c>
      <c r="K24" s="91">
        <v>3.1208393054617848E-5</v>
      </c>
      <c r="L24" s="91">
        <f t="shared" si="0"/>
        <v>2.1434518350721982E-2</v>
      </c>
      <c r="M24" s="91">
        <f>J24/'סכום נכסי הקרן'!$C$42</f>
        <v>3.1323695766042247E-4</v>
      </c>
    </row>
    <row r="25" spans="2:13">
      <c r="B25" s="86" t="s">
        <v>2052</v>
      </c>
      <c r="C25" s="87" t="s">
        <v>2053</v>
      </c>
      <c r="D25" s="88" t="s">
        <v>29</v>
      </c>
      <c r="E25" s="87" t="s">
        <v>2054</v>
      </c>
      <c r="F25" s="88" t="s">
        <v>1500</v>
      </c>
      <c r="G25" s="88" t="s">
        <v>132</v>
      </c>
      <c r="H25" s="90">
        <v>17669</v>
      </c>
      <c r="I25" s="90">
        <v>380</v>
      </c>
      <c r="J25" s="90">
        <v>67.142200000000003</v>
      </c>
      <c r="K25" s="91">
        <v>3.0623910900598075E-5</v>
      </c>
      <c r="L25" s="91">
        <f t="shared" si="0"/>
        <v>4.9778178703138221E-2</v>
      </c>
      <c r="M25" s="91">
        <f>J25/'סכום נכסי הקרן'!$C$42</f>
        <v>7.2744183002939505E-4</v>
      </c>
    </row>
    <row r="26" spans="2:13">
      <c r="B26" s="86" t="s">
        <v>2055</v>
      </c>
      <c r="C26" s="87">
        <v>8726</v>
      </c>
      <c r="D26" s="88" t="s">
        <v>29</v>
      </c>
      <c r="E26" s="87" t="s">
        <v>2056</v>
      </c>
      <c r="F26" s="88" t="s">
        <v>1015</v>
      </c>
      <c r="G26" s="88" t="s">
        <v>131</v>
      </c>
      <c r="H26" s="90">
        <v>1217.82</v>
      </c>
      <c r="I26" s="90">
        <v>334.45</v>
      </c>
      <c r="J26" s="90">
        <v>14.332889999999999</v>
      </c>
      <c r="K26" s="91">
        <v>4.072998138739316E-7</v>
      </c>
      <c r="L26" s="91">
        <f t="shared" si="0"/>
        <v>1.0626180848295448E-2</v>
      </c>
      <c r="M26" s="91">
        <f>J26/'סכום נכסי הקרן'!$C$42</f>
        <v>1.5528749029984146E-4</v>
      </c>
    </row>
    <row r="27" spans="2:13">
      <c r="B27" s="86" t="s">
        <v>2057</v>
      </c>
      <c r="C27" s="87">
        <v>8631</v>
      </c>
      <c r="D27" s="88" t="s">
        <v>29</v>
      </c>
      <c r="E27" s="87" t="s">
        <v>2058</v>
      </c>
      <c r="F27" s="88" t="s">
        <v>1462</v>
      </c>
      <c r="G27" s="88" t="s">
        <v>131</v>
      </c>
      <c r="H27" s="90">
        <v>863.42</v>
      </c>
      <c r="I27" s="90">
        <v>369.08190000000002</v>
      </c>
      <c r="J27" s="90">
        <v>11.21411</v>
      </c>
      <c r="K27" s="91">
        <v>1.6978102284830287E-5</v>
      </c>
      <c r="L27" s="91">
        <f t="shared" si="0"/>
        <v>8.3139660537880702E-3</v>
      </c>
      <c r="M27" s="91">
        <f>J27/'סכום נכסי הקרן'!$C$42</f>
        <v>1.2149754849485032E-4</v>
      </c>
    </row>
    <row r="28" spans="2:13">
      <c r="B28" s="86" t="s">
        <v>2059</v>
      </c>
      <c r="C28" s="87">
        <v>8603</v>
      </c>
      <c r="D28" s="88" t="s">
        <v>29</v>
      </c>
      <c r="E28" s="87" t="s">
        <v>2060</v>
      </c>
      <c r="F28" s="88" t="s">
        <v>1462</v>
      </c>
      <c r="G28" s="88" t="s">
        <v>131</v>
      </c>
      <c r="H28" s="90">
        <v>5.45</v>
      </c>
      <c r="I28" s="90">
        <v>15266.785099999999</v>
      </c>
      <c r="J28" s="90">
        <v>2.9279499999999996</v>
      </c>
      <c r="K28" s="91">
        <v>6.7906180820578302E-5</v>
      </c>
      <c r="L28" s="91">
        <f t="shared" si="0"/>
        <v>2.1707364121797252E-3</v>
      </c>
      <c r="M28" s="91">
        <f>J28/'סכום נכסי הקרן'!$C$42</f>
        <v>3.1722423546362302E-5</v>
      </c>
    </row>
    <row r="29" spans="2:13">
      <c r="B29" s="86" t="s">
        <v>2061</v>
      </c>
      <c r="C29" s="87">
        <v>9151</v>
      </c>
      <c r="D29" s="88" t="s">
        <v>29</v>
      </c>
      <c r="E29" s="87" t="s">
        <v>2062</v>
      </c>
      <c r="F29" s="88" t="s">
        <v>1133</v>
      </c>
      <c r="G29" s="88" t="s">
        <v>131</v>
      </c>
      <c r="H29" s="90">
        <v>3258</v>
      </c>
      <c r="I29" s="90">
        <v>100</v>
      </c>
      <c r="J29" s="90">
        <v>11.4649</v>
      </c>
      <c r="K29" s="91">
        <v>4.0725E-7</v>
      </c>
      <c r="L29" s="91">
        <f t="shared" si="0"/>
        <v>8.4998978438837174E-3</v>
      </c>
      <c r="M29" s="91">
        <f>J29/'סכום נכסי הקרן'!$C$42</f>
        <v>1.2421469414323648E-4</v>
      </c>
    </row>
    <row r="30" spans="2:13">
      <c r="B30" s="86" t="s">
        <v>2063</v>
      </c>
      <c r="C30" s="87">
        <v>8824</v>
      </c>
      <c r="D30" s="88" t="s">
        <v>29</v>
      </c>
      <c r="E30" s="87" t="s">
        <v>2064</v>
      </c>
      <c r="F30" s="88" t="s">
        <v>1632</v>
      </c>
      <c r="G30" s="88" t="s">
        <v>132</v>
      </c>
      <c r="H30" s="90">
        <v>102.77370300000001</v>
      </c>
      <c r="I30" s="90">
        <v>3904.375</v>
      </c>
      <c r="J30" s="90">
        <v>4.0126707709999998</v>
      </c>
      <c r="K30" s="91">
        <v>1.0277370300000001E-4</v>
      </c>
      <c r="L30" s="91">
        <f t="shared" si="0"/>
        <v>2.9749314546693049E-3</v>
      </c>
      <c r="M30" s="91">
        <f>J30/'סכום נכסי הקרן'!$C$42</f>
        <v>4.347466375784087E-5</v>
      </c>
    </row>
    <row r="31" spans="2:13">
      <c r="B31" s="86" t="s">
        <v>2065</v>
      </c>
      <c r="C31" s="87">
        <v>9068</v>
      </c>
      <c r="D31" s="88" t="s">
        <v>29</v>
      </c>
      <c r="E31" s="87" t="s">
        <v>2066</v>
      </c>
      <c r="F31" s="88" t="s">
        <v>699</v>
      </c>
      <c r="G31" s="88" t="s">
        <v>132</v>
      </c>
      <c r="H31" s="90">
        <v>96045.16</v>
      </c>
      <c r="I31" s="120">
        <v>100</v>
      </c>
      <c r="J31" s="90">
        <v>96.04516000000001</v>
      </c>
      <c r="K31" s="91">
        <v>2.0989357297163282E-4</v>
      </c>
      <c r="L31" s="91">
        <f t="shared" si="0"/>
        <v>7.1206381948335076E-2</v>
      </c>
      <c r="M31" s="91">
        <f>J31/'סכום נכסי הקרן'!$C$42</f>
        <v>1.0405865008275878E-3</v>
      </c>
    </row>
    <row r="32" spans="2:13">
      <c r="B32" s="92"/>
      <c r="C32" s="87"/>
      <c r="D32" s="87"/>
      <c r="E32" s="87"/>
      <c r="F32" s="87"/>
      <c r="G32" s="87"/>
      <c r="H32" s="90"/>
      <c r="I32" s="90"/>
      <c r="J32" s="87"/>
      <c r="K32" s="87"/>
      <c r="L32" s="91"/>
      <c r="M32" s="87"/>
    </row>
    <row r="33" spans="2:13">
      <c r="B33" s="79" t="s">
        <v>196</v>
      </c>
      <c r="C33" s="80"/>
      <c r="D33" s="81"/>
      <c r="E33" s="80"/>
      <c r="F33" s="81"/>
      <c r="G33" s="81"/>
      <c r="H33" s="83"/>
      <c r="I33" s="83"/>
      <c r="J33" s="83">
        <v>962.52102450699999</v>
      </c>
      <c r="K33" s="84"/>
      <c r="L33" s="84">
        <f t="shared" si="0"/>
        <v>0.71359805850027447</v>
      </c>
      <c r="M33" s="84">
        <f>J33/'סכום נכסי הקרן'!$C$42</f>
        <v>1.0428285869529749E-2</v>
      </c>
    </row>
    <row r="34" spans="2:13">
      <c r="B34" s="85" t="s">
        <v>65</v>
      </c>
      <c r="C34" s="80"/>
      <c r="D34" s="81"/>
      <c r="E34" s="80"/>
      <c r="F34" s="81"/>
      <c r="G34" s="81"/>
      <c r="H34" s="83"/>
      <c r="I34" s="83"/>
      <c r="J34" s="83">
        <v>962.52102450699999</v>
      </c>
      <c r="K34" s="84"/>
      <c r="L34" s="84">
        <f t="shared" si="0"/>
        <v>0.71359805850027447</v>
      </c>
      <c r="M34" s="84">
        <f>J34/'סכום נכסי הקרן'!$C$42</f>
        <v>1.0428285869529749E-2</v>
      </c>
    </row>
    <row r="35" spans="2:13">
      <c r="B35" s="86" t="s">
        <v>2067</v>
      </c>
      <c r="C35" s="87">
        <v>9035</v>
      </c>
      <c r="D35" s="88" t="s">
        <v>29</v>
      </c>
      <c r="E35" s="87"/>
      <c r="F35" s="88" t="s">
        <v>1046</v>
      </c>
      <c r="G35" s="88" t="s">
        <v>133</v>
      </c>
      <c r="H35" s="90">
        <v>6933</v>
      </c>
      <c r="I35" s="90">
        <v>100</v>
      </c>
      <c r="J35" s="90">
        <v>26.019549999999999</v>
      </c>
      <c r="K35" s="91">
        <v>9.4558624318219923E-5</v>
      </c>
      <c r="L35" s="91">
        <f t="shared" si="0"/>
        <v>1.9290488093557257E-2</v>
      </c>
      <c r="M35" s="91">
        <f>J35/'סכום נכסי הקרן'!$C$42</f>
        <v>2.8190480902534241E-4</v>
      </c>
    </row>
    <row r="36" spans="2:13">
      <c r="B36" s="86" t="s">
        <v>2068</v>
      </c>
      <c r="C36" s="87">
        <v>9113</v>
      </c>
      <c r="D36" s="88" t="s">
        <v>29</v>
      </c>
      <c r="E36" s="87"/>
      <c r="F36" s="88" t="s">
        <v>1679</v>
      </c>
      <c r="G36" s="88" t="s">
        <v>132</v>
      </c>
      <c r="H36" s="90">
        <v>2160.864239</v>
      </c>
      <c r="I36" s="90">
        <v>2189.2600649999999</v>
      </c>
      <c r="J36" s="90">
        <v>47.306938607999996</v>
      </c>
      <c r="K36" s="91">
        <v>7.2023174241954291E-5</v>
      </c>
      <c r="L36" s="91">
        <f t="shared" si="0"/>
        <v>3.5072625620361154E-2</v>
      </c>
      <c r="M36" s="91">
        <f>J36/'סכום נכסי הקרן'!$C$42</f>
        <v>5.1253974391800923E-4</v>
      </c>
    </row>
    <row r="37" spans="2:13">
      <c r="B37" s="86" t="s">
        <v>2069</v>
      </c>
      <c r="C37" s="87">
        <v>9266</v>
      </c>
      <c r="D37" s="88" t="s">
        <v>29</v>
      </c>
      <c r="E37" s="87"/>
      <c r="F37" s="88" t="s">
        <v>1679</v>
      </c>
      <c r="G37" s="88" t="s">
        <v>132</v>
      </c>
      <c r="H37" s="90">
        <v>52355.305898999999</v>
      </c>
      <c r="I37" s="90">
        <v>100</v>
      </c>
      <c r="J37" s="90">
        <v>52.355305899000001</v>
      </c>
      <c r="K37" s="91">
        <v>9.99127877449495E-5</v>
      </c>
      <c r="L37" s="91">
        <f t="shared" si="0"/>
        <v>3.8815406303306842E-2</v>
      </c>
      <c r="M37" s="91">
        <f>J37/'סכום נכסי הקרן'!$C$42</f>
        <v>5.6723550218666272E-4</v>
      </c>
    </row>
    <row r="38" spans="2:13">
      <c r="B38" s="86" t="s">
        <v>2070</v>
      </c>
      <c r="C38" s="87">
        <v>8459</v>
      </c>
      <c r="D38" s="88" t="s">
        <v>29</v>
      </c>
      <c r="E38" s="87"/>
      <c r="F38" s="88" t="s">
        <v>1046</v>
      </c>
      <c r="G38" s="88" t="s">
        <v>131</v>
      </c>
      <c r="H38" s="90">
        <v>37176.660000000003</v>
      </c>
      <c r="I38" s="90">
        <v>218.5812</v>
      </c>
      <c r="J38" s="90">
        <v>285.95814000000001</v>
      </c>
      <c r="K38" s="91">
        <v>7.964236319113268E-5</v>
      </c>
      <c r="L38" s="91">
        <f t="shared" si="0"/>
        <v>0.21200489996659355</v>
      </c>
      <c r="M38" s="91">
        <f>J38/'סכום נכסי הקרן'!$C$42</f>
        <v>3.0981694474324934E-3</v>
      </c>
    </row>
    <row r="39" spans="2:13">
      <c r="B39" s="86" t="s">
        <v>2071</v>
      </c>
      <c r="C39" s="87">
        <v>8564</v>
      </c>
      <c r="D39" s="88" t="s">
        <v>29</v>
      </c>
      <c r="E39" s="87"/>
      <c r="F39" s="88" t="s">
        <v>1010</v>
      </c>
      <c r="G39" s="88" t="s">
        <v>131</v>
      </c>
      <c r="H39" s="90">
        <v>43.49</v>
      </c>
      <c r="I39" s="90">
        <v>14777.717699999999</v>
      </c>
      <c r="J39" s="90">
        <v>22.616009999999999</v>
      </c>
      <c r="K39" s="91">
        <v>6.8383009876560157E-6</v>
      </c>
      <c r="L39" s="91">
        <f t="shared" si="0"/>
        <v>1.6767156681371194E-2</v>
      </c>
      <c r="M39" s="91">
        <f>J39/'סכום נכסי הקרן'!$C$42</f>
        <v>2.4502967883630711E-4</v>
      </c>
    </row>
    <row r="40" spans="2:13">
      <c r="B40" s="86" t="s">
        <v>2072</v>
      </c>
      <c r="C40" s="87">
        <v>8568</v>
      </c>
      <c r="D40" s="88" t="s">
        <v>29</v>
      </c>
      <c r="E40" s="87"/>
      <c r="F40" s="88" t="s">
        <v>1046</v>
      </c>
      <c r="G40" s="88" t="s">
        <v>131</v>
      </c>
      <c r="H40" s="90">
        <v>20085.41</v>
      </c>
      <c r="I40" s="90">
        <v>114.9161</v>
      </c>
      <c r="J40" s="90">
        <v>81.223339999999993</v>
      </c>
      <c r="K40" s="91">
        <v>1.4932913763675206E-4</v>
      </c>
      <c r="L40" s="91">
        <f t="shared" si="0"/>
        <v>6.0217716032327721E-2</v>
      </c>
      <c r="M40" s="91">
        <f>J40/'סכום נכסי הקרן'!$C$42</f>
        <v>8.8000177370863269E-4</v>
      </c>
    </row>
    <row r="41" spans="2:13">
      <c r="B41" s="86" t="s">
        <v>2073</v>
      </c>
      <c r="C41" s="87">
        <v>8932</v>
      </c>
      <c r="D41" s="88" t="s">
        <v>29</v>
      </c>
      <c r="E41" s="87"/>
      <c r="F41" s="88" t="s">
        <v>1046</v>
      </c>
      <c r="G41" s="88" t="s">
        <v>131</v>
      </c>
      <c r="H41" s="90">
        <v>1861.5</v>
      </c>
      <c r="I41" s="90">
        <v>100</v>
      </c>
      <c r="J41" s="90">
        <v>6.5506200000000003</v>
      </c>
      <c r="K41" s="91">
        <v>8.9600486836724359E-5</v>
      </c>
      <c r="L41" s="91">
        <f t="shared" si="0"/>
        <v>4.8565273848094241E-3</v>
      </c>
      <c r="M41" s="91">
        <f>J41/'סכום נכסי הקרן'!$C$42</f>
        <v>7.0971683987524329E-5</v>
      </c>
    </row>
    <row r="42" spans="2:13">
      <c r="B42" s="86" t="s">
        <v>2074</v>
      </c>
      <c r="C42" s="87">
        <v>8783</v>
      </c>
      <c r="D42" s="88" t="s">
        <v>29</v>
      </c>
      <c r="E42" s="87"/>
      <c r="F42" s="88" t="s">
        <v>995</v>
      </c>
      <c r="G42" s="88" t="s">
        <v>131</v>
      </c>
      <c r="H42" s="90">
        <v>47286.01</v>
      </c>
      <c r="I42" s="90">
        <v>131.72819999999999</v>
      </c>
      <c r="J42" s="90">
        <v>219.19503</v>
      </c>
      <c r="K42" s="91">
        <v>1.617796386333937E-4</v>
      </c>
      <c r="L42" s="91">
        <f t="shared" si="0"/>
        <v>0.16250777267023933</v>
      </c>
      <c r="M42" s="91">
        <f>J42/'סכום נכסי הקרן'!$C$42</f>
        <v>2.3748348096509818E-3</v>
      </c>
    </row>
    <row r="43" spans="2:13">
      <c r="B43" s="86" t="s">
        <v>2075</v>
      </c>
      <c r="C43" s="87">
        <v>9116</v>
      </c>
      <c r="D43" s="88" t="s">
        <v>29</v>
      </c>
      <c r="E43" s="87"/>
      <c r="F43" s="88" t="s">
        <v>1046</v>
      </c>
      <c r="G43" s="88" t="s">
        <v>133</v>
      </c>
      <c r="H43" s="90">
        <v>15629.27</v>
      </c>
      <c r="I43" s="90">
        <v>100</v>
      </c>
      <c r="J43" s="90">
        <v>58.656649999999999</v>
      </c>
      <c r="K43" s="91">
        <v>2.3190561477104627E-4</v>
      </c>
      <c r="L43" s="91">
        <f t="shared" si="0"/>
        <v>4.3487124428860428E-2</v>
      </c>
      <c r="M43" s="91">
        <f>J43/'סכום נכסי הקרן'!$C$42</f>
        <v>6.355064448200046E-4</v>
      </c>
    </row>
    <row r="44" spans="2:13">
      <c r="B44" s="86" t="s">
        <v>2076</v>
      </c>
      <c r="C44" s="87">
        <v>9291</v>
      </c>
      <c r="D44" s="88" t="s">
        <v>29</v>
      </c>
      <c r="E44" s="87"/>
      <c r="F44" s="88" t="s">
        <v>1046</v>
      </c>
      <c r="G44" s="88" t="s">
        <v>133</v>
      </c>
      <c r="H44" s="90">
        <v>6323.44</v>
      </c>
      <c r="I44" s="90">
        <v>100</v>
      </c>
      <c r="J44" s="90">
        <v>23.731870000000001</v>
      </c>
      <c r="K44" s="91">
        <v>2.3190419821138137E-4</v>
      </c>
      <c r="L44" s="91">
        <f t="shared" si="0"/>
        <v>1.7594437862024848E-2</v>
      </c>
      <c r="M44" s="91">
        <f>J44/'סכום נכסי הקרן'!$C$42</f>
        <v>2.571192922308131E-4</v>
      </c>
    </row>
    <row r="45" spans="2:13">
      <c r="B45" s="86" t="s">
        <v>2077</v>
      </c>
      <c r="C45" s="87" t="s">
        <v>2078</v>
      </c>
      <c r="D45" s="88" t="s">
        <v>29</v>
      </c>
      <c r="E45" s="87"/>
      <c r="F45" s="88" t="s">
        <v>1046</v>
      </c>
      <c r="G45" s="88" t="s">
        <v>133</v>
      </c>
      <c r="H45" s="90">
        <v>1924.03</v>
      </c>
      <c r="I45" s="90">
        <v>100</v>
      </c>
      <c r="J45" s="90">
        <v>7.2208800000000002</v>
      </c>
      <c r="K45" s="91">
        <v>2.319042915827107E-4</v>
      </c>
      <c r="L45" s="91">
        <f t="shared" si="0"/>
        <v>5.3534476831845947E-3</v>
      </c>
      <c r="M45" s="91">
        <f>J45/'סכום נכסי הקרן'!$C$42</f>
        <v>7.823351277769656E-5</v>
      </c>
    </row>
    <row r="46" spans="2:13">
      <c r="B46" s="86" t="s">
        <v>2079</v>
      </c>
      <c r="C46" s="87">
        <v>8773</v>
      </c>
      <c r="D46" s="88" t="s">
        <v>29</v>
      </c>
      <c r="E46" s="87"/>
      <c r="F46" s="88" t="s">
        <v>959</v>
      </c>
      <c r="G46" s="88" t="s">
        <v>131</v>
      </c>
      <c r="H46" s="90">
        <v>354.89</v>
      </c>
      <c r="I46" s="90">
        <v>2467.444</v>
      </c>
      <c r="J46" s="90">
        <v>30.814869999999999</v>
      </c>
      <c r="K46" s="91">
        <v>1.7580873420428979E-7</v>
      </c>
      <c r="L46" s="91">
        <f t="shared" si="0"/>
        <v>2.2845663466105857E-2</v>
      </c>
      <c r="M46" s="91">
        <f>J46/'סכום נכסי הקרן'!$C$42</f>
        <v>3.3385896537375752E-4</v>
      </c>
    </row>
    <row r="47" spans="2:13">
      <c r="B47" s="86" t="s">
        <v>2080</v>
      </c>
      <c r="C47" s="87">
        <v>8432</v>
      </c>
      <c r="D47" s="88" t="s">
        <v>29</v>
      </c>
      <c r="E47" s="87"/>
      <c r="F47" s="88" t="s">
        <v>940</v>
      </c>
      <c r="G47" s="88" t="s">
        <v>131</v>
      </c>
      <c r="H47" s="90">
        <v>454.47</v>
      </c>
      <c r="I47" s="90">
        <v>3362.7687999999998</v>
      </c>
      <c r="J47" s="90">
        <v>53.780110000000001</v>
      </c>
      <c r="K47" s="91">
        <v>1.1087418194345817E-5</v>
      </c>
      <c r="L47" s="91">
        <f t="shared" si="0"/>
        <v>3.9871733816503344E-2</v>
      </c>
      <c r="M47" s="91">
        <f>J47/'סכום נכסי הקרן'!$C$42</f>
        <v>5.8267232288459667E-4</v>
      </c>
    </row>
    <row r="48" spans="2:13">
      <c r="B48" s="86" t="s">
        <v>2081</v>
      </c>
      <c r="C48" s="87">
        <v>8803</v>
      </c>
      <c r="D48" s="88" t="s">
        <v>29</v>
      </c>
      <c r="E48" s="87"/>
      <c r="F48" s="88" t="s">
        <v>699</v>
      </c>
      <c r="G48" s="88" t="s">
        <v>133</v>
      </c>
      <c r="H48" s="90">
        <v>2949.45</v>
      </c>
      <c r="I48" s="90">
        <v>144.71680000000001</v>
      </c>
      <c r="J48" s="90">
        <v>16.019120000000001</v>
      </c>
      <c r="K48" s="91">
        <v>1.9511977476444111E-4</v>
      </c>
      <c r="L48" s="91">
        <f t="shared" si="0"/>
        <v>1.1876325441034336E-2</v>
      </c>
      <c r="M48" s="91">
        <f>J48/'סכום נכסי הקרן'!$C$42</f>
        <v>1.7355668965658681E-4</v>
      </c>
    </row>
    <row r="49" spans="2:13">
      <c r="B49" s="86" t="s">
        <v>2082</v>
      </c>
      <c r="C49" s="87">
        <v>8372</v>
      </c>
      <c r="D49" s="88" t="s">
        <v>29</v>
      </c>
      <c r="E49" s="87"/>
      <c r="F49" s="88" t="s">
        <v>940</v>
      </c>
      <c r="G49" s="88" t="s">
        <v>131</v>
      </c>
      <c r="H49" s="90">
        <v>155.08000000000001</v>
      </c>
      <c r="I49" s="90">
        <v>5693.8</v>
      </c>
      <c r="J49" s="90">
        <v>31.072590000000002</v>
      </c>
      <c r="K49" s="91">
        <v>8.2118488878803144E-6</v>
      </c>
      <c r="L49" s="91">
        <f t="shared" si="0"/>
        <v>2.3036733049994575E-2</v>
      </c>
      <c r="M49" s="91">
        <f>J49/'סכום נכסי הקרן'!$C$42</f>
        <v>3.366511930403395E-4</v>
      </c>
    </row>
    <row r="50" spans="2:13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109" t="s">
        <v>219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109" t="s">
        <v>112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109" t="s">
        <v>202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109" t="s">
        <v>210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1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2.140625" style="2" bestFit="1" customWidth="1"/>
    <col min="3" max="3" width="46.28515625" style="2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145</v>
      </c>
      <c r="C1" s="46" t="s" vm="1">
        <v>228</v>
      </c>
    </row>
    <row r="2" spans="2:11">
      <c r="B2" s="46" t="s">
        <v>144</v>
      </c>
      <c r="C2" s="46" t="s">
        <v>229</v>
      </c>
    </row>
    <row r="3" spans="2:11">
      <c r="B3" s="46" t="s">
        <v>146</v>
      </c>
      <c r="C3" s="46" t="s">
        <v>230</v>
      </c>
    </row>
    <row r="4" spans="2:11">
      <c r="B4" s="46" t="s">
        <v>147</v>
      </c>
      <c r="C4" s="46">
        <v>9455</v>
      </c>
    </row>
    <row r="6" spans="2:11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98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116</v>
      </c>
      <c r="C8" s="29" t="s">
        <v>47</v>
      </c>
      <c r="D8" s="29" t="s">
        <v>103</v>
      </c>
      <c r="E8" s="29" t="s">
        <v>104</v>
      </c>
      <c r="F8" s="29" t="s">
        <v>204</v>
      </c>
      <c r="G8" s="29" t="s">
        <v>203</v>
      </c>
      <c r="H8" s="29" t="s">
        <v>111</v>
      </c>
      <c r="I8" s="29" t="s">
        <v>60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2083</v>
      </c>
      <c r="C11" s="74"/>
      <c r="D11" s="75"/>
      <c r="E11" s="97"/>
      <c r="F11" s="77"/>
      <c r="G11" s="98"/>
      <c r="H11" s="77">
        <v>3875.9559379269976</v>
      </c>
      <c r="I11" s="78"/>
      <c r="J11" s="78">
        <f>IFERROR(H11/$H$11,0)</f>
        <v>1</v>
      </c>
      <c r="K11" s="78">
        <f>H11/'סכום נכסי הקרן'!$C$42</f>
        <v>4.1993447944793517E-2</v>
      </c>
    </row>
    <row r="12" spans="2:11" ht="21" customHeight="1">
      <c r="B12" s="79" t="s">
        <v>2084</v>
      </c>
      <c r="C12" s="80"/>
      <c r="D12" s="81"/>
      <c r="E12" s="99"/>
      <c r="F12" s="83"/>
      <c r="G12" s="100"/>
      <c r="H12" s="83">
        <v>131.07972159000002</v>
      </c>
      <c r="I12" s="84"/>
      <c r="J12" s="84">
        <f t="shared" ref="J12:J71" si="0">IFERROR(H12/$H$11,0)</f>
        <v>3.3818682072042909E-2</v>
      </c>
      <c r="K12" s="84">
        <f>H12/'סכום נכסי הקרן'!$C$42</f>
        <v>1.4201630651538557E-3</v>
      </c>
    </row>
    <row r="13" spans="2:11">
      <c r="B13" s="85" t="s">
        <v>192</v>
      </c>
      <c r="C13" s="80"/>
      <c r="D13" s="81"/>
      <c r="E13" s="99"/>
      <c r="F13" s="83"/>
      <c r="G13" s="100"/>
      <c r="H13" s="83">
        <v>34.869282116000001</v>
      </c>
      <c r="I13" s="84"/>
      <c r="J13" s="84">
        <f t="shared" si="0"/>
        <v>8.9963050856169853E-3</v>
      </c>
      <c r="K13" s="84">
        <f>H13/'סכום נכסי הקרן'!$C$42</f>
        <v>3.777858693083381E-4</v>
      </c>
    </row>
    <row r="14" spans="2:11">
      <c r="B14" s="86" t="s">
        <v>2085</v>
      </c>
      <c r="C14" s="121">
        <v>91381</v>
      </c>
      <c r="D14" s="88" t="s">
        <v>131</v>
      </c>
      <c r="E14" s="101">
        <v>44742</v>
      </c>
      <c r="F14" s="90">
        <v>3719.26</v>
      </c>
      <c r="G14" s="102">
        <v>100</v>
      </c>
      <c r="H14" s="90">
        <v>13.08808</v>
      </c>
      <c r="I14" s="91">
        <v>2.8999820825339794E-5</v>
      </c>
      <c r="J14" s="91">
        <f t="shared" si="0"/>
        <v>3.3767360128969838E-3</v>
      </c>
      <c r="K14" s="91">
        <f>H14/'סכום נכסי הקרן'!$C$42</f>
        <v>1.4180078798089912E-4</v>
      </c>
    </row>
    <row r="15" spans="2:11">
      <c r="B15" s="86" t="s">
        <v>2086</v>
      </c>
      <c r="C15" s="87">
        <v>8401</v>
      </c>
      <c r="D15" s="88" t="s">
        <v>131</v>
      </c>
      <c r="E15" s="101">
        <v>44621</v>
      </c>
      <c r="F15" s="90">
        <v>978.14676099999997</v>
      </c>
      <c r="G15" s="102">
        <v>68.820300000000003</v>
      </c>
      <c r="H15" s="90">
        <v>2.368862456</v>
      </c>
      <c r="I15" s="91">
        <v>8.6946382569713326E-5</v>
      </c>
      <c r="J15" s="91">
        <f t="shared" si="0"/>
        <v>6.1116857207281722E-4</v>
      </c>
      <c r="K15" s="91">
        <f>H15/'סכום נכסי הקרן'!$C$42</f>
        <v>2.5665075616833635E-5</v>
      </c>
    </row>
    <row r="16" spans="2:11">
      <c r="B16" s="86" t="s">
        <v>2087</v>
      </c>
      <c r="C16" s="87">
        <v>8507</v>
      </c>
      <c r="D16" s="88" t="s">
        <v>131</v>
      </c>
      <c r="E16" s="101">
        <v>44621</v>
      </c>
      <c r="F16" s="90">
        <v>782.51740900000004</v>
      </c>
      <c r="G16" s="102">
        <v>91.620900000000006</v>
      </c>
      <c r="H16" s="90">
        <v>2.5229452750000001</v>
      </c>
      <c r="I16" s="91">
        <v>5.2167827244426664E-5</v>
      </c>
      <c r="J16" s="91">
        <f t="shared" si="0"/>
        <v>6.5092207326519899E-4</v>
      </c>
      <c r="K16" s="91">
        <f>H16/'סכום נכסי הקרן'!$C$42</f>
        <v>2.7334462199779205E-5</v>
      </c>
    </row>
    <row r="17" spans="2:11">
      <c r="B17" s="86" t="s">
        <v>2088</v>
      </c>
      <c r="C17" s="87">
        <v>8320</v>
      </c>
      <c r="D17" s="88" t="s">
        <v>131</v>
      </c>
      <c r="E17" s="101">
        <v>44404</v>
      </c>
      <c r="F17" s="90"/>
      <c r="G17" s="102">
        <v>100.4551</v>
      </c>
      <c r="H17" s="90">
        <v>-1.000000000021828E-5</v>
      </c>
      <c r="I17" s="91">
        <v>4.0728971962616825E-4</v>
      </c>
      <c r="J17" s="91">
        <f t="shared" si="0"/>
        <v>-2.580008689563856E-9</v>
      </c>
      <c r="K17" s="91">
        <f>H17/'סכום נכסי הקרן'!$C$42</f>
        <v>-1.0834346060231473E-10</v>
      </c>
    </row>
    <row r="18" spans="2:11">
      <c r="B18" s="86" t="s">
        <v>2089</v>
      </c>
      <c r="C18" s="121">
        <v>85741</v>
      </c>
      <c r="D18" s="88" t="s">
        <v>131</v>
      </c>
      <c r="E18" s="101">
        <v>44404</v>
      </c>
      <c r="F18" s="90">
        <v>2045.72</v>
      </c>
      <c r="G18" s="102">
        <v>100</v>
      </c>
      <c r="H18" s="90">
        <v>7.1988799999999999</v>
      </c>
      <c r="I18" s="91">
        <v>1.1811401880000003E-5</v>
      </c>
      <c r="J18" s="91">
        <f t="shared" si="0"/>
        <v>1.8573172954722036E-3</v>
      </c>
      <c r="K18" s="91">
        <f>H18/'סכום נכסי הקרן'!$C$42</f>
        <v>7.7995157164376675E-5</v>
      </c>
    </row>
    <row r="19" spans="2:11">
      <c r="B19" s="86" t="s">
        <v>2090</v>
      </c>
      <c r="C19" s="87">
        <v>8402</v>
      </c>
      <c r="D19" s="88" t="s">
        <v>131</v>
      </c>
      <c r="E19" s="101">
        <v>44560</v>
      </c>
      <c r="F19" s="90">
        <v>1150.706872</v>
      </c>
      <c r="G19" s="102">
        <v>105.0689</v>
      </c>
      <c r="H19" s="90">
        <v>4.2545943850000008</v>
      </c>
      <c r="I19" s="91">
        <v>5.1549987103853331E-5</v>
      </c>
      <c r="J19" s="91">
        <f t="shared" si="0"/>
        <v>1.0976890483629989E-3</v>
      </c>
      <c r="K19" s="91">
        <f>H19/'סכום נכסי הקרן'!$C$42</f>
        <v>4.6095747912001528E-5</v>
      </c>
    </row>
    <row r="20" spans="2:11" ht="16.5" customHeight="1">
      <c r="B20" s="86" t="s">
        <v>2091</v>
      </c>
      <c r="C20" s="87">
        <v>8291</v>
      </c>
      <c r="D20" s="88" t="s">
        <v>131</v>
      </c>
      <c r="E20" s="101">
        <v>44279</v>
      </c>
      <c r="F20" s="90">
        <v>1527.83</v>
      </c>
      <c r="G20" s="102">
        <v>101.1065</v>
      </c>
      <c r="H20" s="90">
        <v>5.4359399999999996</v>
      </c>
      <c r="I20" s="91">
        <v>1.9339570720968631E-4</v>
      </c>
      <c r="J20" s="91">
        <f t="shared" si="0"/>
        <v>1.4024772435641613E-3</v>
      </c>
      <c r="K20" s="91">
        <f>H20/'סכום נכסי הקרן'!$C$42</f>
        <v>5.8894855121369116E-5</v>
      </c>
    </row>
    <row r="21" spans="2:11" ht="16.5" customHeight="1">
      <c r="B21" s="92"/>
      <c r="C21" s="87"/>
      <c r="D21" s="87"/>
      <c r="E21" s="87"/>
      <c r="F21" s="90"/>
      <c r="G21" s="102"/>
      <c r="H21" s="87"/>
      <c r="I21" s="87"/>
      <c r="J21" s="91"/>
      <c r="K21" s="87"/>
    </row>
    <row r="22" spans="2:11" ht="16.5" customHeight="1">
      <c r="B22" s="85" t="s">
        <v>194</v>
      </c>
      <c r="C22" s="87"/>
      <c r="D22" s="88"/>
      <c r="E22" s="101"/>
      <c r="F22" s="90"/>
      <c r="G22" s="102"/>
      <c r="H22" s="90">
        <v>31.526389999999999</v>
      </c>
      <c r="I22" s="91"/>
      <c r="J22" s="91">
        <f t="shared" si="0"/>
        <v>8.133836014880361E-3</v>
      </c>
      <c r="K22" s="91">
        <f>H22/'סכום נכסי הקרן'!$C$42</f>
        <v>3.4156781928236518E-4</v>
      </c>
    </row>
    <row r="23" spans="2:11">
      <c r="B23" s="86" t="s">
        <v>2092</v>
      </c>
      <c r="C23" s="87">
        <v>8510</v>
      </c>
      <c r="D23" s="88" t="s">
        <v>132</v>
      </c>
      <c r="E23" s="101">
        <v>44655</v>
      </c>
      <c r="F23" s="90">
        <v>36310.36</v>
      </c>
      <c r="G23" s="102">
        <v>86.824830000000006</v>
      </c>
      <c r="H23" s="90">
        <v>31.526389999999999</v>
      </c>
      <c r="I23" s="91">
        <v>8.8217580952380955E-5</v>
      </c>
      <c r="J23" s="91">
        <f t="shared" si="0"/>
        <v>8.133836014880361E-3</v>
      </c>
      <c r="K23" s="91">
        <f>H23/'סכום נכסי הקרן'!$C$42</f>
        <v>3.4156781928236518E-4</v>
      </c>
    </row>
    <row r="24" spans="2:11">
      <c r="B24" s="92"/>
      <c r="C24" s="87"/>
      <c r="D24" s="87"/>
      <c r="E24" s="87"/>
      <c r="F24" s="90"/>
      <c r="G24" s="102"/>
      <c r="H24" s="87"/>
      <c r="I24" s="87"/>
      <c r="J24" s="91"/>
      <c r="K24" s="87"/>
    </row>
    <row r="25" spans="2:11">
      <c r="B25" s="85" t="s">
        <v>195</v>
      </c>
      <c r="C25" s="80"/>
      <c r="D25" s="81"/>
      <c r="E25" s="99"/>
      <c r="F25" s="83"/>
      <c r="G25" s="100"/>
      <c r="H25" s="83">
        <v>64.684049474000005</v>
      </c>
      <c r="I25" s="84"/>
      <c r="J25" s="84">
        <f t="shared" si="0"/>
        <v>1.6688540971545561E-2</v>
      </c>
      <c r="K25" s="84">
        <f>H25/'סכום נכסי הקרן'!$C$42</f>
        <v>7.0080937656315245E-4</v>
      </c>
    </row>
    <row r="26" spans="2:11">
      <c r="B26" s="86" t="s">
        <v>2093</v>
      </c>
      <c r="C26" s="121">
        <v>83021</v>
      </c>
      <c r="D26" s="88" t="s">
        <v>131</v>
      </c>
      <c r="E26" s="101">
        <v>44255</v>
      </c>
      <c r="F26" s="90">
        <v>2078.88</v>
      </c>
      <c r="G26" s="102">
        <v>100</v>
      </c>
      <c r="H26" s="90">
        <v>7.3155799999999997</v>
      </c>
      <c r="I26" s="91">
        <v>4.7730841200000001E-6</v>
      </c>
      <c r="J26" s="91">
        <f t="shared" si="0"/>
        <v>1.8874259968787567E-3</v>
      </c>
      <c r="K26" s="91">
        <f>H26/'סכום נכסי הקרן'!$C$42</f>
        <v>7.9259525349578084E-5</v>
      </c>
    </row>
    <row r="27" spans="2:11">
      <c r="B27" s="86" t="s">
        <v>2094</v>
      </c>
      <c r="C27" s="87">
        <v>7992</v>
      </c>
      <c r="D27" s="88" t="s">
        <v>131</v>
      </c>
      <c r="E27" s="101">
        <v>44196</v>
      </c>
      <c r="F27" s="90">
        <v>5651.16</v>
      </c>
      <c r="G27" s="102">
        <v>111.49509999999999</v>
      </c>
      <c r="H27" s="90">
        <v>22.172409999999999</v>
      </c>
      <c r="I27" s="91">
        <v>1.01E-4</v>
      </c>
      <c r="J27" s="91">
        <f t="shared" si="0"/>
        <v>5.7205010467323864E-3</v>
      </c>
      <c r="K27" s="91">
        <f>H27/'סכום נכסי הקרן'!$C$42</f>
        <v>2.4022356292409332E-4</v>
      </c>
    </row>
    <row r="28" spans="2:11">
      <c r="B28" s="86" t="s">
        <v>2095</v>
      </c>
      <c r="C28" s="87">
        <v>8283</v>
      </c>
      <c r="D28" s="88" t="s">
        <v>132</v>
      </c>
      <c r="E28" s="101">
        <v>44317</v>
      </c>
      <c r="F28" s="90">
        <v>31586.9</v>
      </c>
      <c r="G28" s="102">
        <v>110.47350299999999</v>
      </c>
      <c r="H28" s="90">
        <v>34.895150000000001</v>
      </c>
      <c r="I28" s="91">
        <v>5.2866763636363641E-5</v>
      </c>
      <c r="J28" s="91">
        <f t="shared" si="0"/>
        <v>9.0029790221669032E-3</v>
      </c>
      <c r="K28" s="91">
        <f>H28/'סכום נכסי הקרן'!$C$42</f>
        <v>3.7806613091543391E-4</v>
      </c>
    </row>
    <row r="29" spans="2:11">
      <c r="B29" s="86" t="s">
        <v>2096</v>
      </c>
      <c r="C29" s="87">
        <v>8405</v>
      </c>
      <c r="D29" s="88" t="s">
        <v>131</v>
      </c>
      <c r="E29" s="101">
        <v>44581</v>
      </c>
      <c r="F29" s="90">
        <v>508.07436000000001</v>
      </c>
      <c r="G29" s="102">
        <v>16.830200000000001</v>
      </c>
      <c r="H29" s="90">
        <v>0.30090947400000001</v>
      </c>
      <c r="I29" s="91">
        <v>7.3642835437788567E-5</v>
      </c>
      <c r="J29" s="91">
        <f t="shared" si="0"/>
        <v>7.7634905767514305E-5</v>
      </c>
      <c r="K29" s="91">
        <f>H29/'סכום נכסי הקרן'!$C$42</f>
        <v>3.2601573740470623E-6</v>
      </c>
    </row>
    <row r="30" spans="2:11">
      <c r="B30" s="92"/>
      <c r="C30" s="87"/>
      <c r="D30" s="87"/>
      <c r="E30" s="87"/>
      <c r="F30" s="90"/>
      <c r="G30" s="102"/>
      <c r="H30" s="87"/>
      <c r="I30" s="87"/>
      <c r="J30" s="91"/>
      <c r="K30" s="87"/>
    </row>
    <row r="31" spans="2:11">
      <c r="B31" s="79" t="s">
        <v>2097</v>
      </c>
      <c r="C31" s="80"/>
      <c r="D31" s="81"/>
      <c r="E31" s="99"/>
      <c r="F31" s="83"/>
      <c r="G31" s="100"/>
      <c r="H31" s="83">
        <v>3744.8762163369984</v>
      </c>
      <c r="I31" s="84"/>
      <c r="J31" s="84">
        <f t="shared" si="0"/>
        <v>0.96618131792795725</v>
      </c>
      <c r="K31" s="84">
        <f>H31/'סכום נכסי הקרן'!$C$42</f>
        <v>4.0573284879639675E-2</v>
      </c>
    </row>
    <row r="32" spans="2:11">
      <c r="B32" s="85" t="s">
        <v>192</v>
      </c>
      <c r="C32" s="80"/>
      <c r="D32" s="81"/>
      <c r="E32" s="99"/>
      <c r="F32" s="83"/>
      <c r="G32" s="100"/>
      <c r="H32" s="83">
        <v>216.873290664</v>
      </c>
      <c r="I32" s="84"/>
      <c r="J32" s="84">
        <f t="shared" si="0"/>
        <v>5.595349744352144E-2</v>
      </c>
      <c r="K32" s="84">
        <f>H32/'סכום נכסי הקרן'!$C$42</f>
        <v>2.3496802822236549E-3</v>
      </c>
    </row>
    <row r="33" spans="2:11">
      <c r="B33" s="86" t="s">
        <v>2098</v>
      </c>
      <c r="C33" s="121">
        <v>87255</v>
      </c>
      <c r="D33" s="88" t="s">
        <v>131</v>
      </c>
      <c r="E33" s="101">
        <v>44469</v>
      </c>
      <c r="F33" s="90">
        <v>297.95999999999998</v>
      </c>
      <c r="G33" s="102">
        <v>100</v>
      </c>
      <c r="H33" s="90">
        <v>1.0485199999999999</v>
      </c>
      <c r="I33" s="91">
        <v>6.1374106115981418E-7</v>
      </c>
      <c r="J33" s="91">
        <f t="shared" si="0"/>
        <v>2.705190711122445E-4</v>
      </c>
      <c r="K33" s="91">
        <f>H33/'סכום נכסי הקרן'!$C$42</f>
        <v>1.1360028530825937E-5</v>
      </c>
    </row>
    <row r="34" spans="2:11">
      <c r="B34" s="86" t="s">
        <v>2099</v>
      </c>
      <c r="C34" s="121">
        <v>87254</v>
      </c>
      <c r="D34" s="88" t="s">
        <v>131</v>
      </c>
      <c r="E34" s="101">
        <v>44469</v>
      </c>
      <c r="F34" s="90">
        <v>1176.77</v>
      </c>
      <c r="G34" s="102">
        <v>100</v>
      </c>
      <c r="H34" s="90">
        <v>4.1410400000000003</v>
      </c>
      <c r="I34" s="91">
        <v>6.1387259589216728E-7</v>
      </c>
      <c r="J34" s="91">
        <f t="shared" si="0"/>
        <v>1.0683919183598304E-3</v>
      </c>
      <c r="K34" s="91">
        <f>H34/'סכום נכסי הקרן'!$C$42</f>
        <v>4.486546040828162E-5</v>
      </c>
    </row>
    <row r="35" spans="2:11">
      <c r="B35" s="86" t="s">
        <v>2100</v>
      </c>
      <c r="C35" s="121">
        <v>87253</v>
      </c>
      <c r="D35" s="88" t="s">
        <v>131</v>
      </c>
      <c r="E35" s="101">
        <v>44469</v>
      </c>
      <c r="F35" s="90">
        <v>270.3</v>
      </c>
      <c r="G35" s="102">
        <v>100</v>
      </c>
      <c r="H35" s="90">
        <v>0.95120000000000005</v>
      </c>
      <c r="I35" s="91">
        <v>2.7237391498255733E-6</v>
      </c>
      <c r="J35" s="91">
        <f t="shared" si="0"/>
        <v>2.4541042654595719E-4</v>
      </c>
      <c r="K35" s="91">
        <f>H35/'סכום נכסי הקרן'!$C$42</f>
        <v>1.0305629972267227E-5</v>
      </c>
    </row>
    <row r="36" spans="2:11">
      <c r="B36" s="86" t="s">
        <v>2101</v>
      </c>
      <c r="C36" s="121">
        <v>87259</v>
      </c>
      <c r="D36" s="88" t="s">
        <v>131</v>
      </c>
      <c r="E36" s="101">
        <v>44469</v>
      </c>
      <c r="F36" s="90">
        <v>347.98</v>
      </c>
      <c r="G36" s="102">
        <v>100</v>
      </c>
      <c r="H36" s="90">
        <v>1.2245299999999999</v>
      </c>
      <c r="I36" s="91">
        <v>1.5245942520414808E-6</v>
      </c>
      <c r="J36" s="91">
        <f t="shared" si="0"/>
        <v>3.1592980405626672E-4</v>
      </c>
      <c r="K36" s="91">
        <f>H36/'סכום נכסי הקרן'!$C$42</f>
        <v>1.3266981780845654E-5</v>
      </c>
    </row>
    <row r="37" spans="2:11">
      <c r="B37" s="86" t="s">
        <v>2102</v>
      </c>
      <c r="C37" s="121">
        <v>87252</v>
      </c>
      <c r="D37" s="88" t="s">
        <v>131</v>
      </c>
      <c r="E37" s="101">
        <v>44469</v>
      </c>
      <c r="F37" s="90">
        <v>860.04</v>
      </c>
      <c r="G37" s="102">
        <v>100</v>
      </c>
      <c r="H37" s="90">
        <v>3.0264699999999998</v>
      </c>
      <c r="I37" s="91">
        <v>1.6107483484109378E-6</v>
      </c>
      <c r="J37" s="91">
        <f t="shared" si="0"/>
        <v>7.808318898533883E-4</v>
      </c>
      <c r="K37" s="91">
        <f>H37/'סכום נכסי הקרן'!$C$42</f>
        <v>3.2789823320193008E-5</v>
      </c>
    </row>
    <row r="38" spans="2:11">
      <c r="B38" s="86" t="s">
        <v>2103</v>
      </c>
      <c r="C38" s="121">
        <v>87251</v>
      </c>
      <c r="D38" s="88" t="s">
        <v>131</v>
      </c>
      <c r="E38" s="101">
        <v>44469</v>
      </c>
      <c r="F38" s="90">
        <v>2217.5</v>
      </c>
      <c r="G38" s="102">
        <v>100</v>
      </c>
      <c r="H38" s="90">
        <v>7.8033900000000003</v>
      </c>
      <c r="I38" s="91">
        <v>9.3222703622387523E-7</v>
      </c>
      <c r="J38" s="91">
        <f t="shared" si="0"/>
        <v>2.013281400761624E-3</v>
      </c>
      <c r="K38" s="91">
        <f>H38/'סכום נכסי הקרן'!$C$42</f>
        <v>8.4544627701104238E-5</v>
      </c>
    </row>
    <row r="39" spans="2:11">
      <c r="B39" s="86" t="s">
        <v>2104</v>
      </c>
      <c r="C39" s="87">
        <v>8338</v>
      </c>
      <c r="D39" s="88" t="s">
        <v>131</v>
      </c>
      <c r="E39" s="101">
        <v>44561</v>
      </c>
      <c r="F39" s="90">
        <v>777.97820300000012</v>
      </c>
      <c r="G39" s="102">
        <v>43.419600000000003</v>
      </c>
      <c r="H39" s="90">
        <v>1.188700664</v>
      </c>
      <c r="I39" s="91">
        <v>8.6442019923116715E-5</v>
      </c>
      <c r="J39" s="91">
        <f t="shared" si="0"/>
        <v>3.0668580423433821E-4</v>
      </c>
      <c r="K39" s="91">
        <f>H39/'סכום נכסי הקרן'!$C$42</f>
        <v>1.2878794355521818E-5</v>
      </c>
    </row>
    <row r="40" spans="2:11">
      <c r="B40" s="86" t="s">
        <v>2105</v>
      </c>
      <c r="C40" s="121">
        <v>87257</v>
      </c>
      <c r="D40" s="88" t="s">
        <v>131</v>
      </c>
      <c r="E40" s="101">
        <v>44469</v>
      </c>
      <c r="F40" s="90">
        <v>141.94</v>
      </c>
      <c r="G40" s="102">
        <v>100</v>
      </c>
      <c r="H40" s="90">
        <v>0.49948000000000004</v>
      </c>
      <c r="I40" s="91">
        <v>4.8333711851721782E-6</v>
      </c>
      <c r="J40" s="91">
        <f t="shared" si="0"/>
        <v>1.2886627402352259E-4</v>
      </c>
      <c r="K40" s="91">
        <f>H40/'סכום נכסי הקרן'!$C$42</f>
        <v>5.4115391700462939E-6</v>
      </c>
    </row>
    <row r="41" spans="2:11">
      <c r="B41" s="86" t="s">
        <v>2106</v>
      </c>
      <c r="C41" s="121">
        <v>87256</v>
      </c>
      <c r="D41" s="88" t="s">
        <v>131</v>
      </c>
      <c r="E41" s="101">
        <v>44469</v>
      </c>
      <c r="F41" s="90">
        <v>480.66</v>
      </c>
      <c r="G41" s="102">
        <v>100</v>
      </c>
      <c r="H41" s="90">
        <v>1.6914400000000001</v>
      </c>
      <c r="I41" s="91">
        <v>2.4947729919103353E-6</v>
      </c>
      <c r="J41" s="91">
        <f t="shared" si="0"/>
        <v>4.3639298977806329E-4</v>
      </c>
      <c r="K41" s="91">
        <f>H41/'סכום נכסי הקרן'!$C$42</f>
        <v>1.8325646299717911E-5</v>
      </c>
    </row>
    <row r="42" spans="2:11">
      <c r="B42" s="86" t="s">
        <v>2107</v>
      </c>
      <c r="C42" s="121">
        <v>87258</v>
      </c>
      <c r="D42" s="88" t="s">
        <v>131</v>
      </c>
      <c r="E42" s="101">
        <v>44469</v>
      </c>
      <c r="F42" s="90">
        <v>407.78</v>
      </c>
      <c r="G42" s="102">
        <v>100</v>
      </c>
      <c r="H42" s="90">
        <v>1.4349799999999999</v>
      </c>
      <c r="I42" s="91">
        <v>2.4574714884840235E-6</v>
      </c>
      <c r="J42" s="91">
        <f t="shared" si="0"/>
        <v>3.7022608692695292E-4</v>
      </c>
      <c r="K42" s="91">
        <f>H42/'סכום נכסי הקרן'!$C$42</f>
        <v>1.5547069909171597E-5</v>
      </c>
    </row>
    <row r="43" spans="2:11">
      <c r="B43" s="86" t="s">
        <v>2108</v>
      </c>
      <c r="C43" s="87">
        <v>8322</v>
      </c>
      <c r="D43" s="88" t="s">
        <v>131</v>
      </c>
      <c r="E43" s="101">
        <v>44197</v>
      </c>
      <c r="F43" s="90">
        <v>23720.93</v>
      </c>
      <c r="G43" s="102">
        <v>107.4875</v>
      </c>
      <c r="H43" s="90">
        <v>89.724050000000005</v>
      </c>
      <c r="I43" s="91">
        <v>1.3181878866666666E-4</v>
      </c>
      <c r="J43" s="91">
        <f t="shared" si="0"/>
        <v>2.3148882865780897E-2</v>
      </c>
      <c r="K43" s="91">
        <f>H43/'סכום נכסי הקרן'!$C$42</f>
        <v>9.7210140760429283E-4</v>
      </c>
    </row>
    <row r="44" spans="2:11">
      <c r="B44" s="86" t="s">
        <v>2109</v>
      </c>
      <c r="C44" s="87">
        <v>9273</v>
      </c>
      <c r="D44" s="88" t="s">
        <v>131</v>
      </c>
      <c r="E44" s="101">
        <v>44852</v>
      </c>
      <c r="F44" s="90">
        <v>3212.23</v>
      </c>
      <c r="G44" s="102">
        <v>100</v>
      </c>
      <c r="H44" s="90">
        <v>11.303840000000001</v>
      </c>
      <c r="I44" s="91">
        <v>1.5981492537313433E-4</v>
      </c>
      <c r="J44" s="91">
        <f t="shared" si="0"/>
        <v>2.9164005424802911E-3</v>
      </c>
      <c r="K44" s="91">
        <f>H44/'סכום נכסי הקרן'!$C$42</f>
        <v>1.2246971436681369E-4</v>
      </c>
    </row>
    <row r="45" spans="2:11">
      <c r="B45" s="86" t="s">
        <v>2110</v>
      </c>
      <c r="C45" s="87">
        <v>8316</v>
      </c>
      <c r="D45" s="88" t="s">
        <v>131</v>
      </c>
      <c r="E45" s="101">
        <v>44378</v>
      </c>
      <c r="F45" s="90">
        <v>21634.27</v>
      </c>
      <c r="G45" s="102">
        <v>121.94199999999999</v>
      </c>
      <c r="H45" s="90">
        <v>92.835650000000001</v>
      </c>
      <c r="I45" s="91">
        <v>1.4027748258064516E-4</v>
      </c>
      <c r="J45" s="91">
        <f t="shared" si="0"/>
        <v>2.3951678369608063E-2</v>
      </c>
      <c r="K45" s="91">
        <f>H45/'סכום נכסי הקרן'!$C$42</f>
        <v>1.0058135588045731E-3</v>
      </c>
    </row>
    <row r="46" spans="2:11">
      <c r="B46" s="92"/>
      <c r="C46" s="87"/>
      <c r="D46" s="87"/>
      <c r="E46" s="87"/>
      <c r="F46" s="90"/>
      <c r="G46" s="102"/>
      <c r="H46" s="87"/>
      <c r="I46" s="87"/>
      <c r="J46" s="91"/>
      <c r="K46" s="87"/>
    </row>
    <row r="47" spans="2:11">
      <c r="B47" s="85" t="s">
        <v>2111</v>
      </c>
      <c r="C47" s="87"/>
      <c r="D47" s="88"/>
      <c r="E47" s="101"/>
      <c r="F47" s="90"/>
      <c r="G47" s="102"/>
      <c r="H47" s="90">
        <v>8.9029040199999994</v>
      </c>
      <c r="I47" s="91"/>
      <c r="J47" s="91">
        <f t="shared" si="0"/>
        <v>2.2969569733451607E-3</v>
      </c>
      <c r="K47" s="91">
        <f>H47/'סכום נכסי הקרן'!$C$42</f>
        <v>9.6457143091600473E-5</v>
      </c>
    </row>
    <row r="48" spans="2:11">
      <c r="B48" s="86" t="s">
        <v>2112</v>
      </c>
      <c r="C48" s="87" t="s">
        <v>2113</v>
      </c>
      <c r="D48" s="88" t="s">
        <v>131</v>
      </c>
      <c r="E48" s="101">
        <v>44616</v>
      </c>
      <c r="F48" s="90">
        <v>2.6039639999999995</v>
      </c>
      <c r="G48" s="102">
        <v>97157.75</v>
      </c>
      <c r="H48" s="90">
        <v>8.9029040199999994</v>
      </c>
      <c r="I48" s="91">
        <v>3.1570581631205673E-6</v>
      </c>
      <c r="J48" s="91">
        <f t="shared" si="0"/>
        <v>2.2969569733451607E-3</v>
      </c>
      <c r="K48" s="91">
        <f>H48/'סכום נכסי הקרן'!$C$42</f>
        <v>9.6457143091600473E-5</v>
      </c>
    </row>
    <row r="49" spans="2:11">
      <c r="B49" s="92"/>
      <c r="C49" s="87"/>
      <c r="D49" s="87"/>
      <c r="E49" s="87"/>
      <c r="F49" s="90"/>
      <c r="G49" s="102"/>
      <c r="H49" s="87"/>
      <c r="I49" s="87"/>
      <c r="J49" s="91"/>
      <c r="K49" s="87"/>
    </row>
    <row r="50" spans="2:11">
      <c r="B50" s="85" t="s">
        <v>194</v>
      </c>
      <c r="C50" s="80"/>
      <c r="D50" s="81"/>
      <c r="E50" s="99"/>
      <c r="F50" s="83"/>
      <c r="G50" s="100"/>
      <c r="H50" s="83">
        <v>97.184820000000002</v>
      </c>
      <c r="I50" s="84"/>
      <c r="J50" s="84">
        <f t="shared" si="0"/>
        <v>2.5073768008822613E-2</v>
      </c>
      <c r="K50" s="84">
        <f>H50/'סכום נכסי הקרן'!$C$42</f>
        <v>1.0529339716583215E-3</v>
      </c>
    </row>
    <row r="51" spans="2:11">
      <c r="B51" s="86" t="s">
        <v>2114</v>
      </c>
      <c r="C51" s="87">
        <v>8404</v>
      </c>
      <c r="D51" s="88" t="s">
        <v>131</v>
      </c>
      <c r="E51" s="101">
        <v>44469</v>
      </c>
      <c r="F51" s="90">
        <v>24514.12</v>
      </c>
      <c r="G51" s="102">
        <v>112.65819999999999</v>
      </c>
      <c r="H51" s="90">
        <v>97.184820000000002</v>
      </c>
      <c r="I51" s="91">
        <v>1.0380294957142857E-4</v>
      </c>
      <c r="J51" s="91">
        <f t="shared" si="0"/>
        <v>2.5073768008822613E-2</v>
      </c>
      <c r="K51" s="91">
        <f>H51/'סכום נכסי הקרן'!$C$42</f>
        <v>1.0529339716583215E-3</v>
      </c>
    </row>
    <row r="52" spans="2:11">
      <c r="B52" s="92"/>
      <c r="C52" s="87"/>
      <c r="D52" s="87"/>
      <c r="E52" s="87"/>
      <c r="F52" s="90"/>
      <c r="G52" s="102"/>
      <c r="H52" s="87"/>
      <c r="I52" s="87"/>
      <c r="J52" s="91"/>
      <c r="K52" s="87"/>
    </row>
    <row r="53" spans="2:11">
      <c r="B53" s="85" t="s">
        <v>195</v>
      </c>
      <c r="C53" s="80"/>
      <c r="D53" s="81"/>
      <c r="E53" s="99"/>
      <c r="F53" s="83"/>
      <c r="G53" s="100"/>
      <c r="H53" s="83">
        <v>3421.9152016529993</v>
      </c>
      <c r="I53" s="84"/>
      <c r="J53" s="84">
        <f t="shared" si="0"/>
        <v>0.88285709550226832</v>
      </c>
      <c r="K53" s="84">
        <f>H53/'סכום נכסי הקרן'!$C$42</f>
        <v>3.7074213482666103E-2</v>
      </c>
    </row>
    <row r="54" spans="2:11">
      <c r="B54" s="86" t="s">
        <v>2115</v>
      </c>
      <c r="C54" s="87">
        <v>8417</v>
      </c>
      <c r="D54" s="88" t="s">
        <v>133</v>
      </c>
      <c r="E54" s="101">
        <v>44713</v>
      </c>
      <c r="F54" s="90">
        <v>658.42</v>
      </c>
      <c r="G54" s="102">
        <v>138.52539999999999</v>
      </c>
      <c r="H54" s="90">
        <v>3.4230300000000002</v>
      </c>
      <c r="I54" s="91">
        <v>1.2699600000000001E-6</v>
      </c>
      <c r="J54" s="91">
        <f t="shared" si="0"/>
        <v>8.8314471444449942E-4</v>
      </c>
      <c r="K54" s="91">
        <f>H54/'סכום נכסי הקרן'!$C$42</f>
        <v>3.7086291593744624E-5</v>
      </c>
    </row>
    <row r="55" spans="2:11">
      <c r="B55" s="86" t="s">
        <v>2116</v>
      </c>
      <c r="C55" s="87">
        <v>9282</v>
      </c>
      <c r="D55" s="88" t="s">
        <v>131</v>
      </c>
      <c r="E55" s="101">
        <v>44848</v>
      </c>
      <c r="F55" s="90">
        <v>7135.13</v>
      </c>
      <c r="G55" s="102">
        <v>101.4087</v>
      </c>
      <c r="H55" s="90">
        <v>25.462209999999999</v>
      </c>
      <c r="I55" s="91">
        <v>7.8736759999999999E-5</v>
      </c>
      <c r="J55" s="91">
        <f t="shared" si="0"/>
        <v>6.5692723054065769E-3</v>
      </c>
      <c r="K55" s="91">
        <f>H55/'סכום נכסי הקרן'!$C$42</f>
        <v>2.7586639459226483E-4</v>
      </c>
    </row>
    <row r="56" spans="2:11">
      <c r="B56" s="86" t="s">
        <v>2117</v>
      </c>
      <c r="C56" s="87">
        <v>8400</v>
      </c>
      <c r="D56" s="88" t="s">
        <v>131</v>
      </c>
      <c r="E56" s="101">
        <v>44544</v>
      </c>
      <c r="F56" s="90">
        <v>8101.0014940000001</v>
      </c>
      <c r="G56" s="102">
        <v>108.035</v>
      </c>
      <c r="H56" s="90">
        <v>30.797995827999998</v>
      </c>
      <c r="I56" s="91">
        <v>2.611176944098861E-5</v>
      </c>
      <c r="J56" s="91">
        <f t="shared" si="0"/>
        <v>7.9459096855656955E-3</v>
      </c>
      <c r="K56" s="91">
        <f>H56/'סכום נכסי הקרן'!$C$42</f>
        <v>3.3367614475483364E-4</v>
      </c>
    </row>
    <row r="57" spans="2:11">
      <c r="B57" s="86" t="s">
        <v>2118</v>
      </c>
      <c r="C57" s="87">
        <v>8843</v>
      </c>
      <c r="D57" s="88" t="s">
        <v>131</v>
      </c>
      <c r="E57" s="101">
        <v>44562</v>
      </c>
      <c r="F57" s="90">
        <v>4916.8655779999999</v>
      </c>
      <c r="G57" s="102">
        <v>100.09739999999999</v>
      </c>
      <c r="H57" s="90">
        <v>17.319302574000002</v>
      </c>
      <c r="I57" s="91">
        <v>1.0544363723626272E-5</v>
      </c>
      <c r="J57" s="91">
        <f t="shared" si="0"/>
        <v>4.4683951137130303E-3</v>
      </c>
      <c r="K57" s="91">
        <f>H57/'סכום נכסי הקרן'!$C$42</f>
        <v>1.8764331760447785E-4</v>
      </c>
    </row>
    <row r="58" spans="2:11">
      <c r="B58" s="86" t="s">
        <v>2119</v>
      </c>
      <c r="C58" s="87">
        <v>8318</v>
      </c>
      <c r="D58" s="88" t="s">
        <v>133</v>
      </c>
      <c r="E58" s="101">
        <v>44256</v>
      </c>
      <c r="F58" s="90">
        <v>3879.92</v>
      </c>
      <c r="G58" s="102">
        <v>96.082700000000003</v>
      </c>
      <c r="H58" s="90">
        <v>13.990920000000001</v>
      </c>
      <c r="I58" s="91">
        <v>1.5384615384615384E-5</v>
      </c>
      <c r="J58" s="91">
        <f t="shared" si="0"/>
        <v>3.609669517420483E-3</v>
      </c>
      <c r="K58" s="91">
        <f>H58/'סכום נכסי הקרן'!$C$42</f>
        <v>1.5158246897770499E-4</v>
      </c>
    </row>
    <row r="59" spans="2:11">
      <c r="B59" s="86" t="s">
        <v>2120</v>
      </c>
      <c r="C59" s="121">
        <v>84032</v>
      </c>
      <c r="D59" s="88" t="s">
        <v>131</v>
      </c>
      <c r="E59" s="101">
        <v>44314</v>
      </c>
      <c r="F59" s="90">
        <v>6262.52</v>
      </c>
      <c r="G59" s="102">
        <v>100</v>
      </c>
      <c r="H59" s="90">
        <v>22.03782</v>
      </c>
      <c r="I59" s="91">
        <v>9.4649368788098632E-5</v>
      </c>
      <c r="J59" s="91">
        <f t="shared" si="0"/>
        <v>5.6857767097803049E-3</v>
      </c>
      <c r="K59" s="91">
        <f>H59/'סכום נכסי הקרן'!$C$42</f>
        <v>2.387653682878786E-4</v>
      </c>
    </row>
    <row r="60" spans="2:11">
      <c r="B60" s="86" t="s">
        <v>2121</v>
      </c>
      <c r="C60" s="87">
        <v>8314</v>
      </c>
      <c r="D60" s="88" t="s">
        <v>131</v>
      </c>
      <c r="E60" s="101">
        <v>44264</v>
      </c>
      <c r="F60" s="90">
        <v>4526.1000000000004</v>
      </c>
      <c r="G60" s="102">
        <v>100.64239999999999</v>
      </c>
      <c r="H60" s="90">
        <v>16.029679999999999</v>
      </c>
      <c r="I60" s="91">
        <v>1.9350065644444446E-5</v>
      </c>
      <c r="J60" s="91">
        <f t="shared" si="0"/>
        <v>4.1356713690025217E-3</v>
      </c>
      <c r="K60" s="91">
        <f>H60/'סכום נכסי הקרן'!$C$42</f>
        <v>1.7367110035098034E-4</v>
      </c>
    </row>
    <row r="61" spans="2:11">
      <c r="B61" s="86" t="s">
        <v>2122</v>
      </c>
      <c r="C61" s="121">
        <v>84035</v>
      </c>
      <c r="D61" s="88" t="s">
        <v>131</v>
      </c>
      <c r="E61" s="101">
        <v>44314</v>
      </c>
      <c r="F61" s="90">
        <v>3418.59</v>
      </c>
      <c r="G61" s="102">
        <v>100</v>
      </c>
      <c r="H61" s="90">
        <v>12.03003</v>
      </c>
      <c r="I61" s="91">
        <v>5.4423387053156714E-5</v>
      </c>
      <c r="J61" s="91">
        <f t="shared" si="0"/>
        <v>3.1037581935036388E-3</v>
      </c>
      <c r="K61" s="91">
        <f>H61/'סכום נכסי הקרן'!$C$42</f>
        <v>1.3033750813212143E-4</v>
      </c>
    </row>
    <row r="62" spans="2:11">
      <c r="B62" s="86" t="s">
        <v>2123</v>
      </c>
      <c r="C62" s="87">
        <v>8337</v>
      </c>
      <c r="D62" s="88" t="s">
        <v>131</v>
      </c>
      <c r="E62" s="101">
        <v>44470</v>
      </c>
      <c r="F62" s="90">
        <v>11837.335093</v>
      </c>
      <c r="G62" s="102">
        <v>123.79989999999999</v>
      </c>
      <c r="H62" s="90">
        <v>51.569569108000003</v>
      </c>
      <c r="I62" s="91">
        <v>2.2990505929995274E-5</v>
      </c>
      <c r="J62" s="91">
        <f t="shared" si="0"/>
        <v>1.3304993641279959E-2</v>
      </c>
      <c r="K62" s="91">
        <f>H62/'סכום נכסי הקרן'!$C$42</f>
        <v>5.587225578808987E-4</v>
      </c>
    </row>
    <row r="63" spans="2:11">
      <c r="B63" s="86" t="s">
        <v>2124</v>
      </c>
      <c r="C63" s="87">
        <v>9237</v>
      </c>
      <c r="D63" s="88" t="s">
        <v>131</v>
      </c>
      <c r="E63" s="101">
        <v>44712</v>
      </c>
      <c r="F63" s="90">
        <v>11184.98</v>
      </c>
      <c r="G63" s="102">
        <v>98.955399999999997</v>
      </c>
      <c r="H63" s="90">
        <v>38.948790000000002</v>
      </c>
      <c r="I63" s="91">
        <v>8.2209090909090909E-6</v>
      </c>
      <c r="J63" s="91">
        <f t="shared" si="0"/>
        <v>1.0048821664580437E-2</v>
      </c>
      <c r="K63" s="91">
        <f>H63/'סכום נכסי הקרן'!$C$42</f>
        <v>4.2198466947807197E-4</v>
      </c>
    </row>
    <row r="64" spans="2:11">
      <c r="B64" s="86" t="s">
        <v>2125</v>
      </c>
      <c r="C64" s="121">
        <v>87342</v>
      </c>
      <c r="D64" s="88" t="s">
        <v>131</v>
      </c>
      <c r="E64" s="101">
        <v>44421</v>
      </c>
      <c r="F64" s="90">
        <v>1376.43</v>
      </c>
      <c r="G64" s="102">
        <v>100</v>
      </c>
      <c r="H64" s="90">
        <v>4.8436499999999993</v>
      </c>
      <c r="I64" s="91">
        <v>7.421190303475295E-6</v>
      </c>
      <c r="J64" s="91">
        <f t="shared" si="0"/>
        <v>1.2496659088933192E-3</v>
      </c>
      <c r="K64" s="91">
        <f>H64/'סכום נכסי הקרן'!$C$42</f>
        <v>5.2477780293494686E-5</v>
      </c>
    </row>
    <row r="65" spans="2:11">
      <c r="B65" s="86" t="s">
        <v>2126</v>
      </c>
      <c r="C65" s="87">
        <v>8409</v>
      </c>
      <c r="D65" s="88" t="s">
        <v>134</v>
      </c>
      <c r="E65" s="101">
        <v>44644</v>
      </c>
      <c r="F65" s="90">
        <v>29475.775474999999</v>
      </c>
      <c r="G65" s="102">
        <v>101.9517</v>
      </c>
      <c r="H65" s="90">
        <v>127.34434720100001</v>
      </c>
      <c r="I65" s="91">
        <v>5.2738819048099067E-5</v>
      </c>
      <c r="J65" s="91">
        <f t="shared" si="0"/>
        <v>3.2854952233824515E-2</v>
      </c>
      <c r="K65" s="91">
        <f>H65/'סכום נכסי הקרן'!$C$42</f>
        <v>1.3796927263597873E-3</v>
      </c>
    </row>
    <row r="66" spans="2:11">
      <c r="B66" s="86" t="s">
        <v>2127</v>
      </c>
      <c r="C66" s="87">
        <v>8413</v>
      </c>
      <c r="D66" s="88" t="s">
        <v>133</v>
      </c>
      <c r="E66" s="101">
        <v>44661</v>
      </c>
      <c r="F66" s="90">
        <v>1708.5</v>
      </c>
      <c r="G66" s="102">
        <v>147.36240000000001</v>
      </c>
      <c r="H66" s="90">
        <v>9.4488899999999987</v>
      </c>
      <c r="I66" s="91">
        <v>1.1331E-5</v>
      </c>
      <c r="J66" s="91">
        <f t="shared" si="0"/>
        <v>2.4378218306200894E-3</v>
      </c>
      <c r="K66" s="91">
        <f>H66/'סכום נכסי הקרן'!$C$42</f>
        <v>1.0237254414282596E-4</v>
      </c>
    </row>
    <row r="67" spans="2:11">
      <c r="B67" s="86" t="s">
        <v>2128</v>
      </c>
      <c r="C67" s="87">
        <v>8323</v>
      </c>
      <c r="D67" s="88" t="s">
        <v>131</v>
      </c>
      <c r="E67" s="101">
        <v>44406</v>
      </c>
      <c r="F67" s="90">
        <v>37343.07</v>
      </c>
      <c r="G67" s="102">
        <v>96.047300000000007</v>
      </c>
      <c r="H67" s="90">
        <v>126.21601</v>
      </c>
      <c r="I67" s="91">
        <v>2.4734159999999999E-6</v>
      </c>
      <c r="J67" s="91">
        <f t="shared" si="0"/>
        <v>3.2563840255497051E-2</v>
      </c>
      <c r="K67" s="91">
        <f>H67/'סכום נכסי הקרן'!$C$42</f>
        <v>1.3674679306517872E-3</v>
      </c>
    </row>
    <row r="68" spans="2:11">
      <c r="B68" s="86" t="s">
        <v>2129</v>
      </c>
      <c r="C68" s="87">
        <v>9246</v>
      </c>
      <c r="D68" s="88" t="s">
        <v>133</v>
      </c>
      <c r="E68" s="101">
        <v>44816</v>
      </c>
      <c r="F68" s="90">
        <v>44742.36</v>
      </c>
      <c r="G68" s="102">
        <v>101.0787</v>
      </c>
      <c r="H68" s="90">
        <v>169.72942999999998</v>
      </c>
      <c r="I68" s="91">
        <v>2.7480681818181817E-5</v>
      </c>
      <c r="J68" s="91">
        <f t="shared" si="0"/>
        <v>4.3790340426516167E-2</v>
      </c>
      <c r="K68" s="91">
        <f>H68/'סכום נכסי הקרן'!$C$42</f>
        <v>1.8389073811856938E-3</v>
      </c>
    </row>
    <row r="69" spans="2:11">
      <c r="B69" s="86" t="s">
        <v>2130</v>
      </c>
      <c r="C69" s="87">
        <v>9245</v>
      </c>
      <c r="D69" s="88" t="s">
        <v>131</v>
      </c>
      <c r="E69" s="101">
        <v>44816</v>
      </c>
      <c r="F69" s="90">
        <v>4173.57</v>
      </c>
      <c r="G69" s="102">
        <v>102.8746</v>
      </c>
      <c r="H69" s="90">
        <v>15.10896</v>
      </c>
      <c r="I69" s="91">
        <v>2.9495833333333333E-5</v>
      </c>
      <c r="J69" s="91">
        <f t="shared" si="0"/>
        <v>3.8981248089421834E-3</v>
      </c>
      <c r="K69" s="91">
        <f>H69/'סכום נכסי הקרן'!$C$42</f>
        <v>1.6369570124662178E-4</v>
      </c>
    </row>
    <row r="70" spans="2:11">
      <c r="B70" s="86" t="s">
        <v>2131</v>
      </c>
      <c r="C70" s="87">
        <v>8412</v>
      </c>
      <c r="D70" s="88" t="s">
        <v>133</v>
      </c>
      <c r="E70" s="101">
        <v>44440</v>
      </c>
      <c r="F70" s="90">
        <v>7326.63</v>
      </c>
      <c r="G70" s="102">
        <v>99.973600000000005</v>
      </c>
      <c r="H70" s="90">
        <v>27.489599999999999</v>
      </c>
      <c r="I70" s="91">
        <v>2.4836031864406778E-5</v>
      </c>
      <c r="J70" s="91">
        <f t="shared" si="0"/>
        <v>7.092340687108646E-3</v>
      </c>
      <c r="K70" s="91">
        <f>H70/'סכום נכסי הקרן'!$C$42</f>
        <v>2.9783183945083803E-4</v>
      </c>
    </row>
    <row r="71" spans="2:11">
      <c r="B71" s="86" t="s">
        <v>2132</v>
      </c>
      <c r="C71" s="87">
        <v>8287</v>
      </c>
      <c r="D71" s="88" t="s">
        <v>131</v>
      </c>
      <c r="E71" s="101">
        <v>43800</v>
      </c>
      <c r="F71" s="90">
        <v>8639.5300000000007</v>
      </c>
      <c r="G71" s="102">
        <v>213.8672</v>
      </c>
      <c r="H71" s="90">
        <v>65.020980000000009</v>
      </c>
      <c r="I71" s="91">
        <v>6.5887878787878798E-5</v>
      </c>
      <c r="J71" s="91">
        <f t="shared" si="0"/>
        <v>1.6775469340029596E-2</v>
      </c>
      <c r="K71" s="91">
        <f>H71/'סכום נכסי הקרן'!$C$42</f>
        <v>7.0445979848001263E-4</v>
      </c>
    </row>
    <row r="72" spans="2:11">
      <c r="B72" s="86" t="s">
        <v>2133</v>
      </c>
      <c r="C72" s="121">
        <v>1181106</v>
      </c>
      <c r="D72" s="88" t="s">
        <v>131</v>
      </c>
      <c r="E72" s="101">
        <v>44287</v>
      </c>
      <c r="F72" s="90">
        <v>5991.25</v>
      </c>
      <c r="G72" s="102">
        <v>123.11279999999999</v>
      </c>
      <c r="H72" s="90">
        <v>25.956150000000001</v>
      </c>
      <c r="I72" s="91">
        <v>4.5450866666666669E-5</v>
      </c>
      <c r="J72" s="91">
        <f t="shared" ref="J72:J102" si="1">IFERROR(H72/$H$11,0)</f>
        <v>6.6967092546161133E-3</v>
      </c>
      <c r="K72" s="91">
        <f>H72/'סכום נכסי הקרן'!$C$42</f>
        <v>2.8121791148513872E-4</v>
      </c>
    </row>
    <row r="73" spans="2:11">
      <c r="B73" s="86" t="s">
        <v>2134</v>
      </c>
      <c r="C73" s="87">
        <v>8299</v>
      </c>
      <c r="D73" s="88" t="s">
        <v>134</v>
      </c>
      <c r="E73" s="101">
        <v>44286</v>
      </c>
      <c r="F73" s="90">
        <v>14703.23</v>
      </c>
      <c r="G73" s="102">
        <v>99.711500000000001</v>
      </c>
      <c r="H73" s="90">
        <v>62.126649999999998</v>
      </c>
      <c r="I73" s="91">
        <v>3.3149112500000002E-5</v>
      </c>
      <c r="J73" s="91">
        <f t="shared" si="1"/>
        <v>1.6028729684999358E-2</v>
      </c>
      <c r="K73" s="91">
        <f>H73/'סכום נכסי הקרן'!$C$42</f>
        <v>6.7310162564818718E-4</v>
      </c>
    </row>
    <row r="74" spans="2:11">
      <c r="B74" s="86" t="s">
        <v>2135</v>
      </c>
      <c r="C74" s="87">
        <v>8315</v>
      </c>
      <c r="D74" s="88" t="s">
        <v>131</v>
      </c>
      <c r="E74" s="101">
        <v>44337</v>
      </c>
      <c r="F74" s="90">
        <v>40181.07</v>
      </c>
      <c r="G74" s="102">
        <v>83.593100000000007</v>
      </c>
      <c r="H74" s="90">
        <v>118.19828</v>
      </c>
      <c r="I74" s="91">
        <v>8.0105825657894739E-6</v>
      </c>
      <c r="J74" s="91">
        <f t="shared" si="1"/>
        <v>3.0495258948484524E-2</v>
      </c>
      <c r="K74" s="91">
        <f>H74/'סכום נכסי הקרן'!$C$42</f>
        <v>1.2806010692161835E-3</v>
      </c>
    </row>
    <row r="75" spans="2:11">
      <c r="B75" s="86" t="s">
        <v>2136</v>
      </c>
      <c r="C75" s="87">
        <v>8296</v>
      </c>
      <c r="D75" s="88" t="s">
        <v>131</v>
      </c>
      <c r="E75" s="101">
        <v>44085</v>
      </c>
      <c r="F75" s="90">
        <v>6249.58</v>
      </c>
      <c r="G75" s="102">
        <v>104.5996</v>
      </c>
      <c r="H75" s="90">
        <v>23.00384</v>
      </c>
      <c r="I75" s="91">
        <v>5.3088461538461536E-6</v>
      </c>
      <c r="J75" s="91">
        <f t="shared" si="1"/>
        <v>5.9350107092041122E-3</v>
      </c>
      <c r="K75" s="91">
        <f>H75/'סכום נכסי הקרן'!$C$42</f>
        <v>2.4923156326875498E-4</v>
      </c>
    </row>
    <row r="76" spans="2:11">
      <c r="B76" s="86" t="s">
        <v>2137</v>
      </c>
      <c r="C76" s="87">
        <v>8333</v>
      </c>
      <c r="D76" s="88" t="s">
        <v>131</v>
      </c>
      <c r="E76" s="101">
        <v>44501</v>
      </c>
      <c r="F76" s="90">
        <v>4138.03</v>
      </c>
      <c r="G76" s="102">
        <v>115.6281</v>
      </c>
      <c r="H76" s="90">
        <v>16.83746</v>
      </c>
      <c r="I76" s="91">
        <v>1.4866867500000001E-5</v>
      </c>
      <c r="J76" s="91">
        <f t="shared" si="1"/>
        <v>4.3440793109235619E-3</v>
      </c>
      <c r="K76" s="91">
        <f>H76/'סכום נכסי הקרן'!$C$42</f>
        <v>1.8242286841132311E-4</v>
      </c>
    </row>
    <row r="77" spans="2:11">
      <c r="B77" s="86" t="s">
        <v>2138</v>
      </c>
      <c r="C77" s="121">
        <v>84031</v>
      </c>
      <c r="D77" s="88" t="s">
        <v>131</v>
      </c>
      <c r="E77" s="101">
        <v>44314</v>
      </c>
      <c r="F77" s="90">
        <v>3712.89</v>
      </c>
      <c r="G77" s="102">
        <v>100</v>
      </c>
      <c r="H77" s="90">
        <v>13.065670000000001</v>
      </c>
      <c r="I77" s="91">
        <v>5.9155855492561637E-5</v>
      </c>
      <c r="J77" s="91">
        <f t="shared" si="1"/>
        <v>3.370954213423798E-3</v>
      </c>
      <c r="K77" s="91">
        <f>H77/'סכום נכסי הקרן'!$C$42</f>
        <v>1.4155799028569465E-4</v>
      </c>
    </row>
    <row r="78" spans="2:11">
      <c r="B78" s="86" t="s">
        <v>2139</v>
      </c>
      <c r="C78" s="87">
        <v>6653</v>
      </c>
      <c r="D78" s="88" t="s">
        <v>131</v>
      </c>
      <c r="E78" s="101">
        <v>39264</v>
      </c>
      <c r="F78" s="90">
        <v>212341.81</v>
      </c>
      <c r="G78" s="102">
        <v>82.456999999999994</v>
      </c>
      <c r="H78" s="90">
        <v>616.14410999999984</v>
      </c>
      <c r="I78" s="91">
        <v>2.1191903119918403E-5</v>
      </c>
      <c r="J78" s="91">
        <f t="shared" si="1"/>
        <v>0.15896571577888891</v>
      </c>
      <c r="K78" s="91">
        <f>H78/'סכום נכסי הקרן'!$C$42</f>
        <v>6.6755185105676126E-3</v>
      </c>
    </row>
    <row r="79" spans="2:11">
      <c r="B79" s="86" t="s">
        <v>2140</v>
      </c>
      <c r="C79" s="87">
        <v>8410</v>
      </c>
      <c r="D79" s="88" t="s">
        <v>133</v>
      </c>
      <c r="E79" s="101">
        <v>44651</v>
      </c>
      <c r="F79" s="90">
        <v>4220.3472000000002</v>
      </c>
      <c r="G79" s="102">
        <v>114.31959999999999</v>
      </c>
      <c r="H79" s="90">
        <v>18.107039182000001</v>
      </c>
      <c r="I79" s="91">
        <v>2.8135600097473138E-5</v>
      </c>
      <c r="J79" s="91">
        <f t="shared" si="1"/>
        <v>4.6716318430813494E-3</v>
      </c>
      <c r="K79" s="91">
        <f>H79/'סכום נכסי הקרן'!$C$42</f>
        <v>1.9617792861967648E-4</v>
      </c>
    </row>
    <row r="80" spans="2:11">
      <c r="B80" s="86" t="s">
        <v>2141</v>
      </c>
      <c r="C80" s="87">
        <v>8319</v>
      </c>
      <c r="D80" s="88" t="s">
        <v>133</v>
      </c>
      <c r="E80" s="101">
        <v>44377</v>
      </c>
      <c r="F80" s="90">
        <v>9029.93</v>
      </c>
      <c r="G80" s="102">
        <v>105.48399999999999</v>
      </c>
      <c r="H80" s="90">
        <v>35.747810000000001</v>
      </c>
      <c r="I80" s="91">
        <v>1.0416592214285715E-5</v>
      </c>
      <c r="J80" s="91">
        <f t="shared" si="1"/>
        <v>9.2229660430864519E-3</v>
      </c>
      <c r="K80" s="91">
        <f>H80/'סכום נכסי הקרן'!$C$42</f>
        <v>3.8730414442694923E-4</v>
      </c>
    </row>
    <row r="81" spans="2:11">
      <c r="B81" s="86" t="s">
        <v>2142</v>
      </c>
      <c r="C81" s="87">
        <v>8411</v>
      </c>
      <c r="D81" s="88" t="s">
        <v>133</v>
      </c>
      <c r="E81" s="101">
        <v>44651</v>
      </c>
      <c r="F81" s="90">
        <v>8778.3218030000007</v>
      </c>
      <c r="G81" s="102">
        <v>103.40770000000001</v>
      </c>
      <c r="H81" s="90">
        <v>34.067709884999999</v>
      </c>
      <c r="I81" s="91">
        <v>4.2203400146209708E-5</v>
      </c>
      <c r="J81" s="91">
        <f t="shared" si="1"/>
        <v>8.7894987534921903E-3</v>
      </c>
      <c r="K81" s="91">
        <f>H81/'סכום נכסי הקרן'!$C$42</f>
        <v>3.6910135836560183E-4</v>
      </c>
    </row>
    <row r="82" spans="2:11">
      <c r="B82" s="86" t="s">
        <v>2143</v>
      </c>
      <c r="C82" s="87">
        <v>9384</v>
      </c>
      <c r="D82" s="88" t="s">
        <v>133</v>
      </c>
      <c r="E82" s="101">
        <v>44910</v>
      </c>
      <c r="F82" s="90">
        <v>1647.353177</v>
      </c>
      <c r="G82" s="102">
        <v>100</v>
      </c>
      <c r="H82" s="90">
        <v>6.1825164649999991</v>
      </c>
      <c r="I82" s="91">
        <v>1.6473503646088996E-5</v>
      </c>
      <c r="J82" s="91">
        <f t="shared" si="1"/>
        <v>1.5950946202723435E-3</v>
      </c>
      <c r="K82" s="91">
        <f>H82/'סכום נכסי הקרן'!$C$42</f>
        <v>6.6983522903426836E-5</v>
      </c>
    </row>
    <row r="83" spans="2:11">
      <c r="B83" s="86" t="s">
        <v>2144</v>
      </c>
      <c r="C83" s="87">
        <v>7011</v>
      </c>
      <c r="D83" s="88" t="s">
        <v>133</v>
      </c>
      <c r="E83" s="101">
        <v>43651</v>
      </c>
      <c r="F83" s="90">
        <v>16660.310000000001</v>
      </c>
      <c r="G83" s="102">
        <v>99.250500000000002</v>
      </c>
      <c r="H83" s="90">
        <v>62.057510000000001</v>
      </c>
      <c r="I83" s="91">
        <v>1.9444360320138244E-5</v>
      </c>
      <c r="J83" s="91">
        <f t="shared" si="1"/>
        <v>1.6010891504920105E-2</v>
      </c>
      <c r="K83" s="91">
        <f>H83/'סכום נכסי הקרן'!$C$42</f>
        <v>6.7235253896159918E-4</v>
      </c>
    </row>
    <row r="84" spans="2:11">
      <c r="B84" s="86" t="s">
        <v>2145</v>
      </c>
      <c r="C84" s="87">
        <v>8406</v>
      </c>
      <c r="D84" s="88" t="s">
        <v>131</v>
      </c>
      <c r="E84" s="101">
        <v>44621</v>
      </c>
      <c r="F84" s="90">
        <v>31138.03</v>
      </c>
      <c r="G84" s="102">
        <v>100</v>
      </c>
      <c r="H84" s="90">
        <v>109.57473</v>
      </c>
      <c r="I84" s="91">
        <v>3.6633E-5</v>
      </c>
      <c r="J84" s="91">
        <f t="shared" si="1"/>
        <v>2.8270375555044251E-2</v>
      </c>
      <c r="K84" s="91">
        <f>H84/'סכום נכסי הקרן'!$C$42</f>
        <v>1.187170544250514E-3</v>
      </c>
    </row>
    <row r="85" spans="2:11">
      <c r="B85" s="86" t="s">
        <v>2146</v>
      </c>
      <c r="C85" s="87">
        <v>8502</v>
      </c>
      <c r="D85" s="88" t="s">
        <v>131</v>
      </c>
      <c r="E85" s="101">
        <v>44621</v>
      </c>
      <c r="F85" s="90">
        <v>45664.257384999997</v>
      </c>
      <c r="G85" s="102">
        <v>102.7266</v>
      </c>
      <c r="H85" s="90">
        <v>165.07396401699998</v>
      </c>
      <c r="I85" s="91">
        <v>2.2832165557243501E-4</v>
      </c>
      <c r="J85" s="91">
        <f t="shared" si="1"/>
        <v>4.2589226157531489E-2</v>
      </c>
      <c r="K85" s="91">
        <f>H85/'סכום נכסי הקרן'!$C$42</f>
        <v>1.7884684516553371E-3</v>
      </c>
    </row>
    <row r="86" spans="2:11">
      <c r="B86" s="86" t="s">
        <v>2147</v>
      </c>
      <c r="C86" s="121">
        <v>84034</v>
      </c>
      <c r="D86" s="88" t="s">
        <v>131</v>
      </c>
      <c r="E86" s="101">
        <v>44314</v>
      </c>
      <c r="F86" s="90">
        <v>3861.61</v>
      </c>
      <c r="G86" s="102">
        <v>100</v>
      </c>
      <c r="H86" s="90">
        <v>13.58902</v>
      </c>
      <c r="I86" s="91">
        <v>6.1522089712264105E-5</v>
      </c>
      <c r="J86" s="91">
        <f t="shared" si="1"/>
        <v>3.5059789681891745E-3</v>
      </c>
      <c r="K86" s="91">
        <f>H86/'סכום נכסי הקרן'!$C$42</f>
        <v>1.47228145296193E-4</v>
      </c>
    </row>
    <row r="87" spans="2:11">
      <c r="B87" s="86" t="s">
        <v>2148</v>
      </c>
      <c r="C87" s="87">
        <v>9172</v>
      </c>
      <c r="D87" s="88" t="s">
        <v>133</v>
      </c>
      <c r="E87" s="101">
        <v>44743</v>
      </c>
      <c r="F87" s="90">
        <v>2271.504089</v>
      </c>
      <c r="G87" s="102">
        <v>87.582099999999997</v>
      </c>
      <c r="H87" s="90">
        <v>7.4663345220000013</v>
      </c>
      <c r="I87" s="91">
        <v>7.7327928864040358E-5</v>
      </c>
      <c r="J87" s="91">
        <f t="shared" si="1"/>
        <v>1.9263207945530126E-3</v>
      </c>
      <c r="K87" s="91">
        <f>H87/'סכום נכסי הקרן'!$C$42</f>
        <v>8.0892852011035221E-5</v>
      </c>
    </row>
    <row r="88" spans="2:11">
      <c r="B88" s="86" t="s">
        <v>2149</v>
      </c>
      <c r="C88" s="121">
        <v>84033</v>
      </c>
      <c r="D88" s="88" t="s">
        <v>131</v>
      </c>
      <c r="E88" s="101">
        <v>44314</v>
      </c>
      <c r="F88" s="90">
        <v>4455.32</v>
      </c>
      <c r="G88" s="102">
        <v>100</v>
      </c>
      <c r="H88" s="90">
        <v>15.67825</v>
      </c>
      <c r="I88" s="91">
        <v>7.098702659107395E-5</v>
      </c>
      <c r="J88" s="91">
        <f t="shared" si="1"/>
        <v>4.0450021236271587E-3</v>
      </c>
      <c r="K88" s="91">
        <f>H88/'סכום נכסי הקרן'!$C$42</f>
        <v>1.6986358611511632E-4</v>
      </c>
    </row>
    <row r="89" spans="2:11">
      <c r="B89" s="86" t="s">
        <v>2150</v>
      </c>
      <c r="C89" s="87">
        <v>8335</v>
      </c>
      <c r="D89" s="88" t="s">
        <v>131</v>
      </c>
      <c r="E89" s="101">
        <v>44412</v>
      </c>
      <c r="F89" s="90">
        <v>27270.53</v>
      </c>
      <c r="G89" s="102">
        <v>96.492800000000003</v>
      </c>
      <c r="H89" s="90">
        <v>92.599320000000006</v>
      </c>
      <c r="I89" s="91">
        <v>1.090821526E-4</v>
      </c>
      <c r="J89" s="91">
        <f t="shared" si="1"/>
        <v>2.3890705024248931E-2</v>
      </c>
      <c r="K89" s="91">
        <f>H89/'סכום נכסי הקרן'!$C$42</f>
        <v>1.0032530778002146E-3</v>
      </c>
    </row>
    <row r="90" spans="2:11">
      <c r="B90" s="86" t="s">
        <v>2151</v>
      </c>
      <c r="C90" s="87">
        <v>8415</v>
      </c>
      <c r="D90" s="88" t="s">
        <v>133</v>
      </c>
      <c r="E90" s="101">
        <v>44440</v>
      </c>
      <c r="F90" s="90">
        <v>77217.87</v>
      </c>
      <c r="G90" s="102">
        <v>110.5288</v>
      </c>
      <c r="H90" s="90">
        <v>320.31099999999998</v>
      </c>
      <c r="I90" s="91">
        <v>1.2869638916666667E-4</v>
      </c>
      <c r="J90" s="91">
        <f t="shared" si="1"/>
        <v>8.2640516334484951E-2</v>
      </c>
      <c r="K90" s="91">
        <f>H90/'סכום נכסי הקרן'!$C$42</f>
        <v>3.4703602208230521E-3</v>
      </c>
    </row>
    <row r="91" spans="2:11">
      <c r="B91" s="86" t="s">
        <v>2152</v>
      </c>
      <c r="C91" s="121">
        <v>87341</v>
      </c>
      <c r="D91" s="88" t="s">
        <v>131</v>
      </c>
      <c r="E91" s="101">
        <v>44421</v>
      </c>
      <c r="F91" s="90">
        <v>130.22</v>
      </c>
      <c r="G91" s="102">
        <v>100</v>
      </c>
      <c r="H91" s="90">
        <v>0.45826</v>
      </c>
      <c r="I91" s="91">
        <v>7.5823144863093691E-6</v>
      </c>
      <c r="J91" s="91">
        <f t="shared" si="1"/>
        <v>1.1823147820537252E-4</v>
      </c>
      <c r="K91" s="91">
        <f>H91/'סכום נכסי הקרן'!$C$42</f>
        <v>4.9649474254532999E-6</v>
      </c>
    </row>
    <row r="92" spans="2:11">
      <c r="B92" s="86" t="s">
        <v>2153</v>
      </c>
      <c r="C92" s="87">
        <v>8310</v>
      </c>
      <c r="D92" s="88" t="s">
        <v>131</v>
      </c>
      <c r="E92" s="101">
        <v>44377</v>
      </c>
      <c r="F92" s="90">
        <v>11610.52</v>
      </c>
      <c r="G92" s="102">
        <v>40.707700000000003</v>
      </c>
      <c r="H92" s="90">
        <v>16.63213</v>
      </c>
      <c r="I92" s="91">
        <v>3.0287984615384613E-5</v>
      </c>
      <c r="J92" s="91">
        <f t="shared" si="1"/>
        <v>4.2911039925019037E-3</v>
      </c>
      <c r="K92" s="91">
        <f>H92/'סכום נכסי הקרן'!$C$42</f>
        <v>1.8019825213482434E-4</v>
      </c>
    </row>
    <row r="93" spans="2:11">
      <c r="B93" s="86" t="s">
        <v>2154</v>
      </c>
      <c r="C93" s="87">
        <v>8330</v>
      </c>
      <c r="D93" s="88" t="s">
        <v>131</v>
      </c>
      <c r="E93" s="101">
        <v>44002</v>
      </c>
      <c r="F93" s="90">
        <v>21778.31</v>
      </c>
      <c r="G93" s="102">
        <v>101.5166</v>
      </c>
      <c r="H93" s="90">
        <v>77.800169999999994</v>
      </c>
      <c r="I93" s="91">
        <v>7.8499242923076913E-5</v>
      </c>
      <c r="J93" s="91">
        <f t="shared" si="1"/>
        <v>2.0072511464516378E-2</v>
      </c>
      <c r="K93" s="91">
        <f>H93/'סכום נכסי הקרן'!$C$42</f>
        <v>8.4291396530643975E-4</v>
      </c>
    </row>
    <row r="94" spans="2:11">
      <c r="B94" s="86" t="s">
        <v>2155</v>
      </c>
      <c r="C94" s="87">
        <v>8339</v>
      </c>
      <c r="D94" s="88" t="s">
        <v>131</v>
      </c>
      <c r="E94" s="101">
        <v>44539</v>
      </c>
      <c r="F94" s="90">
        <v>7712.8373540000002</v>
      </c>
      <c r="G94" s="102">
        <v>103.4333</v>
      </c>
      <c r="H94" s="90">
        <v>28.073322870999995</v>
      </c>
      <c r="I94" s="91">
        <v>1.8837776519239998E-5</v>
      </c>
      <c r="J94" s="91">
        <f t="shared" si="1"/>
        <v>7.2429416950530734E-3</v>
      </c>
      <c r="K94" s="91">
        <f>H94/'סכום נכסי הקרן'!$C$42</f>
        <v>3.0415609503838578E-4</v>
      </c>
    </row>
    <row r="95" spans="2:11">
      <c r="B95" s="86" t="s">
        <v>2156</v>
      </c>
      <c r="C95" s="87">
        <v>9377</v>
      </c>
      <c r="D95" s="88" t="s">
        <v>131</v>
      </c>
      <c r="E95" s="101">
        <v>44502</v>
      </c>
      <c r="F95" s="90">
        <v>10766.51</v>
      </c>
      <c r="G95" s="102">
        <v>101.706</v>
      </c>
      <c r="H95" s="90">
        <v>38.533720000000002</v>
      </c>
      <c r="I95" s="91">
        <v>8.6829404655274653E-5</v>
      </c>
      <c r="J95" s="91">
        <f t="shared" si="1"/>
        <v>9.9417332439050484E-3</v>
      </c>
      <c r="K95" s="91">
        <f>H95/'סכום נכסי הקרן'!$C$42</f>
        <v>4.1748765745894983E-4</v>
      </c>
    </row>
    <row r="96" spans="2:11">
      <c r="B96" s="86" t="s">
        <v>2157</v>
      </c>
      <c r="C96" s="121">
        <v>84036</v>
      </c>
      <c r="D96" s="88" t="s">
        <v>131</v>
      </c>
      <c r="E96" s="101">
        <v>44314</v>
      </c>
      <c r="F96" s="90">
        <v>2970.47</v>
      </c>
      <c r="G96" s="102">
        <v>100</v>
      </c>
      <c r="H96" s="90">
        <v>10.45309</v>
      </c>
      <c r="I96" s="91">
        <v>4.7324684394049316E-5</v>
      </c>
      <c r="J96" s="91">
        <f t="shared" si="1"/>
        <v>2.6969063032204368E-3</v>
      </c>
      <c r="K96" s="91">
        <f>H96/'סכום נכסי הקרן'!$C$42</f>
        <v>1.1325239445627294E-4</v>
      </c>
    </row>
    <row r="97" spans="2:11">
      <c r="B97" s="86" t="s">
        <v>2158</v>
      </c>
      <c r="C97" s="121">
        <v>85891</v>
      </c>
      <c r="D97" s="88" t="s">
        <v>131</v>
      </c>
      <c r="E97" s="101">
        <v>44395</v>
      </c>
      <c r="F97" s="90">
        <v>68909.210000000006</v>
      </c>
      <c r="G97" s="102">
        <v>100</v>
      </c>
      <c r="H97" s="90">
        <v>242.49149</v>
      </c>
      <c r="I97" s="91">
        <v>4.049843489735398E-5</v>
      </c>
      <c r="J97" s="91">
        <f t="shared" si="1"/>
        <v>6.2563015133163064E-2</v>
      </c>
      <c r="K97" s="91">
        <f>H97/'סכום נכסי הקרן'!$C$42</f>
        <v>2.6272367192638124E-3</v>
      </c>
    </row>
    <row r="98" spans="2:11">
      <c r="B98" s="86" t="s">
        <v>2159</v>
      </c>
      <c r="C98" s="121">
        <v>83111</v>
      </c>
      <c r="D98" s="88" t="s">
        <v>131</v>
      </c>
      <c r="E98" s="101">
        <v>44256</v>
      </c>
      <c r="F98" s="90">
        <v>3777.85</v>
      </c>
      <c r="G98" s="102">
        <v>100</v>
      </c>
      <c r="H98" s="90">
        <v>13.29426</v>
      </c>
      <c r="I98" s="91">
        <v>3.0601973999999998E-6</v>
      </c>
      <c r="J98" s="91">
        <f t="shared" si="1"/>
        <v>3.4299306320572502E-3</v>
      </c>
      <c r="K98" s="91">
        <f>H98/'סכום נכסי הקרן'!$C$42</f>
        <v>1.4403461345154889E-4</v>
      </c>
    </row>
    <row r="99" spans="2:11">
      <c r="B99" s="86" t="s">
        <v>2160</v>
      </c>
      <c r="C99" s="87">
        <v>8312</v>
      </c>
      <c r="D99" s="88" t="s">
        <v>133</v>
      </c>
      <c r="E99" s="101">
        <v>44377</v>
      </c>
      <c r="F99" s="90">
        <v>54513.15</v>
      </c>
      <c r="G99" s="102">
        <v>89.669300000000007</v>
      </c>
      <c r="H99" s="90">
        <v>183.45249999999999</v>
      </c>
      <c r="I99" s="91">
        <v>5.3691672727272724E-5</v>
      </c>
      <c r="J99" s="91">
        <f t="shared" si="1"/>
        <v>4.7330904411188188E-2</v>
      </c>
      <c r="K99" s="91">
        <f>H99/'סכום נכסי הקרן'!$C$42</f>
        <v>1.9875878705712291E-3</v>
      </c>
    </row>
    <row r="100" spans="2:11">
      <c r="B100" s="86" t="s">
        <v>2161</v>
      </c>
      <c r="C100" s="87">
        <v>8273</v>
      </c>
      <c r="D100" s="88" t="s">
        <v>131</v>
      </c>
      <c r="E100" s="101">
        <v>43922</v>
      </c>
      <c r="F100" s="90">
        <v>30579.919999999998</v>
      </c>
      <c r="G100" s="102">
        <v>71.253600000000006</v>
      </c>
      <c r="H100" s="90">
        <v>76.676509999999993</v>
      </c>
      <c r="I100" s="91">
        <v>9.179755E-6</v>
      </c>
      <c r="J100" s="91">
        <f t="shared" si="1"/>
        <v>1.9782606208111175E-2</v>
      </c>
      <c r="K100" s="91">
        <f>H100/'סכום נכסי הקרן'!$C$42</f>
        <v>8.3073984401266568E-4</v>
      </c>
    </row>
    <row r="101" spans="2:11">
      <c r="B101" s="86" t="s">
        <v>2162</v>
      </c>
      <c r="C101" s="87">
        <v>8321</v>
      </c>
      <c r="D101" s="88" t="s">
        <v>131</v>
      </c>
      <c r="E101" s="101">
        <v>44217</v>
      </c>
      <c r="F101" s="90">
        <v>24524.27</v>
      </c>
      <c r="G101" s="102">
        <v>95.888900000000007</v>
      </c>
      <c r="H101" s="90">
        <v>82.752979999999994</v>
      </c>
      <c r="I101" s="91">
        <v>8.7425537200000003E-5</v>
      </c>
      <c r="J101" s="91">
        <f t="shared" si="1"/>
        <v>2.1350340748264363E-2</v>
      </c>
      <c r="K101" s="91">
        <f>H101/'סכום נכסי הקרן'!$C$42</f>
        <v>8.9657442281584345E-4</v>
      </c>
    </row>
    <row r="102" spans="2:11">
      <c r="B102" s="86" t="s">
        <v>2163</v>
      </c>
      <c r="C102" s="87">
        <v>8509</v>
      </c>
      <c r="D102" s="88" t="s">
        <v>131</v>
      </c>
      <c r="E102" s="101">
        <v>44531</v>
      </c>
      <c r="F102" s="90">
        <v>42596.959999999999</v>
      </c>
      <c r="G102" s="102">
        <v>79.185599999999994</v>
      </c>
      <c r="H102" s="90">
        <v>118.69819</v>
      </c>
      <c r="I102" s="91">
        <v>2.7871995714285713E-5</v>
      </c>
      <c r="J102" s="91">
        <f t="shared" si="1"/>
        <v>3.0624236162881693E-2</v>
      </c>
      <c r="K102" s="91">
        <f>H102/'סכום נכסי הקרן'!$C$42</f>
        <v>1.2860172671550357E-3</v>
      </c>
    </row>
    <row r="103" spans="2:11">
      <c r="B103" s="93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3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3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109" t="s">
        <v>112</v>
      </c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109" t="s">
        <v>202</v>
      </c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109" t="s">
        <v>210</v>
      </c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3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93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>
      <selection activeCell="N27" sqref="N27"/>
    </sheetView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9.42578125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9455</v>
      </c>
    </row>
    <row r="6" spans="2:12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99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60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0.126135517</v>
      </c>
      <c r="J11" s="91"/>
      <c r="K11" s="91">
        <f>IFERROR(I11/$I$11,0)</f>
        <v>1</v>
      </c>
      <c r="L11" s="91">
        <f>I11/'סכום נכסי הקרן'!$C$42</f>
        <v>1.3665958416343801E-6</v>
      </c>
    </row>
    <row r="12" spans="2:12" ht="21" customHeight="1">
      <c r="B12" s="112" t="s">
        <v>2164</v>
      </c>
      <c r="C12" s="87"/>
      <c r="D12" s="88"/>
      <c r="E12" s="88"/>
      <c r="F12" s="101"/>
      <c r="G12" s="90"/>
      <c r="H12" s="102"/>
      <c r="I12" s="90">
        <v>5.4455241000000008E-2</v>
      </c>
      <c r="J12" s="91"/>
      <c r="K12" s="91">
        <f t="shared" ref="K12:K18" si="0">IFERROR(I12/$I$11,0)</f>
        <v>0.4317201236825311</v>
      </c>
      <c r="L12" s="91">
        <f>I12/'סכום נכסי הקרן'!$C$42</f>
        <v>5.8998692577442726E-7</v>
      </c>
    </row>
    <row r="13" spans="2:12">
      <c r="B13" s="92" t="s">
        <v>2165</v>
      </c>
      <c r="C13" s="87">
        <v>8944</v>
      </c>
      <c r="D13" s="88" t="s">
        <v>629</v>
      </c>
      <c r="E13" s="88" t="s">
        <v>132</v>
      </c>
      <c r="F13" s="101">
        <v>44607</v>
      </c>
      <c r="G13" s="90">
        <v>336.34534999999994</v>
      </c>
      <c r="H13" s="102">
        <v>16.1723</v>
      </c>
      <c r="I13" s="90">
        <v>5.4394778999999997E-2</v>
      </c>
      <c r="J13" s="91">
        <v>2.0192021303186152E-6</v>
      </c>
      <c r="K13" s="91">
        <f t="shared" si="0"/>
        <v>0.4312407820867773</v>
      </c>
      <c r="L13" s="91">
        <f>I13/'סכום נכסי הקרן'!$C$42</f>
        <v>5.8933185954294777E-7</v>
      </c>
    </row>
    <row r="14" spans="2:12">
      <c r="B14" s="92" t="s">
        <v>2166</v>
      </c>
      <c r="C14" s="87" t="s">
        <v>2167</v>
      </c>
      <c r="D14" s="88" t="s">
        <v>1370</v>
      </c>
      <c r="E14" s="88" t="s">
        <v>132</v>
      </c>
      <c r="F14" s="101">
        <v>44628</v>
      </c>
      <c r="G14" s="90">
        <v>596.74175000000002</v>
      </c>
      <c r="H14" s="102">
        <v>1E-4</v>
      </c>
      <c r="I14" s="90">
        <v>5.9699999999999996E-7</v>
      </c>
      <c r="J14" s="91">
        <v>6.5608068548389629E-6</v>
      </c>
      <c r="K14" s="91">
        <f t="shared" si="0"/>
        <v>4.733004741241913E-6</v>
      </c>
      <c r="L14" s="91">
        <f>I14/'סכום נכסי הקרן'!$C$42</f>
        <v>6.4681045978170034E-12</v>
      </c>
    </row>
    <row r="15" spans="2:12">
      <c r="B15" s="92" t="s">
        <v>2168</v>
      </c>
      <c r="C15" s="87">
        <v>8731</v>
      </c>
      <c r="D15" s="88" t="s">
        <v>154</v>
      </c>
      <c r="E15" s="88" t="s">
        <v>132</v>
      </c>
      <c r="F15" s="101">
        <v>44537</v>
      </c>
      <c r="G15" s="90">
        <v>71.609009999999998</v>
      </c>
      <c r="H15" s="102">
        <v>8.3599999999999994E-2</v>
      </c>
      <c r="I15" s="90">
        <v>5.9865000000000004E-5</v>
      </c>
      <c r="J15" s="91">
        <v>1.0943790837287223E-5</v>
      </c>
      <c r="K15" s="91">
        <f t="shared" si="0"/>
        <v>4.7460859101247432E-4</v>
      </c>
      <c r="L15" s="91">
        <f>I15/'סכום נכסי הקרן'!$C$42</f>
        <v>6.4859812688159956E-10</v>
      </c>
    </row>
    <row r="16" spans="2:12">
      <c r="B16" s="112" t="s">
        <v>198</v>
      </c>
      <c r="C16" s="87"/>
      <c r="D16" s="88"/>
      <c r="E16" s="88"/>
      <c r="F16" s="101"/>
      <c r="G16" s="90"/>
      <c r="H16" s="102"/>
      <c r="I16" s="90">
        <v>7.1680276000000001E-2</v>
      </c>
      <c r="J16" s="91"/>
      <c r="K16" s="91">
        <f t="shared" si="0"/>
        <v>0.5682798763174689</v>
      </c>
      <c r="L16" s="91">
        <f>I16/'סכום נכסי הקרן'!$C$42</f>
        <v>7.766089158599529E-7</v>
      </c>
    </row>
    <row r="17" spans="2:12">
      <c r="B17" s="92" t="s">
        <v>2169</v>
      </c>
      <c r="C17" s="87" t="s">
        <v>2170</v>
      </c>
      <c r="D17" s="88" t="s">
        <v>1115</v>
      </c>
      <c r="E17" s="88" t="s">
        <v>131</v>
      </c>
      <c r="F17" s="101">
        <v>43879</v>
      </c>
      <c r="G17" s="90">
        <v>78.907921000000002</v>
      </c>
      <c r="H17" s="102">
        <v>1E-4</v>
      </c>
      <c r="I17" s="90">
        <v>2.7599999999999998E-7</v>
      </c>
      <c r="J17" s="91">
        <v>3.4131111299507854E-5</v>
      </c>
      <c r="K17" s="91">
        <f t="shared" si="0"/>
        <v>2.1881227949460102E-6</v>
      </c>
      <c r="L17" s="91">
        <f>I17/'סכום נכסי הקרן'!$C$42</f>
        <v>2.9902795125586149E-12</v>
      </c>
    </row>
    <row r="18" spans="2:12">
      <c r="B18" s="92" t="s">
        <v>2171</v>
      </c>
      <c r="C18" s="87">
        <v>9122</v>
      </c>
      <c r="D18" s="88" t="s">
        <v>1462</v>
      </c>
      <c r="E18" s="88" t="s">
        <v>131</v>
      </c>
      <c r="F18" s="101">
        <v>44742</v>
      </c>
      <c r="G18" s="90">
        <v>122.34</v>
      </c>
      <c r="H18" s="102">
        <v>16.649999999999999</v>
      </c>
      <c r="I18" s="90">
        <v>7.1680000000000008E-2</v>
      </c>
      <c r="J18" s="91">
        <v>1.4707240441549973E-5</v>
      </c>
      <c r="K18" s="91">
        <f t="shared" si="0"/>
        <v>0.56827768819467406</v>
      </c>
      <c r="L18" s="91">
        <f>I18/'סכום נכסי הקרן'!$C$42</f>
        <v>7.7660592558044034E-7</v>
      </c>
    </row>
    <row r="19" spans="2:12">
      <c r="B19" s="87"/>
      <c r="C19" s="87"/>
      <c r="D19" s="87"/>
      <c r="E19" s="87"/>
      <c r="F19" s="87"/>
      <c r="G19" s="90"/>
      <c r="H19" s="102"/>
      <c r="I19" s="87"/>
      <c r="J19" s="87"/>
      <c r="K19" s="91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2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2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22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9455</v>
      </c>
    </row>
    <row r="6" spans="2:12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100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60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9.1406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145</v>
      </c>
      <c r="C1" s="46" t="s" vm="1">
        <v>228</v>
      </c>
    </row>
    <row r="2" spans="2:11">
      <c r="B2" s="46" t="s">
        <v>144</v>
      </c>
      <c r="C2" s="46" t="s">
        <v>229</v>
      </c>
    </row>
    <row r="3" spans="2:11">
      <c r="B3" s="46" t="s">
        <v>146</v>
      </c>
      <c r="C3" s="46" t="s">
        <v>230</v>
      </c>
    </row>
    <row r="4" spans="2:11">
      <c r="B4" s="46" t="s">
        <v>147</v>
      </c>
      <c r="C4" s="46">
        <v>9455</v>
      </c>
    </row>
    <row r="6" spans="2:11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101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-691.49504545600007</v>
      </c>
      <c r="J11" s="78">
        <f>IFERROR(I11/$I$11,0)</f>
        <v>1</v>
      </c>
      <c r="K11" s="78">
        <f>I11/'סכום נכסי הקרן'!$C$42</f>
        <v>-7.4918966212422647E-3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-540.29767674000016</v>
      </c>
      <c r="J12" s="84">
        <f t="shared" ref="J12:J75" si="0">IFERROR(I12/$I$11,0)</f>
        <v>0.78134714093823454</v>
      </c>
      <c r="K12" s="84">
        <f>I12/'סכום נכסי הקרן'!$C$42</f>
        <v>-5.8537720052124625E-3</v>
      </c>
    </row>
    <row r="13" spans="2:11">
      <c r="B13" s="85" t="s">
        <v>190</v>
      </c>
      <c r="C13" s="80"/>
      <c r="D13" s="81"/>
      <c r="E13" s="81"/>
      <c r="F13" s="99"/>
      <c r="G13" s="83"/>
      <c r="H13" s="100"/>
      <c r="I13" s="83">
        <v>-9.505153460999999</v>
      </c>
      <c r="J13" s="84">
        <f t="shared" si="0"/>
        <v>1.3745801251159959E-2</v>
      </c>
      <c r="K13" s="84">
        <f>I13/'סכום נכסי הקרן'!$C$42</f>
        <v>-1.02982121949833E-4</v>
      </c>
    </row>
    <row r="14" spans="2:11">
      <c r="B14" s="86" t="s">
        <v>2172</v>
      </c>
      <c r="C14" s="87" t="s">
        <v>2173</v>
      </c>
      <c r="D14" s="88" t="s">
        <v>681</v>
      </c>
      <c r="E14" s="88" t="s">
        <v>132</v>
      </c>
      <c r="F14" s="101">
        <v>44635</v>
      </c>
      <c r="G14" s="90">
        <v>7424.7687159999996</v>
      </c>
      <c r="H14" s="102">
        <v>2.8283140000000002</v>
      </c>
      <c r="I14" s="90">
        <v>0.20999573899999999</v>
      </c>
      <c r="J14" s="91">
        <f t="shared" si="0"/>
        <v>-3.0368364947795141E-4</v>
      </c>
      <c r="K14" s="91">
        <f>I14/'סכום נכסי הקרן'!$C$42</f>
        <v>2.2751665074503844E-6</v>
      </c>
    </row>
    <row r="15" spans="2:11">
      <c r="B15" s="86" t="s">
        <v>2172</v>
      </c>
      <c r="C15" s="87" t="s">
        <v>2174</v>
      </c>
      <c r="D15" s="88" t="s">
        <v>681</v>
      </c>
      <c r="E15" s="88" t="s">
        <v>132</v>
      </c>
      <c r="F15" s="101">
        <v>44587</v>
      </c>
      <c r="G15" s="90">
        <v>2967.6910710000002</v>
      </c>
      <c r="H15" s="102">
        <v>11.058242999999999</v>
      </c>
      <c r="I15" s="90">
        <v>0.32817449899999995</v>
      </c>
      <c r="J15" s="91">
        <f t="shared" si="0"/>
        <v>-4.7458691303216537E-4</v>
      </c>
      <c r="K15" s="91">
        <f>I15/'סכום נכסי הקרן'!$C$42</f>
        <v>3.5555560902314764E-6</v>
      </c>
    </row>
    <row r="16" spans="2:11" s="6" customFormat="1">
      <c r="B16" s="86" t="s">
        <v>2172</v>
      </c>
      <c r="C16" s="87" t="s">
        <v>2175</v>
      </c>
      <c r="D16" s="88" t="s">
        <v>681</v>
      </c>
      <c r="E16" s="88" t="s">
        <v>132</v>
      </c>
      <c r="F16" s="101">
        <v>44606</v>
      </c>
      <c r="G16" s="90">
        <v>7514.2592320000003</v>
      </c>
      <c r="H16" s="102">
        <v>1.2932570000000001</v>
      </c>
      <c r="I16" s="90">
        <v>9.717866700000001E-2</v>
      </c>
      <c r="J16" s="91">
        <f t="shared" si="0"/>
        <v>-1.4053414791412774E-4</v>
      </c>
      <c r="K16" s="91">
        <f>I16/'סכום נכסי הקרן'!$C$42</f>
        <v>1.0528673079270145E-6</v>
      </c>
    </row>
    <row r="17" spans="2:11" s="6" customFormat="1">
      <c r="B17" s="86" t="s">
        <v>2172</v>
      </c>
      <c r="C17" s="87" t="s">
        <v>2176</v>
      </c>
      <c r="D17" s="88" t="s">
        <v>681</v>
      </c>
      <c r="E17" s="88" t="s">
        <v>132</v>
      </c>
      <c r="F17" s="101">
        <v>44620</v>
      </c>
      <c r="G17" s="90">
        <v>3756.4854099999998</v>
      </c>
      <c r="H17" s="102">
        <v>6.1703789999999996</v>
      </c>
      <c r="I17" s="90">
        <v>0.23178939299999998</v>
      </c>
      <c r="J17" s="91">
        <f t="shared" si="0"/>
        <v>-3.3520036697753719E-4</v>
      </c>
      <c r="K17" s="91">
        <f>I17/'סכום נכסי הקרן'!$C$42</f>
        <v>2.5112864967981783E-6</v>
      </c>
    </row>
    <row r="18" spans="2:11" s="6" customFormat="1">
      <c r="B18" s="86" t="s">
        <v>2172</v>
      </c>
      <c r="C18" s="87" t="s">
        <v>2177</v>
      </c>
      <c r="D18" s="88" t="s">
        <v>681</v>
      </c>
      <c r="E18" s="88" t="s">
        <v>132</v>
      </c>
      <c r="F18" s="101">
        <v>44616</v>
      </c>
      <c r="G18" s="90">
        <v>6386.4799359999997</v>
      </c>
      <c r="H18" s="102">
        <v>7.2256549999999997</v>
      </c>
      <c r="I18" s="90">
        <v>0.461464983</v>
      </c>
      <c r="J18" s="91">
        <f t="shared" si="0"/>
        <v>-6.6734387474271949E-4</v>
      </c>
      <c r="K18" s="91">
        <f>I18/'סכום נכסי הקרן'!$C$42</f>
        <v>4.999671320391701E-6</v>
      </c>
    </row>
    <row r="19" spans="2:11">
      <c r="B19" s="86" t="s">
        <v>1237</v>
      </c>
      <c r="C19" s="87" t="s">
        <v>2178</v>
      </c>
      <c r="D19" s="88" t="s">
        <v>681</v>
      </c>
      <c r="E19" s="88" t="s">
        <v>132</v>
      </c>
      <c r="F19" s="101">
        <v>44585</v>
      </c>
      <c r="G19" s="90">
        <v>33992.961531000001</v>
      </c>
      <c r="H19" s="102">
        <v>11.729858</v>
      </c>
      <c r="I19" s="90">
        <v>3.9873260380000004</v>
      </c>
      <c r="J19" s="91">
        <f t="shared" si="0"/>
        <v>-5.7662394896417441E-3</v>
      </c>
      <c r="K19" s="91">
        <f>I19/'סכום נכסי הקרן'!$C$42</f>
        <v>4.3200070149720701E-5</v>
      </c>
    </row>
    <row r="20" spans="2:11">
      <c r="B20" s="86" t="s">
        <v>1247</v>
      </c>
      <c r="C20" s="87" t="s">
        <v>2179</v>
      </c>
      <c r="D20" s="88" t="s">
        <v>681</v>
      </c>
      <c r="E20" s="88" t="s">
        <v>132</v>
      </c>
      <c r="F20" s="101">
        <v>44882</v>
      </c>
      <c r="G20" s="90">
        <v>9452.8233139999993</v>
      </c>
      <c r="H20" s="102">
        <v>-1.4164460000000001</v>
      </c>
      <c r="I20" s="90">
        <v>-0.13389410799999998</v>
      </c>
      <c r="J20" s="91">
        <f t="shared" si="0"/>
        <v>1.936298877046975E-4</v>
      </c>
      <c r="K20" s="91">
        <f>I20/'סכום נכסי הקרן'!$C$42</f>
        <v>-1.4506551014663423E-6</v>
      </c>
    </row>
    <row r="21" spans="2:11">
      <c r="B21" s="86" t="s">
        <v>1349</v>
      </c>
      <c r="C21" s="87" t="s">
        <v>2180</v>
      </c>
      <c r="D21" s="88" t="s">
        <v>681</v>
      </c>
      <c r="E21" s="88" t="s">
        <v>132</v>
      </c>
      <c r="F21" s="101">
        <v>44585</v>
      </c>
      <c r="G21" s="90">
        <v>35922.800864999997</v>
      </c>
      <c r="H21" s="102">
        <v>-41.956257999999998</v>
      </c>
      <c r="I21" s="90">
        <v>-15.071862980000001</v>
      </c>
      <c r="J21" s="91">
        <f t="shared" si="0"/>
        <v>2.1796053462770654E-2</v>
      </c>
      <c r="K21" s="91">
        <f>I21/'סכום נכסי הקרן'!$C$42</f>
        <v>-1.6329377929414724E-4</v>
      </c>
    </row>
    <row r="22" spans="2:11">
      <c r="B22" s="86" t="s">
        <v>1277</v>
      </c>
      <c r="C22" s="87" t="s">
        <v>2181</v>
      </c>
      <c r="D22" s="88" t="s">
        <v>681</v>
      </c>
      <c r="E22" s="88" t="s">
        <v>132</v>
      </c>
      <c r="F22" s="101">
        <v>44679</v>
      </c>
      <c r="G22" s="90">
        <v>28344.148140000001</v>
      </c>
      <c r="H22" s="102">
        <v>1.025569</v>
      </c>
      <c r="I22" s="90">
        <v>0.29068883400000001</v>
      </c>
      <c r="J22" s="91">
        <f t="shared" si="0"/>
        <v>-4.2037731999700436E-4</v>
      </c>
      <c r="K22" s="91">
        <f>I22/'סכום נכסי הקרן'!$C$42</f>
        <v>3.1494234233324353E-6</v>
      </c>
    </row>
    <row r="23" spans="2:11">
      <c r="B23" s="86" t="s">
        <v>1277</v>
      </c>
      <c r="C23" s="87" t="s">
        <v>2182</v>
      </c>
      <c r="D23" s="88" t="s">
        <v>681</v>
      </c>
      <c r="E23" s="88" t="s">
        <v>132</v>
      </c>
      <c r="F23" s="101">
        <v>44917</v>
      </c>
      <c r="G23" s="90">
        <v>33286.918913000001</v>
      </c>
      <c r="H23" s="102">
        <v>0.28234999999999999</v>
      </c>
      <c r="I23" s="90">
        <v>9.3985473999999999E-2</v>
      </c>
      <c r="J23" s="91">
        <f t="shared" si="0"/>
        <v>-1.3591633753213972E-4</v>
      </c>
      <c r="K23" s="91">
        <f>I23/'סכום נכסי הקרן'!$C$42</f>
        <v>1.0182711499286608E-6</v>
      </c>
    </row>
    <row r="24" spans="2:11">
      <c r="B24" s="92"/>
      <c r="C24" s="87"/>
      <c r="D24" s="87"/>
      <c r="E24" s="87"/>
      <c r="F24" s="87"/>
      <c r="G24" s="90"/>
      <c r="H24" s="102"/>
      <c r="I24" s="87"/>
      <c r="J24" s="91"/>
      <c r="K24" s="87"/>
    </row>
    <row r="25" spans="2:11">
      <c r="B25" s="85" t="s">
        <v>2183</v>
      </c>
      <c r="C25" s="80"/>
      <c r="D25" s="81"/>
      <c r="E25" s="81"/>
      <c r="F25" s="99"/>
      <c r="G25" s="83"/>
      <c r="H25" s="100"/>
      <c r="I25" s="83">
        <v>-506.74117989600006</v>
      </c>
      <c r="J25" s="84">
        <f t="shared" si="0"/>
        <v>0.73281968283928089</v>
      </c>
      <c r="K25" s="84">
        <f>I25/'סכום נכסי הקרן'!$C$42</f>
        <v>-5.4902093058434367E-3</v>
      </c>
    </row>
    <row r="26" spans="2:11">
      <c r="B26" s="86" t="s">
        <v>2184</v>
      </c>
      <c r="C26" s="87" t="s">
        <v>2185</v>
      </c>
      <c r="D26" s="88" t="s">
        <v>681</v>
      </c>
      <c r="E26" s="88" t="s">
        <v>131</v>
      </c>
      <c r="F26" s="101">
        <v>44656</v>
      </c>
      <c r="G26" s="90">
        <v>33685.852800000001</v>
      </c>
      <c r="H26" s="102">
        <v>-11.323626000000001</v>
      </c>
      <c r="I26" s="90">
        <v>-3.8144598729999997</v>
      </c>
      <c r="J26" s="91">
        <f t="shared" si="0"/>
        <v>5.5162504750624628E-3</v>
      </c>
      <c r="K26" s="91">
        <f>I26/'סכום נכסי הקרן'!$C$42</f>
        <v>-4.1327178296046505E-5</v>
      </c>
    </row>
    <row r="27" spans="2:11">
      <c r="B27" s="86" t="s">
        <v>2186</v>
      </c>
      <c r="C27" s="87" t="s">
        <v>2187</v>
      </c>
      <c r="D27" s="88" t="s">
        <v>681</v>
      </c>
      <c r="E27" s="88" t="s">
        <v>131</v>
      </c>
      <c r="F27" s="101">
        <v>44656</v>
      </c>
      <c r="G27" s="90">
        <v>24578.146949999998</v>
      </c>
      <c r="H27" s="102">
        <v>-11.253212</v>
      </c>
      <c r="I27" s="90">
        <v>-2.7658310400000001</v>
      </c>
      <c r="J27" s="91">
        <f t="shared" si="0"/>
        <v>3.9997843197504017E-3</v>
      </c>
      <c r="K27" s="91">
        <f>I27/'סכום נכסי הקרן'!$C$42</f>
        <v>-2.9965970630835823E-5</v>
      </c>
    </row>
    <row r="28" spans="2:11">
      <c r="B28" s="86" t="s">
        <v>2188</v>
      </c>
      <c r="C28" s="87" t="s">
        <v>2189</v>
      </c>
      <c r="D28" s="88" t="s">
        <v>681</v>
      </c>
      <c r="E28" s="88" t="s">
        <v>131</v>
      </c>
      <c r="F28" s="101">
        <v>44665</v>
      </c>
      <c r="G28" s="90">
        <v>20584.335419999999</v>
      </c>
      <c r="H28" s="102">
        <v>-11.239820999999999</v>
      </c>
      <c r="I28" s="90">
        <v>-2.313642475</v>
      </c>
      <c r="J28" s="91">
        <f t="shared" si="0"/>
        <v>3.3458554623110705E-3</v>
      </c>
      <c r="K28" s="91">
        <f>I28/'סכום נכסי הקרן'!$C$42</f>
        <v>-2.5066803233253287E-5</v>
      </c>
    </row>
    <row r="29" spans="2:11">
      <c r="B29" s="86" t="s">
        <v>2190</v>
      </c>
      <c r="C29" s="87" t="s">
        <v>2191</v>
      </c>
      <c r="D29" s="88" t="s">
        <v>681</v>
      </c>
      <c r="E29" s="88" t="s">
        <v>131</v>
      </c>
      <c r="F29" s="101">
        <v>44664</v>
      </c>
      <c r="G29" s="90">
        <v>29503.103910000002</v>
      </c>
      <c r="H29" s="102">
        <v>-11.209114</v>
      </c>
      <c r="I29" s="90">
        <v>-3.3070366450000002</v>
      </c>
      <c r="J29" s="91">
        <f t="shared" si="0"/>
        <v>4.7824444538416113E-3</v>
      </c>
      <c r="K29" s="91">
        <f>I29/'סכום נכסי הקרן'!$C$42</f>
        <v>-3.5829579445014775E-5</v>
      </c>
    </row>
    <row r="30" spans="2:11">
      <c r="B30" s="86" t="s">
        <v>2192</v>
      </c>
      <c r="C30" s="87" t="s">
        <v>2193</v>
      </c>
      <c r="D30" s="88" t="s">
        <v>681</v>
      </c>
      <c r="E30" s="88" t="s">
        <v>131</v>
      </c>
      <c r="F30" s="101">
        <v>44664</v>
      </c>
      <c r="G30" s="90">
        <v>24587.47452</v>
      </c>
      <c r="H30" s="102">
        <v>-11.202083</v>
      </c>
      <c r="I30" s="90">
        <v>-2.7543092759999999</v>
      </c>
      <c r="J30" s="91">
        <f t="shared" si="0"/>
        <v>3.9831222133828821E-3</v>
      </c>
      <c r="K30" s="91">
        <f>I30/'סכום נכסי הקרן'!$C$42</f>
        <v>-2.9841139852438228E-5</v>
      </c>
    </row>
    <row r="31" spans="2:11">
      <c r="B31" s="86" t="s">
        <v>2194</v>
      </c>
      <c r="C31" s="87" t="s">
        <v>2195</v>
      </c>
      <c r="D31" s="88" t="s">
        <v>681</v>
      </c>
      <c r="E31" s="88" t="s">
        <v>131</v>
      </c>
      <c r="F31" s="101">
        <v>44665</v>
      </c>
      <c r="G31" s="90">
        <v>21280.570295000001</v>
      </c>
      <c r="H31" s="102">
        <v>-11.187075999999999</v>
      </c>
      <c r="I31" s="90">
        <v>-2.3806735290000001</v>
      </c>
      <c r="J31" s="91">
        <f t="shared" si="0"/>
        <v>3.4427918820880152E-3</v>
      </c>
      <c r="K31" s="91">
        <f>I31/'סכום נכסי הקרן'!$C$42</f>
        <v>-2.57930408690555E-5</v>
      </c>
    </row>
    <row r="32" spans="2:11">
      <c r="B32" s="86" t="s">
        <v>2196</v>
      </c>
      <c r="C32" s="87" t="s">
        <v>2197</v>
      </c>
      <c r="D32" s="88" t="s">
        <v>681</v>
      </c>
      <c r="E32" s="88" t="s">
        <v>131</v>
      </c>
      <c r="F32" s="101">
        <v>44656</v>
      </c>
      <c r="G32" s="90">
        <v>21100.295849999999</v>
      </c>
      <c r="H32" s="102">
        <v>-11.077567999999999</v>
      </c>
      <c r="I32" s="90">
        <v>-2.3373995709999997</v>
      </c>
      <c r="J32" s="91">
        <f t="shared" si="0"/>
        <v>3.3802115956718432E-3</v>
      </c>
      <c r="K32" s="91">
        <f>I32/'סכום נכסי הקרן'!$C$42</f>
        <v>-2.5324195832697806E-5</v>
      </c>
    </row>
    <row r="33" spans="2:11">
      <c r="B33" s="86" t="s">
        <v>2198</v>
      </c>
      <c r="C33" s="87" t="s">
        <v>2199</v>
      </c>
      <c r="D33" s="88" t="s">
        <v>681</v>
      </c>
      <c r="E33" s="88" t="s">
        <v>131</v>
      </c>
      <c r="F33" s="101">
        <v>44657</v>
      </c>
      <c r="G33" s="90">
        <v>6896.1646600000004</v>
      </c>
      <c r="H33" s="102">
        <v>-10.693095</v>
      </c>
      <c r="I33" s="90">
        <v>-0.73741346399999996</v>
      </c>
      <c r="J33" s="91">
        <f t="shared" si="0"/>
        <v>1.0664045517690143E-3</v>
      </c>
      <c r="K33" s="91">
        <f>I33/'סכום נכסי הקרן'!$C$42</f>
        <v>-7.9893926582756512E-6</v>
      </c>
    </row>
    <row r="34" spans="2:11">
      <c r="B34" s="86" t="s">
        <v>2200</v>
      </c>
      <c r="C34" s="87" t="s">
        <v>2201</v>
      </c>
      <c r="D34" s="88" t="s">
        <v>681</v>
      </c>
      <c r="E34" s="88" t="s">
        <v>131</v>
      </c>
      <c r="F34" s="101">
        <v>44657</v>
      </c>
      <c r="G34" s="90">
        <v>42874.591679999998</v>
      </c>
      <c r="H34" s="102">
        <v>-10.623476999999999</v>
      </c>
      <c r="I34" s="90">
        <v>-4.5547724189999999</v>
      </c>
      <c r="J34" s="91">
        <f t="shared" si="0"/>
        <v>6.586847510955624E-3</v>
      </c>
      <c r="K34" s="91">
        <f>I34/'סכום נכסי הקרן'!$C$42</f>
        <v>-4.9347980611966459E-5</v>
      </c>
    </row>
    <row r="35" spans="2:11">
      <c r="B35" s="86" t="s">
        <v>2202</v>
      </c>
      <c r="C35" s="87" t="s">
        <v>2203</v>
      </c>
      <c r="D35" s="88" t="s">
        <v>681</v>
      </c>
      <c r="E35" s="88" t="s">
        <v>131</v>
      </c>
      <c r="F35" s="101">
        <v>44657</v>
      </c>
      <c r="G35" s="90">
        <v>28955.442299999999</v>
      </c>
      <c r="H35" s="102">
        <v>-10.623476999999999</v>
      </c>
      <c r="I35" s="90">
        <v>-3.0760747749999995</v>
      </c>
      <c r="J35" s="91">
        <f t="shared" si="0"/>
        <v>4.4484408025967995E-3</v>
      </c>
      <c r="K35" s="91">
        <f>I35/'סכום נכסי הקרן'!$C$42</f>
        <v>-3.3327258618771195E-5</v>
      </c>
    </row>
    <row r="36" spans="2:11">
      <c r="B36" s="86" t="s">
        <v>2204</v>
      </c>
      <c r="C36" s="87" t="s">
        <v>2205</v>
      </c>
      <c r="D36" s="88" t="s">
        <v>681</v>
      </c>
      <c r="E36" s="88" t="s">
        <v>131</v>
      </c>
      <c r="F36" s="101">
        <v>44658</v>
      </c>
      <c r="G36" s="90">
        <v>35359.263274999998</v>
      </c>
      <c r="H36" s="102">
        <v>-10.469661</v>
      </c>
      <c r="I36" s="90">
        <v>-3.7019951500000001</v>
      </c>
      <c r="J36" s="91">
        <f t="shared" si="0"/>
        <v>5.3536105201719177E-3</v>
      </c>
      <c r="K36" s="91">
        <f>I36/'סכום נכסי הקרן'!$C$42</f>
        <v>-4.0108696567523032E-5</v>
      </c>
    </row>
    <row r="37" spans="2:11">
      <c r="B37" s="86" t="s">
        <v>2206</v>
      </c>
      <c r="C37" s="87" t="s">
        <v>2207</v>
      </c>
      <c r="D37" s="88" t="s">
        <v>681</v>
      </c>
      <c r="E37" s="88" t="s">
        <v>131</v>
      </c>
      <c r="F37" s="101">
        <v>44658</v>
      </c>
      <c r="G37" s="90">
        <v>31127.877769999999</v>
      </c>
      <c r="H37" s="102">
        <v>-10.428046999999999</v>
      </c>
      <c r="I37" s="90">
        <v>-3.2460296450000001</v>
      </c>
      <c r="J37" s="91">
        <f t="shared" si="0"/>
        <v>4.6942196713201838E-3</v>
      </c>
      <c r="K37" s="91">
        <f>I37/'סכום נכסי הקרן'!$C$42</f>
        <v>-3.5168608494932663E-5</v>
      </c>
    </row>
    <row r="38" spans="2:11">
      <c r="B38" s="86" t="s">
        <v>2208</v>
      </c>
      <c r="C38" s="87" t="s">
        <v>2209</v>
      </c>
      <c r="D38" s="88" t="s">
        <v>681</v>
      </c>
      <c r="E38" s="88" t="s">
        <v>131</v>
      </c>
      <c r="F38" s="101">
        <v>44658</v>
      </c>
      <c r="G38" s="90">
        <v>31838.327685000004</v>
      </c>
      <c r="H38" s="102">
        <v>-10.417648</v>
      </c>
      <c r="I38" s="90">
        <v>-3.3168048990000005</v>
      </c>
      <c r="J38" s="91">
        <f t="shared" si="0"/>
        <v>4.7965707358217785E-3</v>
      </c>
      <c r="K38" s="91">
        <f>I38/'סכום נכסי הקרן'!$C$42</f>
        <v>-3.593541208925271E-5</v>
      </c>
    </row>
    <row r="39" spans="2:11">
      <c r="B39" s="86" t="s">
        <v>2210</v>
      </c>
      <c r="C39" s="87" t="s">
        <v>2211</v>
      </c>
      <c r="D39" s="88" t="s">
        <v>681</v>
      </c>
      <c r="E39" s="88" t="s">
        <v>131</v>
      </c>
      <c r="F39" s="101">
        <v>44662</v>
      </c>
      <c r="G39" s="90">
        <v>28300.735720000001</v>
      </c>
      <c r="H39" s="102">
        <v>-10.413218000000001</v>
      </c>
      <c r="I39" s="90">
        <v>-2.94701719</v>
      </c>
      <c r="J39" s="91">
        <f t="shared" si="0"/>
        <v>4.2618052137403479E-3</v>
      </c>
      <c r="K39" s="91">
        <f>I39/'סכום נכסי הקרן'!$C$42</f>
        <v>-3.1929004081213983E-5</v>
      </c>
    </row>
    <row r="40" spans="2:11">
      <c r="B40" s="86" t="s">
        <v>2212</v>
      </c>
      <c r="C40" s="87" t="s">
        <v>2213</v>
      </c>
      <c r="D40" s="88" t="s">
        <v>681</v>
      </c>
      <c r="E40" s="88" t="s">
        <v>131</v>
      </c>
      <c r="F40" s="101">
        <v>44658</v>
      </c>
      <c r="G40" s="90">
        <v>35378.140500000001</v>
      </c>
      <c r="H40" s="102">
        <v>-10.410717</v>
      </c>
      <c r="I40" s="90">
        <v>-3.6831179249999999</v>
      </c>
      <c r="J40" s="91">
        <f t="shared" si="0"/>
        <v>5.3263113730210483E-3</v>
      </c>
      <c r="K40" s="91">
        <f>I40/'סכום נכסי הקרן'!$C$42</f>
        <v>-3.9904174179220644E-5</v>
      </c>
    </row>
    <row r="41" spans="2:11">
      <c r="B41" s="86" t="s">
        <v>2214</v>
      </c>
      <c r="C41" s="87" t="s">
        <v>2215</v>
      </c>
      <c r="D41" s="88" t="s">
        <v>681</v>
      </c>
      <c r="E41" s="88" t="s">
        <v>131</v>
      </c>
      <c r="F41" s="101">
        <v>44662</v>
      </c>
      <c r="G41" s="90">
        <v>38915.954550000002</v>
      </c>
      <c r="H41" s="102">
        <v>-10.406286</v>
      </c>
      <c r="I41" s="90">
        <v>-4.0497057019999998</v>
      </c>
      <c r="J41" s="91">
        <f t="shared" si="0"/>
        <v>5.8564493391698247E-3</v>
      </c>
      <c r="K41" s="91">
        <f>I41/'סכום נכסי הקרן'!$C$42</f>
        <v>-4.387591301660291E-5</v>
      </c>
    </row>
    <row r="42" spans="2:11">
      <c r="B42" s="86" t="s">
        <v>2216</v>
      </c>
      <c r="C42" s="87" t="s">
        <v>2217</v>
      </c>
      <c r="D42" s="88" t="s">
        <v>681</v>
      </c>
      <c r="E42" s="88" t="s">
        <v>131</v>
      </c>
      <c r="F42" s="101">
        <v>44658</v>
      </c>
      <c r="G42" s="90">
        <v>30434.750485</v>
      </c>
      <c r="H42" s="102">
        <v>-10.376072000000001</v>
      </c>
      <c r="I42" s="90">
        <v>-3.1579317609999999</v>
      </c>
      <c r="J42" s="91">
        <f t="shared" si="0"/>
        <v>4.5668176247272039E-3</v>
      </c>
      <c r="K42" s="91">
        <f>I42/'סכום נכסי הקרן'!$C$42</f>
        <v>-3.4214125532523363E-5</v>
      </c>
    </row>
    <row r="43" spans="2:11">
      <c r="B43" s="86" t="s">
        <v>2218</v>
      </c>
      <c r="C43" s="87" t="s">
        <v>2219</v>
      </c>
      <c r="D43" s="88" t="s">
        <v>681</v>
      </c>
      <c r="E43" s="88" t="s">
        <v>131</v>
      </c>
      <c r="F43" s="101">
        <v>44658</v>
      </c>
      <c r="G43" s="90">
        <v>35847.922487999997</v>
      </c>
      <c r="H43" s="102">
        <v>-10.251533999999999</v>
      </c>
      <c r="I43" s="90">
        <v>-3.6749617960000007</v>
      </c>
      <c r="J43" s="91">
        <f t="shared" si="0"/>
        <v>5.3145164526472938E-3</v>
      </c>
      <c r="K43" s="91">
        <f>I43/'סכום נכסי הקרן'!$C$42</f>
        <v>-3.9815807855124692E-5</v>
      </c>
    </row>
    <row r="44" spans="2:11">
      <c r="B44" s="86" t="s">
        <v>2220</v>
      </c>
      <c r="C44" s="87" t="s">
        <v>2221</v>
      </c>
      <c r="D44" s="88" t="s">
        <v>681</v>
      </c>
      <c r="E44" s="88" t="s">
        <v>131</v>
      </c>
      <c r="F44" s="101">
        <v>44658</v>
      </c>
      <c r="G44" s="90">
        <v>24802.00863</v>
      </c>
      <c r="H44" s="102">
        <v>-10.244623000000001</v>
      </c>
      <c r="I44" s="90">
        <v>-2.5408722689999999</v>
      </c>
      <c r="J44" s="91">
        <f t="shared" si="0"/>
        <v>3.6744620018563474E-3</v>
      </c>
      <c r="K44" s="91">
        <f>I44/'סכום נכסי הקרן'!$C$42</f>
        <v>-2.7528689456590657E-5</v>
      </c>
    </row>
    <row r="45" spans="2:11">
      <c r="B45" s="86" t="s">
        <v>2222</v>
      </c>
      <c r="C45" s="87" t="s">
        <v>2223</v>
      </c>
      <c r="D45" s="88" t="s">
        <v>681</v>
      </c>
      <c r="E45" s="88" t="s">
        <v>131</v>
      </c>
      <c r="F45" s="101">
        <v>44677</v>
      </c>
      <c r="G45" s="90">
        <v>58460.915777000002</v>
      </c>
      <c r="H45" s="102">
        <v>-8.3661410000000007</v>
      </c>
      <c r="I45" s="90">
        <v>-4.8909225049999998</v>
      </c>
      <c r="J45" s="91">
        <f t="shared" si="0"/>
        <v>7.0729682549998977E-3</v>
      </c>
      <c r="K45" s="91">
        <f>I45/'סכום נכסי הקרן'!$C$42</f>
        <v>-5.2989946971787536E-5</v>
      </c>
    </row>
    <row r="46" spans="2:11">
      <c r="B46" s="86" t="s">
        <v>2224</v>
      </c>
      <c r="C46" s="87" t="s">
        <v>2225</v>
      </c>
      <c r="D46" s="88" t="s">
        <v>681</v>
      </c>
      <c r="E46" s="88" t="s">
        <v>131</v>
      </c>
      <c r="F46" s="101">
        <v>44678</v>
      </c>
      <c r="G46" s="90">
        <v>51317.069907999998</v>
      </c>
      <c r="H46" s="102">
        <v>-8.056476</v>
      </c>
      <c r="I46" s="90">
        <v>-4.1343472410000004</v>
      </c>
      <c r="J46" s="91">
        <f t="shared" si="0"/>
        <v>5.9788530202318987E-3</v>
      </c>
      <c r="K46" s="91">
        <f>I46/'סכום נכסי הקרן'!$C$42</f>
        <v>-4.4792948741179478E-5</v>
      </c>
    </row>
    <row r="47" spans="2:11">
      <c r="B47" s="86" t="s">
        <v>2226</v>
      </c>
      <c r="C47" s="87" t="s">
        <v>2227</v>
      </c>
      <c r="D47" s="88" t="s">
        <v>681</v>
      </c>
      <c r="E47" s="88" t="s">
        <v>131</v>
      </c>
      <c r="F47" s="101">
        <v>44678</v>
      </c>
      <c r="G47" s="90">
        <v>28959.883999999998</v>
      </c>
      <c r="H47" s="102">
        <v>-7.8741719999999997</v>
      </c>
      <c r="I47" s="90">
        <v>-2.2803510129999998</v>
      </c>
      <c r="J47" s="91">
        <f t="shared" si="0"/>
        <v>3.2977112822207473E-3</v>
      </c>
      <c r="K47" s="91">
        <f>I47/'סכום נכסי הקרן'!$C$42</f>
        <v>-2.4706112013102112E-5</v>
      </c>
    </row>
    <row r="48" spans="2:11">
      <c r="B48" s="86" t="s">
        <v>2228</v>
      </c>
      <c r="C48" s="87" t="s">
        <v>2229</v>
      </c>
      <c r="D48" s="88" t="s">
        <v>681</v>
      </c>
      <c r="E48" s="88" t="s">
        <v>131</v>
      </c>
      <c r="F48" s="101">
        <v>44679</v>
      </c>
      <c r="G48" s="90">
        <v>28989.199219999999</v>
      </c>
      <c r="H48" s="102">
        <v>-7.760764</v>
      </c>
      <c r="I48" s="90">
        <v>-2.2497832340000001</v>
      </c>
      <c r="J48" s="91">
        <f t="shared" si="0"/>
        <v>3.2535059344010213E-3</v>
      </c>
      <c r="K48" s="91">
        <f>I48/'סכום נכסי הקרן'!$C$42</f>
        <v>-2.4374930117130668E-5</v>
      </c>
    </row>
    <row r="49" spans="2:11">
      <c r="B49" s="86" t="s">
        <v>2230</v>
      </c>
      <c r="C49" s="87" t="s">
        <v>2231</v>
      </c>
      <c r="D49" s="88" t="s">
        <v>681</v>
      </c>
      <c r="E49" s="88" t="s">
        <v>131</v>
      </c>
      <c r="F49" s="101">
        <v>44679</v>
      </c>
      <c r="G49" s="90">
        <v>41281.962390000001</v>
      </c>
      <c r="H49" s="102">
        <v>-7.671678</v>
      </c>
      <c r="I49" s="90">
        <v>-3.1670191829999994</v>
      </c>
      <c r="J49" s="91">
        <f t="shared" si="0"/>
        <v>4.5799593269848201E-3</v>
      </c>
      <c r="K49" s="91">
        <f>I49/'סכום נכסי הקרן'!$C$42</f>
        <v>-3.431258180726457E-5</v>
      </c>
    </row>
    <row r="50" spans="2:11">
      <c r="B50" s="86" t="s">
        <v>2232</v>
      </c>
      <c r="C50" s="87" t="s">
        <v>2233</v>
      </c>
      <c r="D50" s="88" t="s">
        <v>681</v>
      </c>
      <c r="E50" s="88" t="s">
        <v>131</v>
      </c>
      <c r="F50" s="101">
        <v>44713</v>
      </c>
      <c r="G50" s="90">
        <v>8717.2804199999991</v>
      </c>
      <c r="H50" s="102">
        <v>-7.4084440000000003</v>
      </c>
      <c r="I50" s="90">
        <v>-0.64581483000000006</v>
      </c>
      <c r="J50" s="91">
        <f t="shared" si="0"/>
        <v>9.3393992371141774E-4</v>
      </c>
      <c r="K50" s="91">
        <f>I50/'סכום נכסי הקרן'!$C$42</f>
        <v>-6.9969813588968296E-6</v>
      </c>
    </row>
    <row r="51" spans="2:11">
      <c r="B51" s="86" t="s">
        <v>2234</v>
      </c>
      <c r="C51" s="87" t="s">
        <v>2235</v>
      </c>
      <c r="D51" s="88" t="s">
        <v>681</v>
      </c>
      <c r="E51" s="88" t="s">
        <v>131</v>
      </c>
      <c r="F51" s="101">
        <v>44713</v>
      </c>
      <c r="G51" s="90">
        <v>45167.336381000001</v>
      </c>
      <c r="H51" s="102">
        <v>-7.0772310000000003</v>
      </c>
      <c r="I51" s="90">
        <v>-3.1965966149999998</v>
      </c>
      <c r="J51" s="91">
        <f t="shared" si="0"/>
        <v>4.6227324924534106E-3</v>
      </c>
      <c r="K51" s="91">
        <f>I51/'סכום נכסי הקרן'!$C$42</f>
        <v>-3.4633033941118544E-5</v>
      </c>
    </row>
    <row r="52" spans="2:11">
      <c r="B52" s="86" t="s">
        <v>2236</v>
      </c>
      <c r="C52" s="87" t="s">
        <v>2237</v>
      </c>
      <c r="D52" s="88" t="s">
        <v>681</v>
      </c>
      <c r="E52" s="88" t="s">
        <v>131</v>
      </c>
      <c r="F52" s="101">
        <v>44714</v>
      </c>
      <c r="G52" s="90">
        <v>36877.092455999998</v>
      </c>
      <c r="H52" s="102">
        <v>-7.0152460000000003</v>
      </c>
      <c r="I52" s="90">
        <v>-2.5870187059999998</v>
      </c>
      <c r="J52" s="91">
        <f t="shared" si="0"/>
        <v>3.7411963006821172E-3</v>
      </c>
      <c r="K52" s="91">
        <f>I52/'סכום נכסי הקרן'!$C$42</f>
        <v>-2.8028655924484415E-5</v>
      </c>
    </row>
    <row r="53" spans="2:11">
      <c r="B53" s="86" t="s">
        <v>2238</v>
      </c>
      <c r="C53" s="87" t="s">
        <v>2239</v>
      </c>
      <c r="D53" s="88" t="s">
        <v>681</v>
      </c>
      <c r="E53" s="88" t="s">
        <v>131</v>
      </c>
      <c r="F53" s="101">
        <v>44713</v>
      </c>
      <c r="G53" s="90">
        <v>62011.684125</v>
      </c>
      <c r="H53" s="102">
        <v>-6.950691</v>
      </c>
      <c r="I53" s="90">
        <v>-4.3102405600000004</v>
      </c>
      <c r="J53" s="91">
        <f t="shared" si="0"/>
        <v>6.233219729228359E-3</v>
      </c>
      <c r="K53" s="91">
        <f>I53/'סכום נכסי הקרן'!$C$42</f>
        <v>-4.6698637828866566E-5</v>
      </c>
    </row>
    <row r="54" spans="2:11">
      <c r="B54" s="86" t="s">
        <v>2240</v>
      </c>
      <c r="C54" s="87" t="s">
        <v>2241</v>
      </c>
      <c r="D54" s="88" t="s">
        <v>681</v>
      </c>
      <c r="E54" s="88" t="s">
        <v>131</v>
      </c>
      <c r="F54" s="101">
        <v>44721</v>
      </c>
      <c r="G54" s="90">
        <v>25546.659635</v>
      </c>
      <c r="H54" s="102">
        <v>-6.8586530000000003</v>
      </c>
      <c r="I54" s="90">
        <v>-1.7521568190000001</v>
      </c>
      <c r="J54" s="91">
        <f t="shared" si="0"/>
        <v>2.5338674955285561E-3</v>
      </c>
      <c r="K54" s="91">
        <f>I54/'סכום נכסי הקרן'!$C$42</f>
        <v>-1.8983473328425992E-5</v>
      </c>
    </row>
    <row r="55" spans="2:11">
      <c r="B55" s="86" t="s">
        <v>2242</v>
      </c>
      <c r="C55" s="87" t="s">
        <v>2243</v>
      </c>
      <c r="D55" s="88" t="s">
        <v>681</v>
      </c>
      <c r="E55" s="88" t="s">
        <v>131</v>
      </c>
      <c r="F55" s="101">
        <v>44721</v>
      </c>
      <c r="G55" s="90">
        <v>46170.800625000003</v>
      </c>
      <c r="H55" s="102">
        <v>-6.8293990000000004</v>
      </c>
      <c r="I55" s="90">
        <v>-3.1531883069999997</v>
      </c>
      <c r="J55" s="91">
        <f t="shared" si="0"/>
        <v>4.559957916864984E-3</v>
      </c>
      <c r="K55" s="91">
        <f>I55/'סכום נכסי הקרן'!$C$42</f>
        <v>-3.4162733310367693E-5</v>
      </c>
    </row>
    <row r="56" spans="2:11">
      <c r="B56" s="86" t="s">
        <v>2244</v>
      </c>
      <c r="C56" s="87" t="s">
        <v>2245</v>
      </c>
      <c r="D56" s="88" t="s">
        <v>681</v>
      </c>
      <c r="E56" s="88" t="s">
        <v>131</v>
      </c>
      <c r="F56" s="101">
        <v>44714</v>
      </c>
      <c r="G56" s="90">
        <v>28556.805199999999</v>
      </c>
      <c r="H56" s="102">
        <v>-6.7615319999999999</v>
      </c>
      <c r="I56" s="90">
        <v>-1.930877497</v>
      </c>
      <c r="J56" s="91">
        <f t="shared" si="0"/>
        <v>2.792322967009403E-3</v>
      </c>
      <c r="K56" s="91">
        <f>I56/'סכום נכסי הקרן'!$C$42</f>
        <v>-2.091979500195492E-5</v>
      </c>
    </row>
    <row r="57" spans="2:11">
      <c r="B57" s="86" t="s">
        <v>2244</v>
      </c>
      <c r="C57" s="87" t="s">
        <v>2246</v>
      </c>
      <c r="D57" s="88" t="s">
        <v>681</v>
      </c>
      <c r="E57" s="88" t="s">
        <v>131</v>
      </c>
      <c r="F57" s="101">
        <v>44714</v>
      </c>
      <c r="G57" s="90">
        <v>36532.982499999998</v>
      </c>
      <c r="H57" s="102">
        <v>-6.7615319999999999</v>
      </c>
      <c r="I57" s="90">
        <v>-2.4701892710000002</v>
      </c>
      <c r="J57" s="91">
        <f t="shared" si="0"/>
        <v>3.5722443526273661E-3</v>
      </c>
      <c r="K57" s="91">
        <f>I57/'סכום נכסי הקרן'!$C$42</f>
        <v>-2.6762885395700728E-5</v>
      </c>
    </row>
    <row r="58" spans="2:11">
      <c r="B58" s="86" t="s">
        <v>2247</v>
      </c>
      <c r="C58" s="87" t="s">
        <v>2248</v>
      </c>
      <c r="D58" s="88" t="s">
        <v>681</v>
      </c>
      <c r="E58" s="88" t="s">
        <v>131</v>
      </c>
      <c r="F58" s="101">
        <v>44679</v>
      </c>
      <c r="G58" s="90">
        <v>21929.783325</v>
      </c>
      <c r="H58" s="102">
        <v>-6.8375209999999997</v>
      </c>
      <c r="I58" s="90">
        <v>-1.4994535149999999</v>
      </c>
      <c r="J58" s="91">
        <f t="shared" si="0"/>
        <v>2.1684226443172837E-3</v>
      </c>
      <c r="K58" s="91">
        <f>I58/'סכום נכסי הקרן'!$C$42</f>
        <v>-1.6245598282385874E-5</v>
      </c>
    </row>
    <row r="59" spans="2:11">
      <c r="B59" s="86" t="s">
        <v>2249</v>
      </c>
      <c r="C59" s="87" t="s">
        <v>2250</v>
      </c>
      <c r="D59" s="88" t="s">
        <v>681</v>
      </c>
      <c r="E59" s="88" t="s">
        <v>131</v>
      </c>
      <c r="F59" s="101">
        <v>44679</v>
      </c>
      <c r="G59" s="90">
        <v>21933.114600000001</v>
      </c>
      <c r="H59" s="102">
        <v>-6.821294</v>
      </c>
      <c r="I59" s="90">
        <v>-1.4961222399999998</v>
      </c>
      <c r="J59" s="91">
        <f t="shared" si="0"/>
        <v>2.163605147761248E-3</v>
      </c>
      <c r="K59" s="91">
        <f>I59/'סכום נכסי הקרן'!$C$42</f>
        <v>-1.6209506096214863E-5</v>
      </c>
    </row>
    <row r="60" spans="2:11">
      <c r="B60" s="86" t="s">
        <v>2251</v>
      </c>
      <c r="C60" s="87" t="s">
        <v>2252</v>
      </c>
      <c r="D60" s="88" t="s">
        <v>681</v>
      </c>
      <c r="E60" s="88" t="s">
        <v>131</v>
      </c>
      <c r="F60" s="101">
        <v>44683</v>
      </c>
      <c r="G60" s="90">
        <v>27145.456711999999</v>
      </c>
      <c r="H60" s="102">
        <v>-6.8170109999999999</v>
      </c>
      <c r="I60" s="90">
        <v>-1.8505087530000002</v>
      </c>
      <c r="J60" s="91">
        <f t="shared" si="0"/>
        <v>2.6760983540810466E-3</v>
      </c>
      <c r="K60" s="91">
        <f>I60/'סכום נכסי הקרן'!$C$42</f>
        <v>-2.0049052217051779E-5</v>
      </c>
    </row>
    <row r="61" spans="2:11">
      <c r="B61" s="86" t="s">
        <v>2251</v>
      </c>
      <c r="C61" s="87" t="s">
        <v>2253</v>
      </c>
      <c r="D61" s="88" t="s">
        <v>681</v>
      </c>
      <c r="E61" s="88" t="s">
        <v>131</v>
      </c>
      <c r="F61" s="101">
        <v>44683</v>
      </c>
      <c r="G61" s="90">
        <v>4386.6229199999998</v>
      </c>
      <c r="H61" s="102">
        <v>-6.8170109999999999</v>
      </c>
      <c r="I61" s="90">
        <v>-0.299036564</v>
      </c>
      <c r="J61" s="91">
        <f t="shared" si="0"/>
        <v>4.3244932261633643E-4</v>
      </c>
      <c r="K61" s="91">
        <f>I61/'סכום נכסי הקרן'!$C$42</f>
        <v>-3.2398656189678373E-6</v>
      </c>
    </row>
    <row r="62" spans="2:11">
      <c r="B62" s="86" t="s">
        <v>2254</v>
      </c>
      <c r="C62" s="87" t="s">
        <v>2255</v>
      </c>
      <c r="D62" s="88" t="s">
        <v>681</v>
      </c>
      <c r="E62" s="88" t="s">
        <v>131</v>
      </c>
      <c r="F62" s="101">
        <v>44683</v>
      </c>
      <c r="G62" s="90">
        <v>25003.913318999999</v>
      </c>
      <c r="H62" s="102">
        <v>-6.8105219999999997</v>
      </c>
      <c r="I62" s="90">
        <v>-1.7028969770000002</v>
      </c>
      <c r="J62" s="91">
        <f t="shared" si="0"/>
        <v>2.4626307710954609E-3</v>
      </c>
      <c r="K62" s="91">
        <f>I62/'סכום נכסי הקרן'!$C$42</f>
        <v>-1.8449775153337316E-5</v>
      </c>
    </row>
    <row r="63" spans="2:11">
      <c r="B63" s="86" t="s">
        <v>2256</v>
      </c>
      <c r="C63" s="87" t="s">
        <v>2257</v>
      </c>
      <c r="D63" s="88" t="s">
        <v>681</v>
      </c>
      <c r="E63" s="88" t="s">
        <v>131</v>
      </c>
      <c r="F63" s="101">
        <v>44705</v>
      </c>
      <c r="G63" s="90">
        <v>29266.3613</v>
      </c>
      <c r="H63" s="102">
        <v>-6.6898059999999999</v>
      </c>
      <c r="I63" s="90">
        <v>-1.9578628679999999</v>
      </c>
      <c r="J63" s="91">
        <f t="shared" si="0"/>
        <v>2.8313476443043856E-3</v>
      </c>
      <c r="K63" s="91">
        <f>I63/'סכום נכסי הקרן'!$C$42</f>
        <v>-2.1212163849926272E-5</v>
      </c>
    </row>
    <row r="64" spans="2:11">
      <c r="B64" s="86" t="s">
        <v>2258</v>
      </c>
      <c r="C64" s="87" t="s">
        <v>2259</v>
      </c>
      <c r="D64" s="88" t="s">
        <v>681</v>
      </c>
      <c r="E64" s="88" t="s">
        <v>131</v>
      </c>
      <c r="F64" s="101">
        <v>44706</v>
      </c>
      <c r="G64" s="90">
        <v>113486.32334</v>
      </c>
      <c r="H64" s="102">
        <v>-6.5745310000000003</v>
      </c>
      <c r="I64" s="90">
        <v>-7.4611939220000005</v>
      </c>
      <c r="J64" s="91">
        <f t="shared" si="0"/>
        <v>1.0789945598351735E-2</v>
      </c>
      <c r="K64" s="91">
        <f>I64/'סכום נכסי הקרן'!$C$42</f>
        <v>-8.0837156971679211E-5</v>
      </c>
    </row>
    <row r="65" spans="2:11">
      <c r="B65" s="86" t="s">
        <v>2260</v>
      </c>
      <c r="C65" s="87" t="s">
        <v>2261</v>
      </c>
      <c r="D65" s="88" t="s">
        <v>681</v>
      </c>
      <c r="E65" s="88" t="s">
        <v>131</v>
      </c>
      <c r="F65" s="101">
        <v>44706</v>
      </c>
      <c r="G65" s="90">
        <v>34413.025715999996</v>
      </c>
      <c r="H65" s="102">
        <v>-6.5712989999999998</v>
      </c>
      <c r="I65" s="90">
        <v>-2.2613827440000001</v>
      </c>
      <c r="J65" s="91">
        <f t="shared" si="0"/>
        <v>3.2702804725213207E-3</v>
      </c>
      <c r="K65" s="91">
        <f>I65/'סכום נכסי הקרן'!$C$42</f>
        <v>-2.4500603222597042E-5</v>
      </c>
    </row>
    <row r="66" spans="2:11">
      <c r="B66" s="86" t="s">
        <v>2262</v>
      </c>
      <c r="C66" s="87" t="s">
        <v>2263</v>
      </c>
      <c r="D66" s="88" t="s">
        <v>681</v>
      </c>
      <c r="E66" s="88" t="s">
        <v>131</v>
      </c>
      <c r="F66" s="101">
        <v>44720</v>
      </c>
      <c r="G66" s="90">
        <v>32949.641024999997</v>
      </c>
      <c r="H66" s="102">
        <v>-6.5282210000000003</v>
      </c>
      <c r="I66" s="90">
        <v>-2.1510254209999999</v>
      </c>
      <c r="J66" s="91">
        <f t="shared" si="0"/>
        <v>3.1106881171961628E-3</v>
      </c>
      <c r="K66" s="91">
        <f>I66/'סכום נכסי הקרן'!$C$42</f>
        <v>-2.3304953794960397E-5</v>
      </c>
    </row>
    <row r="67" spans="2:11">
      <c r="B67" s="86" t="s">
        <v>2264</v>
      </c>
      <c r="C67" s="87" t="s">
        <v>2265</v>
      </c>
      <c r="D67" s="88" t="s">
        <v>681</v>
      </c>
      <c r="E67" s="88" t="s">
        <v>131</v>
      </c>
      <c r="F67" s="101">
        <v>44720</v>
      </c>
      <c r="G67" s="90">
        <v>32956.636702999996</v>
      </c>
      <c r="H67" s="102">
        <v>-6.5056079999999996</v>
      </c>
      <c r="I67" s="90">
        <v>-2.144029744</v>
      </c>
      <c r="J67" s="91">
        <f t="shared" si="0"/>
        <v>3.100571375151559E-3</v>
      </c>
      <c r="K67" s="91">
        <f>I67/'סכום נכסי הקרן'!$C$42</f>
        <v>-2.3229160209418449E-5</v>
      </c>
    </row>
    <row r="68" spans="2:11">
      <c r="B68" s="86" t="s">
        <v>2266</v>
      </c>
      <c r="C68" s="87" t="s">
        <v>2267</v>
      </c>
      <c r="D68" s="88" t="s">
        <v>681</v>
      </c>
      <c r="E68" s="88" t="s">
        <v>131</v>
      </c>
      <c r="F68" s="101">
        <v>44704</v>
      </c>
      <c r="G68" s="90">
        <v>10734.84159</v>
      </c>
      <c r="H68" s="102">
        <v>-6.5765820000000001</v>
      </c>
      <c r="I68" s="90">
        <v>-0.705985635</v>
      </c>
      <c r="J68" s="91">
        <f t="shared" si="0"/>
        <v>1.0209554495570453E-3</v>
      </c>
      <c r="K68" s="91">
        <f>I68/'סכום נכסי הקרן'!$C$42</f>
        <v>-7.6488926829753052E-6</v>
      </c>
    </row>
    <row r="69" spans="2:11">
      <c r="B69" s="86" t="s">
        <v>2266</v>
      </c>
      <c r="C69" s="87" t="s">
        <v>2268</v>
      </c>
      <c r="D69" s="88" t="s">
        <v>681</v>
      </c>
      <c r="E69" s="88" t="s">
        <v>131</v>
      </c>
      <c r="F69" s="101">
        <v>44704</v>
      </c>
      <c r="G69" s="90">
        <v>25635.271550000001</v>
      </c>
      <c r="H69" s="102">
        <v>-6.5765820000000001</v>
      </c>
      <c r="I69" s="90">
        <v>-1.685924596</v>
      </c>
      <c r="J69" s="91">
        <f t="shared" si="0"/>
        <v>2.4380862987792378E-3</v>
      </c>
      <c r="K69" s="91">
        <f>I69/'סכום נכסי הקרן'!$C$42</f>
        <v>-1.826589050412123E-5</v>
      </c>
    </row>
    <row r="70" spans="2:11">
      <c r="B70" s="86" t="s">
        <v>2269</v>
      </c>
      <c r="C70" s="87" t="s">
        <v>2270</v>
      </c>
      <c r="D70" s="88" t="s">
        <v>681</v>
      </c>
      <c r="E70" s="88" t="s">
        <v>131</v>
      </c>
      <c r="F70" s="101">
        <v>44817</v>
      </c>
      <c r="G70" s="90">
        <v>51276.761480000001</v>
      </c>
      <c r="H70" s="102">
        <v>-5.5747330000000002</v>
      </c>
      <c r="I70" s="90">
        <v>-2.8585426480000002</v>
      </c>
      <c r="J70" s="91">
        <f t="shared" si="0"/>
        <v>4.1338584662091978E-3</v>
      </c>
      <c r="K70" s="91">
        <f>I70/'סכום נכסי הקרן'!$C$42</f>
        <v>-3.0970440275686422E-5</v>
      </c>
    </row>
    <row r="71" spans="2:11">
      <c r="B71" s="86" t="s">
        <v>2271</v>
      </c>
      <c r="C71" s="87" t="s">
        <v>2272</v>
      </c>
      <c r="D71" s="88" t="s">
        <v>681</v>
      </c>
      <c r="E71" s="88" t="s">
        <v>131</v>
      </c>
      <c r="F71" s="101">
        <v>44720</v>
      </c>
      <c r="G71" s="90">
        <v>45438.590999999993</v>
      </c>
      <c r="H71" s="102">
        <v>-6.4313770000000003</v>
      </c>
      <c r="I71" s="90">
        <v>-2.9223272149999997</v>
      </c>
      <c r="J71" s="91">
        <f t="shared" si="0"/>
        <v>4.2261000049145653E-3</v>
      </c>
      <c r="K71" s="91">
        <f>I71/'סכום נכסי הקרן'!$C$42</f>
        <v>-3.1661504347851352E-5</v>
      </c>
    </row>
    <row r="72" spans="2:11">
      <c r="B72" s="86" t="s">
        <v>2273</v>
      </c>
      <c r="C72" s="87" t="s">
        <v>2274</v>
      </c>
      <c r="D72" s="88" t="s">
        <v>681</v>
      </c>
      <c r="E72" s="88" t="s">
        <v>131</v>
      </c>
      <c r="F72" s="101">
        <v>44699</v>
      </c>
      <c r="G72" s="90">
        <v>25659.367773000002</v>
      </c>
      <c r="H72" s="102">
        <v>-6.4834620000000003</v>
      </c>
      <c r="I72" s="90">
        <v>-1.6636152960000001</v>
      </c>
      <c r="J72" s="91">
        <f t="shared" si="0"/>
        <v>2.4058238839628188E-3</v>
      </c>
      <c r="K72" s="91">
        <f>I72/'סכום נכסי הקרן'!$C$42</f>
        <v>-1.8024183827564985E-5</v>
      </c>
    </row>
    <row r="73" spans="2:11">
      <c r="B73" s="86" t="s">
        <v>2275</v>
      </c>
      <c r="C73" s="87" t="s">
        <v>2276</v>
      </c>
      <c r="D73" s="88" t="s">
        <v>681</v>
      </c>
      <c r="E73" s="88" t="s">
        <v>131</v>
      </c>
      <c r="F73" s="101">
        <v>44704</v>
      </c>
      <c r="G73" s="90">
        <v>21995.076314999998</v>
      </c>
      <c r="H73" s="102">
        <v>-6.4425239999999997</v>
      </c>
      <c r="I73" s="90">
        <v>-1.4170381050000003</v>
      </c>
      <c r="J73" s="91">
        <f t="shared" si="0"/>
        <v>2.0492382618093057E-3</v>
      </c>
      <c r="K73" s="91">
        <f>I73/'סכום נכסי הקרן'!$C$42</f>
        <v>-1.5352681209769509E-5</v>
      </c>
    </row>
    <row r="74" spans="2:11">
      <c r="B74" s="86" t="s">
        <v>2277</v>
      </c>
      <c r="C74" s="87" t="s">
        <v>2278</v>
      </c>
      <c r="D74" s="88" t="s">
        <v>681</v>
      </c>
      <c r="E74" s="88" t="s">
        <v>131</v>
      </c>
      <c r="F74" s="101">
        <v>44720</v>
      </c>
      <c r="G74" s="90">
        <v>29329.433440000001</v>
      </c>
      <c r="H74" s="102">
        <v>-6.3797990000000002</v>
      </c>
      <c r="I74" s="90">
        <v>-1.8711589570000002</v>
      </c>
      <c r="J74" s="91">
        <f t="shared" si="0"/>
        <v>2.7059614805570757E-3</v>
      </c>
      <c r="K74" s="91">
        <f>I74/'סכום נכסי הקרן'!$C$42</f>
        <v>-2.0272783673397272E-5</v>
      </c>
    </row>
    <row r="75" spans="2:11">
      <c r="B75" s="86" t="s">
        <v>2279</v>
      </c>
      <c r="C75" s="87" t="s">
        <v>2280</v>
      </c>
      <c r="D75" s="88" t="s">
        <v>681</v>
      </c>
      <c r="E75" s="88" t="s">
        <v>131</v>
      </c>
      <c r="F75" s="101">
        <v>44699</v>
      </c>
      <c r="G75" s="90">
        <v>30797.770626000001</v>
      </c>
      <c r="H75" s="102">
        <v>-6.4608869999999996</v>
      </c>
      <c r="I75" s="90">
        <v>-1.9898090560000001</v>
      </c>
      <c r="J75" s="91">
        <f t="shared" si="0"/>
        <v>2.8775463672163245E-3</v>
      </c>
      <c r="K75" s="91">
        <f>I75/'סכום נכסי הקרן'!$C$42</f>
        <v>-2.1558279906015937E-5</v>
      </c>
    </row>
    <row r="76" spans="2:11">
      <c r="B76" s="86" t="s">
        <v>2279</v>
      </c>
      <c r="C76" s="87" t="s">
        <v>2281</v>
      </c>
      <c r="D76" s="88" t="s">
        <v>681</v>
      </c>
      <c r="E76" s="88" t="s">
        <v>131</v>
      </c>
      <c r="F76" s="101">
        <v>44699</v>
      </c>
      <c r="G76" s="90">
        <v>32241.631257000001</v>
      </c>
      <c r="H76" s="102">
        <v>-6.4608869999999996</v>
      </c>
      <c r="I76" s="90">
        <v>-2.0830952550000004</v>
      </c>
      <c r="J76" s="91">
        <f t="shared" ref="J76:J139" si="1">IFERROR(I76/$I$11,0)</f>
        <v>3.0124514538297557E-3</v>
      </c>
      <c r="K76" s="91">
        <f>I76/'סכום נכסי הקרן'!$C$42</f>
        <v>-2.2568974868603494E-5</v>
      </c>
    </row>
    <row r="77" spans="2:11">
      <c r="B77" s="86" t="s">
        <v>2282</v>
      </c>
      <c r="C77" s="87" t="s">
        <v>2283</v>
      </c>
      <c r="D77" s="88" t="s">
        <v>681</v>
      </c>
      <c r="E77" s="88" t="s">
        <v>131</v>
      </c>
      <c r="F77" s="101">
        <v>44704</v>
      </c>
      <c r="G77" s="90">
        <v>35213.442263999998</v>
      </c>
      <c r="H77" s="102">
        <v>-6.3780780000000004</v>
      </c>
      <c r="I77" s="90">
        <v>-2.2459408079999998</v>
      </c>
      <c r="J77" s="91">
        <f t="shared" si="1"/>
        <v>3.2479492409362596E-3</v>
      </c>
      <c r="K77" s="91">
        <f>I77/'סכום נכסי הקרן'!$C$42</f>
        <v>-2.4333299944136744E-5</v>
      </c>
    </row>
    <row r="78" spans="2:11">
      <c r="B78" s="86" t="s">
        <v>2284</v>
      </c>
      <c r="C78" s="87" t="s">
        <v>2285</v>
      </c>
      <c r="D78" s="88" t="s">
        <v>681</v>
      </c>
      <c r="E78" s="88" t="s">
        <v>131</v>
      </c>
      <c r="F78" s="101">
        <v>44704</v>
      </c>
      <c r="G78" s="90">
        <v>34497.573474999997</v>
      </c>
      <c r="H78" s="102">
        <v>-6.3233600000000001</v>
      </c>
      <c r="I78" s="90">
        <v>-2.1814057830000002</v>
      </c>
      <c r="J78" s="91">
        <f t="shared" si="1"/>
        <v>3.1546224334282717E-3</v>
      </c>
      <c r="K78" s="91">
        <f>I78/'סכום נכסי הקרן'!$C$42</f>
        <v>-2.3634105150296318E-5</v>
      </c>
    </row>
    <row r="79" spans="2:11">
      <c r="B79" s="86" t="s">
        <v>2286</v>
      </c>
      <c r="C79" s="87" t="s">
        <v>2287</v>
      </c>
      <c r="D79" s="88" t="s">
        <v>681</v>
      </c>
      <c r="E79" s="88" t="s">
        <v>131</v>
      </c>
      <c r="F79" s="101">
        <v>44705</v>
      </c>
      <c r="G79" s="90">
        <v>26423.673300000002</v>
      </c>
      <c r="H79" s="102">
        <v>-6.3167350000000004</v>
      </c>
      <c r="I79" s="90">
        <v>-1.6691134859999999</v>
      </c>
      <c r="J79" s="91">
        <f t="shared" si="1"/>
        <v>2.4137750472229607E-3</v>
      </c>
      <c r="K79" s="91">
        <f>I79/'סכום נכסי הקרן'!$C$42</f>
        <v>-1.8083753120728588E-5</v>
      </c>
    </row>
    <row r="80" spans="2:11">
      <c r="B80" s="86" t="s">
        <v>2288</v>
      </c>
      <c r="C80" s="87" t="s">
        <v>2289</v>
      </c>
      <c r="D80" s="88" t="s">
        <v>681</v>
      </c>
      <c r="E80" s="88" t="s">
        <v>131</v>
      </c>
      <c r="F80" s="101">
        <v>44804</v>
      </c>
      <c r="G80" s="90">
        <v>28704.363160000001</v>
      </c>
      <c r="H80" s="102">
        <v>-5.9730499999999997</v>
      </c>
      <c r="I80" s="90">
        <v>-1.7145259940000002</v>
      </c>
      <c r="J80" s="91">
        <f t="shared" si="1"/>
        <v>2.4794479805265585E-3</v>
      </c>
      <c r="K80" s="91">
        <f>I80/'סכום נכסי הקרן'!$C$42</f>
        <v>-1.8575767947852883E-5</v>
      </c>
    </row>
    <row r="81" spans="2:11">
      <c r="B81" s="86" t="s">
        <v>2290</v>
      </c>
      <c r="C81" s="87" t="s">
        <v>2291</v>
      </c>
      <c r="D81" s="88" t="s">
        <v>681</v>
      </c>
      <c r="E81" s="88" t="s">
        <v>131</v>
      </c>
      <c r="F81" s="101">
        <v>44705</v>
      </c>
      <c r="G81" s="90">
        <v>39470.886312000002</v>
      </c>
      <c r="H81" s="102">
        <v>-6.2460120000000003</v>
      </c>
      <c r="I81" s="90">
        <v>-2.4653561900000001</v>
      </c>
      <c r="J81" s="91">
        <f t="shared" si="1"/>
        <v>3.5652550313997455E-3</v>
      </c>
      <c r="K81" s="91">
        <f>I81/'סכום נכסי הקרן'!$C$42</f>
        <v>-2.6710522123610738E-5</v>
      </c>
    </row>
    <row r="82" spans="2:11">
      <c r="B82" s="86" t="s">
        <v>2290</v>
      </c>
      <c r="C82" s="87" t="s">
        <v>2292</v>
      </c>
      <c r="D82" s="88" t="s">
        <v>681</v>
      </c>
      <c r="E82" s="88" t="s">
        <v>131</v>
      </c>
      <c r="F82" s="101">
        <v>44705</v>
      </c>
      <c r="G82" s="90">
        <v>33786.057551999998</v>
      </c>
      <c r="H82" s="102">
        <v>-6.2460120000000003</v>
      </c>
      <c r="I82" s="90">
        <v>-2.1102811180000001</v>
      </c>
      <c r="J82" s="91">
        <f t="shared" si="1"/>
        <v>3.0517660710184763E-3</v>
      </c>
      <c r="K82" s="91">
        <f>I82/'סכום נכסי הקרן'!$C$42</f>
        <v>-2.2863515916285104E-5</v>
      </c>
    </row>
    <row r="83" spans="2:11">
      <c r="B83" s="86" t="s">
        <v>2293</v>
      </c>
      <c r="C83" s="87" t="s">
        <v>2294</v>
      </c>
      <c r="D83" s="88" t="s">
        <v>681</v>
      </c>
      <c r="E83" s="88" t="s">
        <v>131</v>
      </c>
      <c r="F83" s="101">
        <v>44705</v>
      </c>
      <c r="G83" s="90">
        <v>14702.027</v>
      </c>
      <c r="H83" s="102">
        <v>-6.1561360000000001</v>
      </c>
      <c r="I83" s="90">
        <v>-0.90507676999999997</v>
      </c>
      <c r="J83" s="91">
        <f t="shared" si="1"/>
        <v>1.3088694936391849E-3</v>
      </c>
      <c r="K83" s="91">
        <f>I83/'סכום נכסי הקרן'!$C$42</f>
        <v>-9.8059149370424837E-6</v>
      </c>
    </row>
    <row r="84" spans="2:11">
      <c r="B84" s="86" t="s">
        <v>2295</v>
      </c>
      <c r="C84" s="87" t="s">
        <v>2296</v>
      </c>
      <c r="D84" s="88" t="s">
        <v>681</v>
      </c>
      <c r="E84" s="88" t="s">
        <v>131</v>
      </c>
      <c r="F84" s="101">
        <v>44684</v>
      </c>
      <c r="G84" s="90">
        <v>718.32516900000007</v>
      </c>
      <c r="H84" s="102">
        <v>-6.2014120000000004</v>
      </c>
      <c r="I84" s="90">
        <v>-4.4546300999999996E-2</v>
      </c>
      <c r="J84" s="91">
        <f t="shared" si="1"/>
        <v>6.4420275015310258E-5</v>
      </c>
      <c r="K84" s="91">
        <f>I84/'סכום נכסי הקרן'!$C$42</f>
        <v>-4.8263004072670044E-7</v>
      </c>
    </row>
    <row r="85" spans="2:11">
      <c r="B85" s="86" t="s">
        <v>2295</v>
      </c>
      <c r="C85" s="87" t="s">
        <v>2297</v>
      </c>
      <c r="D85" s="88" t="s">
        <v>681</v>
      </c>
      <c r="E85" s="88" t="s">
        <v>131</v>
      </c>
      <c r="F85" s="101">
        <v>44684</v>
      </c>
      <c r="G85" s="90">
        <v>51461.758285000011</v>
      </c>
      <c r="H85" s="102">
        <v>-6.2014120000000004</v>
      </c>
      <c r="I85" s="90">
        <v>-3.1913555230000004</v>
      </c>
      <c r="J85" s="91">
        <f t="shared" si="1"/>
        <v>4.6151531293987655E-3</v>
      </c>
      <c r="K85" s="91">
        <f>I85/'סכום נכסי הקרן'!$C$42</f>
        <v>-3.4576250136658276E-5</v>
      </c>
    </row>
    <row r="86" spans="2:11">
      <c r="B86" s="86" t="s">
        <v>2298</v>
      </c>
      <c r="C86" s="87" t="s">
        <v>2299</v>
      </c>
      <c r="D86" s="88" t="s">
        <v>681</v>
      </c>
      <c r="E86" s="88" t="s">
        <v>131</v>
      </c>
      <c r="F86" s="101">
        <v>44684</v>
      </c>
      <c r="G86" s="90">
        <v>37193.932992000002</v>
      </c>
      <c r="H86" s="102">
        <v>-6.2531160000000003</v>
      </c>
      <c r="I86" s="90">
        <v>-2.325779673</v>
      </c>
      <c r="J86" s="91">
        <f t="shared" si="1"/>
        <v>3.3634075736092743E-3</v>
      </c>
      <c r="K86" s="91">
        <f>I86/'סכום נכסי הקרן'!$C$42</f>
        <v>-2.5198301836583967E-5</v>
      </c>
    </row>
    <row r="87" spans="2:11">
      <c r="B87" s="86" t="s">
        <v>2300</v>
      </c>
      <c r="C87" s="87" t="s">
        <v>2301</v>
      </c>
      <c r="D87" s="88" t="s">
        <v>681</v>
      </c>
      <c r="E87" s="88" t="s">
        <v>131</v>
      </c>
      <c r="F87" s="101">
        <v>44684</v>
      </c>
      <c r="G87" s="90">
        <v>22066.365600000001</v>
      </c>
      <c r="H87" s="102">
        <v>-6.1468999999999996</v>
      </c>
      <c r="I87" s="90">
        <v>-1.3563974599999999</v>
      </c>
      <c r="J87" s="91">
        <f t="shared" si="1"/>
        <v>1.9615432806254396E-3</v>
      </c>
      <c r="K87" s="91">
        <f>I87/'סכום נכסי הקרן'!$C$42</f>
        <v>-1.46956794765382E-5</v>
      </c>
    </row>
    <row r="88" spans="2:11">
      <c r="B88" s="86" t="s">
        <v>2302</v>
      </c>
      <c r="C88" s="87" t="s">
        <v>2303</v>
      </c>
      <c r="D88" s="88" t="s">
        <v>681</v>
      </c>
      <c r="E88" s="88" t="s">
        <v>131</v>
      </c>
      <c r="F88" s="101">
        <v>44684</v>
      </c>
      <c r="G88" s="90">
        <v>28756.442439999999</v>
      </c>
      <c r="H88" s="102">
        <v>-6.1148610000000003</v>
      </c>
      <c r="I88" s="90">
        <v>-1.7584163799999997</v>
      </c>
      <c r="J88" s="91">
        <f t="shared" si="1"/>
        <v>2.5429197093385218E-3</v>
      </c>
      <c r="K88" s="91">
        <f>I88/'סכום נכסי הקרן'!$C$42</f>
        <v>-1.9051291578483635E-5</v>
      </c>
    </row>
    <row r="89" spans="2:11">
      <c r="B89" s="86" t="s">
        <v>2302</v>
      </c>
      <c r="C89" s="87" t="s">
        <v>2304</v>
      </c>
      <c r="D89" s="88" t="s">
        <v>681</v>
      </c>
      <c r="E89" s="88" t="s">
        <v>131</v>
      </c>
      <c r="F89" s="101">
        <v>44684</v>
      </c>
      <c r="G89" s="90">
        <v>36788.380250000002</v>
      </c>
      <c r="H89" s="102">
        <v>-6.1148610000000003</v>
      </c>
      <c r="I89" s="90">
        <v>-2.2495581840000001</v>
      </c>
      <c r="J89" s="91">
        <f t="shared" si="1"/>
        <v>3.2531804801530424E-3</v>
      </c>
      <c r="K89" s="91">
        <f>I89/'סכום נכסי הקרן'!$C$42</f>
        <v>-2.4372491847549867E-5</v>
      </c>
    </row>
    <row r="90" spans="2:11">
      <c r="B90" s="86" t="s">
        <v>2305</v>
      </c>
      <c r="C90" s="87" t="s">
        <v>2306</v>
      </c>
      <c r="D90" s="88" t="s">
        <v>681</v>
      </c>
      <c r="E90" s="88" t="s">
        <v>131</v>
      </c>
      <c r="F90" s="101">
        <v>44817</v>
      </c>
      <c r="G90" s="90">
        <v>22106.340899999999</v>
      </c>
      <c r="H90" s="102">
        <v>-5.7154160000000003</v>
      </c>
      <c r="I90" s="90">
        <v>-1.2634693259999998</v>
      </c>
      <c r="J90" s="91">
        <f t="shared" si="1"/>
        <v>1.8271560068327266E-3</v>
      </c>
      <c r="K90" s="91">
        <f>I90/'סכום נכסי הקרן'!$C$42</f>
        <v>-1.3688863914072612E-5</v>
      </c>
    </row>
    <row r="91" spans="2:11">
      <c r="B91" s="86" t="s">
        <v>2307</v>
      </c>
      <c r="C91" s="87" t="s">
        <v>2308</v>
      </c>
      <c r="D91" s="88" t="s">
        <v>681</v>
      </c>
      <c r="E91" s="88" t="s">
        <v>131</v>
      </c>
      <c r="F91" s="101">
        <v>44817</v>
      </c>
      <c r="G91" s="90">
        <v>36855.005749999997</v>
      </c>
      <c r="H91" s="102">
        <v>-5.6835639999999996</v>
      </c>
      <c r="I91" s="90">
        <v>-2.0946779590000002</v>
      </c>
      <c r="J91" s="91">
        <f t="shared" si="1"/>
        <v>3.0292016880882843E-3</v>
      </c>
      <c r="K91" s="91">
        <f>I91/'סכום נכסי הקרן'!$C$42</f>
        <v>-2.2694465892049982E-5</v>
      </c>
    </row>
    <row r="92" spans="2:11">
      <c r="B92" s="86" t="s">
        <v>2309</v>
      </c>
      <c r="C92" s="87" t="s">
        <v>2310</v>
      </c>
      <c r="D92" s="88" t="s">
        <v>681</v>
      </c>
      <c r="E92" s="88" t="s">
        <v>131</v>
      </c>
      <c r="F92" s="101">
        <v>44816</v>
      </c>
      <c r="G92" s="90">
        <v>7386.5470999999998</v>
      </c>
      <c r="H92" s="102">
        <v>-4.6986470000000002</v>
      </c>
      <c r="I92" s="90">
        <v>-0.34706777499999997</v>
      </c>
      <c r="J92" s="91">
        <f t="shared" si="1"/>
        <v>5.0190927220762562E-4</v>
      </c>
      <c r="K92" s="91">
        <f>I92/'סכום נכסי הקרן'!$C$42</f>
        <v>-3.7602523806224742E-6</v>
      </c>
    </row>
    <row r="93" spans="2:11">
      <c r="B93" s="86" t="s">
        <v>2311</v>
      </c>
      <c r="C93" s="87" t="s">
        <v>2312</v>
      </c>
      <c r="D93" s="88" t="s">
        <v>681</v>
      </c>
      <c r="E93" s="88" t="s">
        <v>131</v>
      </c>
      <c r="F93" s="101">
        <v>44816</v>
      </c>
      <c r="G93" s="90">
        <v>36943.839749999999</v>
      </c>
      <c r="H93" s="102">
        <v>-4.6671779999999998</v>
      </c>
      <c r="I93" s="90">
        <v>-1.724234627</v>
      </c>
      <c r="J93" s="91">
        <f t="shared" si="1"/>
        <v>2.4934880420769598E-3</v>
      </c>
      <c r="K93" s="91">
        <f>I93/'סכום נכסי הקרן'!$C$42</f>
        <v>-1.8680954637544366E-5</v>
      </c>
    </row>
    <row r="94" spans="2:11">
      <c r="B94" s="86" t="s">
        <v>2313</v>
      </c>
      <c r="C94" s="87" t="s">
        <v>2314</v>
      </c>
      <c r="D94" s="88" t="s">
        <v>681</v>
      </c>
      <c r="E94" s="88" t="s">
        <v>131</v>
      </c>
      <c r="F94" s="101">
        <v>44700</v>
      </c>
      <c r="G94" s="90">
        <v>31163.411370000002</v>
      </c>
      <c r="H94" s="102">
        <v>-5.0204209999999998</v>
      </c>
      <c r="I94" s="90">
        <v>-1.5645343029999996</v>
      </c>
      <c r="J94" s="91">
        <f t="shared" si="1"/>
        <v>2.2625387025994987E-3</v>
      </c>
      <c r="K94" s="91">
        <f>I94/'סכום נכסי הקרן'!$C$42</f>
        <v>-1.6950706061435042E-5</v>
      </c>
    </row>
    <row r="95" spans="2:11">
      <c r="B95" s="86" t="s">
        <v>2315</v>
      </c>
      <c r="C95" s="87" t="s">
        <v>2316</v>
      </c>
      <c r="D95" s="88" t="s">
        <v>681</v>
      </c>
      <c r="E95" s="88" t="s">
        <v>131</v>
      </c>
      <c r="F95" s="101">
        <v>44700</v>
      </c>
      <c r="G95" s="90">
        <v>68209.968991999995</v>
      </c>
      <c r="H95" s="102">
        <v>-4.9262040000000002</v>
      </c>
      <c r="I95" s="90">
        <v>-3.3601619810000001</v>
      </c>
      <c r="J95" s="91">
        <f t="shared" si="1"/>
        <v>4.8592712313421885E-3</v>
      </c>
      <c r="K95" s="91">
        <f>I95/'סכום נכסי הקרן'!$C$42</f>
        <v>-3.6405157719792285E-5</v>
      </c>
    </row>
    <row r="96" spans="2:11">
      <c r="B96" s="86" t="s">
        <v>2317</v>
      </c>
      <c r="C96" s="87" t="s">
        <v>2318</v>
      </c>
      <c r="D96" s="88" t="s">
        <v>681</v>
      </c>
      <c r="E96" s="88" t="s">
        <v>131</v>
      </c>
      <c r="F96" s="101">
        <v>44900</v>
      </c>
      <c r="G96" s="90">
        <v>22292.8923</v>
      </c>
      <c r="H96" s="102">
        <v>-4.1977779999999996</v>
      </c>
      <c r="I96" s="90">
        <v>-0.93580622899999999</v>
      </c>
      <c r="J96" s="91">
        <f t="shared" si="1"/>
        <v>1.3533086536909186E-3</v>
      </c>
      <c r="K96" s="91">
        <f>I96/'סכום נכסי הקרן'!$C$42</f>
        <v>-1.0138848530084911E-5</v>
      </c>
    </row>
    <row r="97" spans="2:11">
      <c r="B97" s="86" t="s">
        <v>2317</v>
      </c>
      <c r="C97" s="87" t="s">
        <v>2319</v>
      </c>
      <c r="D97" s="88" t="s">
        <v>681</v>
      </c>
      <c r="E97" s="88" t="s">
        <v>131</v>
      </c>
      <c r="F97" s="101">
        <v>44900</v>
      </c>
      <c r="G97" s="90">
        <v>69548.744747999997</v>
      </c>
      <c r="H97" s="102">
        <v>-4.1977779999999996</v>
      </c>
      <c r="I97" s="90">
        <v>-2.9195022210000001</v>
      </c>
      <c r="J97" s="91">
        <f t="shared" si="1"/>
        <v>4.2220146625559134E-3</v>
      </c>
      <c r="K97" s="91">
        <f>I97/'סכום נכסי הקרן'!$C$42</f>
        <v>-3.1630897385237951E-5</v>
      </c>
    </row>
    <row r="98" spans="2:11">
      <c r="B98" s="86" t="s">
        <v>2320</v>
      </c>
      <c r="C98" s="87" t="s">
        <v>2321</v>
      </c>
      <c r="D98" s="88" t="s">
        <v>681</v>
      </c>
      <c r="E98" s="88" t="s">
        <v>131</v>
      </c>
      <c r="F98" s="101">
        <v>44900</v>
      </c>
      <c r="G98" s="90">
        <v>26767.460879999999</v>
      </c>
      <c r="H98" s="102">
        <v>-4.1355339999999998</v>
      </c>
      <c r="I98" s="90">
        <v>-1.1069773549999999</v>
      </c>
      <c r="J98" s="91">
        <f t="shared" si="1"/>
        <v>1.6008464012493594E-3</v>
      </c>
      <c r="K98" s="91">
        <f>I98/'סכום נכסי הקרן'!$C$42</f>
        <v>-1.1993375744647915E-5</v>
      </c>
    </row>
    <row r="99" spans="2:11">
      <c r="B99" s="86" t="s">
        <v>2322</v>
      </c>
      <c r="C99" s="87" t="s">
        <v>2323</v>
      </c>
      <c r="D99" s="88" t="s">
        <v>681</v>
      </c>
      <c r="E99" s="88" t="s">
        <v>131</v>
      </c>
      <c r="F99" s="101">
        <v>44816</v>
      </c>
      <c r="G99" s="90">
        <v>29077.598000000002</v>
      </c>
      <c r="H99" s="102">
        <v>-4.705597</v>
      </c>
      <c r="I99" s="90">
        <v>-1.3682745839999999</v>
      </c>
      <c r="J99" s="91">
        <f t="shared" si="1"/>
        <v>1.9787192879996756E-3</v>
      </c>
      <c r="K99" s="91">
        <f>I99/'סכום נכסי הקרן'!$C$42</f>
        <v>-1.4824360348151672E-5</v>
      </c>
    </row>
    <row r="100" spans="2:11">
      <c r="B100" s="86" t="s">
        <v>2324</v>
      </c>
      <c r="C100" s="87" t="s">
        <v>2325</v>
      </c>
      <c r="D100" s="88" t="s">
        <v>681</v>
      </c>
      <c r="E100" s="88" t="s">
        <v>131</v>
      </c>
      <c r="F100" s="101">
        <v>44810</v>
      </c>
      <c r="G100" s="90">
        <v>29790.481899999999</v>
      </c>
      <c r="H100" s="102">
        <v>-3.8802449999999999</v>
      </c>
      <c r="I100" s="90">
        <v>-1.1559435419999999</v>
      </c>
      <c r="J100" s="91">
        <f t="shared" si="1"/>
        <v>1.6716584588653467E-3</v>
      </c>
      <c r="K100" s="91">
        <f>I100/'סכום נכסי הקרן'!$C$42</f>
        <v>-1.2523892359844343E-5</v>
      </c>
    </row>
    <row r="101" spans="2:11">
      <c r="B101" s="86" t="s">
        <v>2326</v>
      </c>
      <c r="C101" s="87" t="s">
        <v>2327</v>
      </c>
      <c r="D101" s="88" t="s">
        <v>681</v>
      </c>
      <c r="E101" s="88" t="s">
        <v>131</v>
      </c>
      <c r="F101" s="101">
        <v>44810</v>
      </c>
      <c r="G101" s="90">
        <v>37243.654499999997</v>
      </c>
      <c r="H101" s="102">
        <v>-3.8647580000000001</v>
      </c>
      <c r="I101" s="90">
        <v>-1.439377302</v>
      </c>
      <c r="J101" s="91">
        <f t="shared" si="1"/>
        <v>2.0815439119318863E-3</v>
      </c>
      <c r="K101" s="91">
        <f>I101/'סכום נכסי הקרן'!$C$42</f>
        <v>-1.5594711800769907E-5</v>
      </c>
    </row>
    <row r="102" spans="2:11">
      <c r="B102" s="86" t="s">
        <v>2328</v>
      </c>
      <c r="C102" s="87" t="s">
        <v>2329</v>
      </c>
      <c r="D102" s="88" t="s">
        <v>681</v>
      </c>
      <c r="E102" s="88" t="s">
        <v>131</v>
      </c>
      <c r="F102" s="101">
        <v>44816</v>
      </c>
      <c r="G102" s="90">
        <v>70790.371048000001</v>
      </c>
      <c r="H102" s="102">
        <v>-4.5402050000000003</v>
      </c>
      <c r="I102" s="90">
        <v>-3.2140279999999999</v>
      </c>
      <c r="J102" s="91">
        <f t="shared" si="1"/>
        <v>4.6479407497135982E-3</v>
      </c>
      <c r="K102" s="91">
        <f>I102/'סכום נכסי הקרן'!$C$42</f>
        <v>-3.482189159851355E-5</v>
      </c>
    </row>
    <row r="103" spans="2:11">
      <c r="B103" s="86" t="s">
        <v>2330</v>
      </c>
      <c r="C103" s="87" t="s">
        <v>2331</v>
      </c>
      <c r="D103" s="88" t="s">
        <v>681</v>
      </c>
      <c r="E103" s="88" t="s">
        <v>131</v>
      </c>
      <c r="F103" s="101">
        <v>44881</v>
      </c>
      <c r="G103" s="90">
        <v>26081.440315</v>
      </c>
      <c r="H103" s="102">
        <v>-3.9831859999999999</v>
      </c>
      <c r="I103" s="90">
        <v>-1.0388723580000001</v>
      </c>
      <c r="J103" s="91">
        <f t="shared" si="1"/>
        <v>1.5023569074380356E-3</v>
      </c>
      <c r="K103" s="91">
        <f>I103/'סכום נכסי הקרן'!$C$42</f>
        <v>-1.1255502638734997E-5</v>
      </c>
    </row>
    <row r="104" spans="2:11">
      <c r="B104" s="86" t="s">
        <v>2332</v>
      </c>
      <c r="C104" s="87" t="s">
        <v>2333</v>
      </c>
      <c r="D104" s="88" t="s">
        <v>681</v>
      </c>
      <c r="E104" s="88" t="s">
        <v>131</v>
      </c>
      <c r="F104" s="101">
        <v>44810</v>
      </c>
      <c r="G104" s="90">
        <v>22386.834255000005</v>
      </c>
      <c r="H104" s="102">
        <v>-3.6762000000000001</v>
      </c>
      <c r="I104" s="90">
        <v>-0.822984826</v>
      </c>
      <c r="J104" s="91">
        <f t="shared" si="1"/>
        <v>1.1901528888862685E-3</v>
      </c>
      <c r="K104" s="91">
        <f>I104/'סכום נכסי הקרן'!$C$42</f>
        <v>-8.9165024070087558E-6</v>
      </c>
    </row>
    <row r="105" spans="2:11">
      <c r="B105" s="86" t="s">
        <v>2334</v>
      </c>
      <c r="C105" s="87" t="s">
        <v>2335</v>
      </c>
      <c r="D105" s="88" t="s">
        <v>681</v>
      </c>
      <c r="E105" s="88" t="s">
        <v>131</v>
      </c>
      <c r="F105" s="101">
        <v>44881</v>
      </c>
      <c r="G105" s="90">
        <v>100782.72821299999</v>
      </c>
      <c r="H105" s="102">
        <v>-3.794492</v>
      </c>
      <c r="I105" s="90">
        <v>-3.824192091</v>
      </c>
      <c r="J105" s="91">
        <f t="shared" si="1"/>
        <v>5.5303246438709788E-3</v>
      </c>
      <c r="K105" s="91">
        <f>I105/'סכום נכסי הקרן'!$C$42</f>
        <v>-4.1432620513789818E-5</v>
      </c>
    </row>
    <row r="106" spans="2:11">
      <c r="B106" s="86" t="s">
        <v>2336</v>
      </c>
      <c r="C106" s="87" t="s">
        <v>2337</v>
      </c>
      <c r="D106" s="88" t="s">
        <v>681</v>
      </c>
      <c r="E106" s="88" t="s">
        <v>131</v>
      </c>
      <c r="F106" s="101">
        <v>44889</v>
      </c>
      <c r="G106" s="90">
        <v>82326.909499999994</v>
      </c>
      <c r="H106" s="102">
        <v>-3.4711129999999999</v>
      </c>
      <c r="I106" s="90">
        <v>-2.8576598600000001</v>
      </c>
      <c r="J106" s="91">
        <f t="shared" si="1"/>
        <v>4.1325818294410807E-3</v>
      </c>
      <c r="K106" s="91">
        <f>I106/'סכום נכסי הקרן'!$C$42</f>
        <v>-3.0960875844996811E-5</v>
      </c>
    </row>
    <row r="107" spans="2:11">
      <c r="B107" s="86" t="s">
        <v>2338</v>
      </c>
      <c r="C107" s="87" t="s">
        <v>2339</v>
      </c>
      <c r="D107" s="88" t="s">
        <v>681</v>
      </c>
      <c r="E107" s="88" t="s">
        <v>131</v>
      </c>
      <c r="F107" s="101">
        <v>44889</v>
      </c>
      <c r="G107" s="90">
        <v>37864.691147999998</v>
      </c>
      <c r="H107" s="102">
        <v>-3.4680420000000001</v>
      </c>
      <c r="I107" s="90">
        <v>-1.3131635779999999</v>
      </c>
      <c r="J107" s="91">
        <f t="shared" si="1"/>
        <v>1.899020949794436E-3</v>
      </c>
      <c r="K107" s="91">
        <f>I107/'סכום נכסי הקרן'!$C$42</f>
        <v>-1.4227268637433212E-5</v>
      </c>
    </row>
    <row r="108" spans="2:11">
      <c r="B108" s="86" t="s">
        <v>2340</v>
      </c>
      <c r="C108" s="87" t="s">
        <v>2341</v>
      </c>
      <c r="D108" s="88" t="s">
        <v>681</v>
      </c>
      <c r="E108" s="88" t="s">
        <v>131</v>
      </c>
      <c r="F108" s="101">
        <v>44889</v>
      </c>
      <c r="G108" s="90">
        <v>26196.480345</v>
      </c>
      <c r="H108" s="102">
        <v>-3.4649719999999999</v>
      </c>
      <c r="I108" s="90">
        <v>-0.90770081499999999</v>
      </c>
      <c r="J108" s="91">
        <f t="shared" si="1"/>
        <v>1.3126642352172242E-3</v>
      </c>
      <c r="K108" s="91">
        <f>I108/'סכום נכסי הקרן'!$C$42</f>
        <v>-9.834344748649483E-6</v>
      </c>
    </row>
    <row r="109" spans="2:11">
      <c r="B109" s="86" t="s">
        <v>2342</v>
      </c>
      <c r="C109" s="87" t="s">
        <v>2343</v>
      </c>
      <c r="D109" s="88" t="s">
        <v>681</v>
      </c>
      <c r="E109" s="88" t="s">
        <v>131</v>
      </c>
      <c r="F109" s="101">
        <v>44901</v>
      </c>
      <c r="G109" s="90">
        <v>59881.222719999998</v>
      </c>
      <c r="H109" s="102">
        <v>-3.4059900000000001</v>
      </c>
      <c r="I109" s="90">
        <v>-2.0395486890000001</v>
      </c>
      <c r="J109" s="91">
        <f t="shared" si="1"/>
        <v>2.9494769375462962E-3</v>
      </c>
      <c r="K109" s="91">
        <f>I109/'סכום נכסי הקרן'!$C$42</f>
        <v>-2.2097176302835082E-5</v>
      </c>
    </row>
    <row r="110" spans="2:11">
      <c r="B110" s="86" t="s">
        <v>2344</v>
      </c>
      <c r="C110" s="87" t="s">
        <v>2345</v>
      </c>
      <c r="D110" s="88" t="s">
        <v>681</v>
      </c>
      <c r="E110" s="88" t="s">
        <v>131</v>
      </c>
      <c r="F110" s="101">
        <v>44692</v>
      </c>
      <c r="G110" s="90">
        <v>26202.698725000002</v>
      </c>
      <c r="H110" s="102">
        <v>-4.2822740000000001</v>
      </c>
      <c r="I110" s="90">
        <v>-1.122071257</v>
      </c>
      <c r="J110" s="91">
        <f t="shared" si="1"/>
        <v>1.6226743262636979E-3</v>
      </c>
      <c r="K110" s="91">
        <f>I110/'סכום נכסי הקרן'!$C$42</f>
        <v>-1.2156908302311567E-5</v>
      </c>
    </row>
    <row r="111" spans="2:11">
      <c r="B111" s="86" t="s">
        <v>2346</v>
      </c>
      <c r="C111" s="87" t="s">
        <v>2347</v>
      </c>
      <c r="D111" s="88" t="s">
        <v>681</v>
      </c>
      <c r="E111" s="88" t="s">
        <v>131</v>
      </c>
      <c r="F111" s="101">
        <v>44889</v>
      </c>
      <c r="G111" s="90">
        <v>29966.373220000001</v>
      </c>
      <c r="H111" s="102">
        <v>-3.3698899999999998</v>
      </c>
      <c r="I111" s="90">
        <v>-1.0098338199999999</v>
      </c>
      <c r="J111" s="91">
        <f t="shared" si="1"/>
        <v>1.4603630591945517E-3</v>
      </c>
      <c r="K111" s="91">
        <f>I111/'סכום נכסי הקרן'!$C$42</f>
        <v>-1.094088906896668E-5</v>
      </c>
    </row>
    <row r="112" spans="2:11">
      <c r="B112" s="86" t="s">
        <v>2348</v>
      </c>
      <c r="C112" s="87" t="s">
        <v>2349</v>
      </c>
      <c r="D112" s="88" t="s">
        <v>681</v>
      </c>
      <c r="E112" s="88" t="s">
        <v>131</v>
      </c>
      <c r="F112" s="101">
        <v>44692</v>
      </c>
      <c r="G112" s="90">
        <v>21985.268051999999</v>
      </c>
      <c r="H112" s="102">
        <v>-4.0908280000000001</v>
      </c>
      <c r="I112" s="90">
        <v>-0.89937950599999994</v>
      </c>
      <c r="J112" s="91">
        <f t="shared" si="1"/>
        <v>1.3006304411146031E-3</v>
      </c>
      <c r="K112" s="91">
        <f>I112/'סכום נכסי הקרן'!$C$42</f>
        <v>-9.744188807271333E-6</v>
      </c>
    </row>
    <row r="113" spans="2:11">
      <c r="B113" s="86" t="s">
        <v>2350</v>
      </c>
      <c r="C113" s="87" t="s">
        <v>2351</v>
      </c>
      <c r="D113" s="88" t="s">
        <v>681</v>
      </c>
      <c r="E113" s="88" t="s">
        <v>131</v>
      </c>
      <c r="F113" s="101">
        <v>44889</v>
      </c>
      <c r="G113" s="90">
        <v>93833.688563000003</v>
      </c>
      <c r="H113" s="102">
        <v>-3.1619329999999999</v>
      </c>
      <c r="I113" s="90">
        <v>-2.9669584380000003</v>
      </c>
      <c r="J113" s="91">
        <f t="shared" si="1"/>
        <v>4.2906430891973589E-3</v>
      </c>
      <c r="K113" s="91">
        <f>I113/'סכום נכסי הקרן'!$C$42</f>
        <v>-3.2145054462914171E-5</v>
      </c>
    </row>
    <row r="114" spans="2:11">
      <c r="B114" s="86" t="s">
        <v>2352</v>
      </c>
      <c r="C114" s="87" t="s">
        <v>2353</v>
      </c>
      <c r="D114" s="88" t="s">
        <v>681</v>
      </c>
      <c r="E114" s="88" t="s">
        <v>131</v>
      </c>
      <c r="F114" s="101">
        <v>44692</v>
      </c>
      <c r="G114" s="90">
        <v>67568.250824999996</v>
      </c>
      <c r="H114" s="102">
        <v>-4.0539649999999998</v>
      </c>
      <c r="I114" s="90">
        <v>-2.739193223</v>
      </c>
      <c r="J114" s="91">
        <f t="shared" si="1"/>
        <v>3.9612622548779999E-3</v>
      </c>
      <c r="K114" s="91">
        <f>I114/'סכום נכסי הקרן'!$C$42</f>
        <v>-2.9677367303175004E-5</v>
      </c>
    </row>
    <row r="115" spans="2:11">
      <c r="B115" s="86" t="s">
        <v>2354</v>
      </c>
      <c r="C115" s="87" t="s">
        <v>2355</v>
      </c>
      <c r="D115" s="88" t="s">
        <v>681</v>
      </c>
      <c r="E115" s="88" t="s">
        <v>131</v>
      </c>
      <c r="F115" s="101">
        <v>44692</v>
      </c>
      <c r="G115" s="90">
        <v>37542.358825000003</v>
      </c>
      <c r="H115" s="102">
        <v>-4.0500040000000004</v>
      </c>
      <c r="I115" s="90">
        <v>-1.520466876</v>
      </c>
      <c r="J115" s="91">
        <f t="shared" si="1"/>
        <v>2.1988109473688885E-3</v>
      </c>
      <c r="K115" s="91">
        <f>I115/'סכום נכסי הקרן'!$C$42</f>
        <v>-1.6473264307343477E-5</v>
      </c>
    </row>
    <row r="116" spans="2:11">
      <c r="B116" s="86" t="s">
        <v>2356</v>
      </c>
      <c r="C116" s="87" t="s">
        <v>2357</v>
      </c>
      <c r="D116" s="88" t="s">
        <v>681</v>
      </c>
      <c r="E116" s="88" t="s">
        <v>131</v>
      </c>
      <c r="F116" s="101">
        <v>44726</v>
      </c>
      <c r="G116" s="90">
        <v>127200.56319</v>
      </c>
      <c r="H116" s="102">
        <v>-3.8071990000000002</v>
      </c>
      <c r="I116" s="90">
        <v>-4.8427788639999996</v>
      </c>
      <c r="J116" s="91">
        <f t="shared" si="1"/>
        <v>7.0033457156681049E-3</v>
      </c>
      <c r="K116" s="91">
        <f>I116/'סכום נכסי הקרן'!$C$42</f>
        <v>-5.2468342104605366E-5</v>
      </c>
    </row>
    <row r="117" spans="2:11">
      <c r="B117" s="86" t="s">
        <v>2358</v>
      </c>
      <c r="C117" s="87" t="s">
        <v>2359</v>
      </c>
      <c r="D117" s="88" t="s">
        <v>681</v>
      </c>
      <c r="E117" s="88" t="s">
        <v>131</v>
      </c>
      <c r="F117" s="101">
        <v>44726</v>
      </c>
      <c r="G117" s="90">
        <v>14695.036840000001</v>
      </c>
      <c r="H117" s="102">
        <v>-3.7152259999999999</v>
      </c>
      <c r="I117" s="90">
        <v>-0.54595381899999995</v>
      </c>
      <c r="J117" s="91">
        <f t="shared" si="1"/>
        <v>7.8952672558915541E-4</v>
      </c>
      <c r="K117" s="91">
        <f>I117/'סכום נכסי הקרן'!$C$42</f>
        <v>-5.9150526078218626E-6</v>
      </c>
    </row>
    <row r="118" spans="2:11">
      <c r="B118" s="86" t="s">
        <v>2360</v>
      </c>
      <c r="C118" s="87" t="s">
        <v>2361</v>
      </c>
      <c r="D118" s="88" t="s">
        <v>681</v>
      </c>
      <c r="E118" s="88" t="s">
        <v>131</v>
      </c>
      <c r="F118" s="101">
        <v>44811</v>
      </c>
      <c r="G118" s="90">
        <v>22559.3943</v>
      </c>
      <c r="H118" s="102">
        <v>-3.5988319999999998</v>
      </c>
      <c r="I118" s="90">
        <v>-0.81187469099999998</v>
      </c>
      <c r="J118" s="91">
        <f t="shared" si="1"/>
        <v>1.1740860564873848E-3</v>
      </c>
      <c r="K118" s="91">
        <f>I118/'סכום נכסי הקרן'!$C$42</f>
        <v>-8.7961313596454936E-6</v>
      </c>
    </row>
    <row r="119" spans="2:11">
      <c r="B119" s="86" t="s">
        <v>2362</v>
      </c>
      <c r="C119" s="87" t="s">
        <v>2363</v>
      </c>
      <c r="D119" s="88" t="s">
        <v>681</v>
      </c>
      <c r="E119" s="88" t="s">
        <v>131</v>
      </c>
      <c r="F119" s="101">
        <v>44812</v>
      </c>
      <c r="G119" s="90">
        <v>93300.573520000005</v>
      </c>
      <c r="H119" s="102">
        <v>-3.5699879999999999</v>
      </c>
      <c r="I119" s="90">
        <v>-3.3308194589999998</v>
      </c>
      <c r="J119" s="91">
        <f t="shared" si="1"/>
        <v>4.8168377790812969E-3</v>
      </c>
      <c r="K119" s="91">
        <f>I119/'סכום נכסי הקרן'!$C$42</f>
        <v>-3.6087250682171265E-5</v>
      </c>
    </row>
    <row r="120" spans="2:11">
      <c r="B120" s="86" t="s">
        <v>2364</v>
      </c>
      <c r="C120" s="87" t="s">
        <v>2365</v>
      </c>
      <c r="D120" s="88" t="s">
        <v>681</v>
      </c>
      <c r="E120" s="88" t="s">
        <v>131</v>
      </c>
      <c r="F120" s="101">
        <v>44812</v>
      </c>
      <c r="G120" s="90">
        <v>37621.199000000001</v>
      </c>
      <c r="H120" s="102">
        <v>-3.5699879999999999</v>
      </c>
      <c r="I120" s="90">
        <v>-1.3430723630000001</v>
      </c>
      <c r="J120" s="91">
        <f t="shared" si="1"/>
        <v>1.9422732987397233E-3</v>
      </c>
      <c r="K120" s="91">
        <f>I120/'סכום נכסי הקרן'!$C$42</f>
        <v>-1.45513107643572E-5</v>
      </c>
    </row>
    <row r="121" spans="2:11">
      <c r="B121" s="86" t="s">
        <v>2366</v>
      </c>
      <c r="C121" s="87" t="s">
        <v>2367</v>
      </c>
      <c r="D121" s="88" t="s">
        <v>681</v>
      </c>
      <c r="E121" s="88" t="s">
        <v>131</v>
      </c>
      <c r="F121" s="101">
        <v>44811</v>
      </c>
      <c r="G121" s="90">
        <v>30114.726000000002</v>
      </c>
      <c r="H121" s="102">
        <v>-3.476591</v>
      </c>
      <c r="I121" s="90">
        <v>-1.046965988</v>
      </c>
      <c r="J121" s="91">
        <f t="shared" si="1"/>
        <v>1.5140614453854661E-3</v>
      </c>
      <c r="K121" s="91">
        <f>I121/'סכום נכסי הקרן'!$C$42</f>
        <v>-1.1343191827036553E-5</v>
      </c>
    </row>
    <row r="122" spans="2:11">
      <c r="B122" s="86" t="s">
        <v>2366</v>
      </c>
      <c r="C122" s="87" t="s">
        <v>2368</v>
      </c>
      <c r="D122" s="88" t="s">
        <v>681</v>
      </c>
      <c r="E122" s="88" t="s">
        <v>131</v>
      </c>
      <c r="F122" s="101">
        <v>44811</v>
      </c>
      <c r="G122" s="90">
        <v>33102.892350000002</v>
      </c>
      <c r="H122" s="102">
        <v>-3.476591</v>
      </c>
      <c r="I122" s="90">
        <v>-1.1508523239999999</v>
      </c>
      <c r="J122" s="91">
        <f t="shared" si="1"/>
        <v>1.6642958348907343E-3</v>
      </c>
      <c r="K122" s="91">
        <f>I122/'סכום נכסי הקרן'!$C$42</f>
        <v>-1.2468732342165467E-5</v>
      </c>
    </row>
    <row r="123" spans="2:11">
      <c r="B123" s="86" t="s">
        <v>2369</v>
      </c>
      <c r="C123" s="87" t="s">
        <v>2370</v>
      </c>
      <c r="D123" s="88" t="s">
        <v>681</v>
      </c>
      <c r="E123" s="88" t="s">
        <v>131</v>
      </c>
      <c r="F123" s="101">
        <v>44907</v>
      </c>
      <c r="G123" s="90">
        <v>18825.035025000001</v>
      </c>
      <c r="H123" s="102">
        <v>-2.7833130000000001</v>
      </c>
      <c r="I123" s="90">
        <v>-0.52395958800000009</v>
      </c>
      <c r="J123" s="91">
        <f t="shared" si="1"/>
        <v>7.5771994527376509E-4</v>
      </c>
      <c r="K123" s="91">
        <f>I123/'סכום נכסי הקרן'!$C$42</f>
        <v>-5.6767594978443948E-6</v>
      </c>
    </row>
    <row r="124" spans="2:11">
      <c r="B124" s="86" t="s">
        <v>2371</v>
      </c>
      <c r="C124" s="87" t="s">
        <v>2372</v>
      </c>
      <c r="D124" s="88" t="s">
        <v>681</v>
      </c>
      <c r="E124" s="88" t="s">
        <v>131</v>
      </c>
      <c r="F124" s="101">
        <v>44725</v>
      </c>
      <c r="G124" s="90">
        <v>41909.463947999997</v>
      </c>
      <c r="H124" s="102">
        <v>-3.5622989999999999</v>
      </c>
      <c r="I124" s="90">
        <v>-1.4929403030000001</v>
      </c>
      <c r="J124" s="91">
        <f t="shared" si="1"/>
        <v>2.1590036151531559E-3</v>
      </c>
      <c r="K124" s="91">
        <f>I124/'סכום נכסי הקרן'!$C$42</f>
        <v>-1.6175031889615765E-5</v>
      </c>
    </row>
    <row r="125" spans="2:11">
      <c r="B125" s="86" t="s">
        <v>2373</v>
      </c>
      <c r="C125" s="87" t="s">
        <v>2374</v>
      </c>
      <c r="D125" s="88" t="s">
        <v>681</v>
      </c>
      <c r="E125" s="88" t="s">
        <v>131</v>
      </c>
      <c r="F125" s="101">
        <v>44882</v>
      </c>
      <c r="G125" s="90">
        <v>60252.548840000003</v>
      </c>
      <c r="H125" s="102">
        <v>-2.8747799999999999</v>
      </c>
      <c r="I125" s="90">
        <v>-1.7321282739999997</v>
      </c>
      <c r="J125" s="91">
        <f t="shared" si="1"/>
        <v>2.5049033762169094E-3</v>
      </c>
      <c r="K125" s="91">
        <f>I125/'סכום נכסי הקרן'!$C$42</f>
        <v>-1.8766477140817806E-5</v>
      </c>
    </row>
    <row r="126" spans="2:11">
      <c r="B126" s="86" t="s">
        <v>2375</v>
      </c>
      <c r="C126" s="87" t="s">
        <v>2376</v>
      </c>
      <c r="D126" s="88" t="s">
        <v>681</v>
      </c>
      <c r="E126" s="88" t="s">
        <v>131</v>
      </c>
      <c r="F126" s="101">
        <v>44889</v>
      </c>
      <c r="G126" s="90">
        <v>37665.616000000002</v>
      </c>
      <c r="H126" s="102">
        <v>-3.345675</v>
      </c>
      <c r="I126" s="90">
        <v>-1.2601691430000002</v>
      </c>
      <c r="J126" s="91">
        <f t="shared" si="1"/>
        <v>1.8223834737224952E-3</v>
      </c>
      <c r="K126" s="91">
        <f>I126/'סכום נכסי הקרן'!$C$42</f>
        <v>-1.3653108589389304E-5</v>
      </c>
    </row>
    <row r="127" spans="2:11">
      <c r="B127" s="86" t="s">
        <v>2377</v>
      </c>
      <c r="C127" s="87" t="s">
        <v>2378</v>
      </c>
      <c r="D127" s="88" t="s">
        <v>681</v>
      </c>
      <c r="E127" s="88" t="s">
        <v>131</v>
      </c>
      <c r="F127" s="101">
        <v>44824</v>
      </c>
      <c r="G127" s="90">
        <v>37671.168124999997</v>
      </c>
      <c r="H127" s="102">
        <v>-3.245857</v>
      </c>
      <c r="I127" s="90">
        <v>-1.222752262</v>
      </c>
      <c r="J127" s="91">
        <f t="shared" si="1"/>
        <v>1.7682733521158741E-3</v>
      </c>
      <c r="K127" s="91">
        <f>I127/'סכום נכסי הקרן'!$C$42</f>
        <v>-1.3247721152149651E-5</v>
      </c>
    </row>
    <row r="128" spans="2:11">
      <c r="B128" s="86" t="s">
        <v>2377</v>
      </c>
      <c r="C128" s="87" t="s">
        <v>2379</v>
      </c>
      <c r="D128" s="88" t="s">
        <v>681</v>
      </c>
      <c r="E128" s="88" t="s">
        <v>131</v>
      </c>
      <c r="F128" s="101">
        <v>44824</v>
      </c>
      <c r="G128" s="90">
        <v>36808.116125</v>
      </c>
      <c r="H128" s="102">
        <v>-3.245857</v>
      </c>
      <c r="I128" s="90">
        <v>-1.194738828</v>
      </c>
      <c r="J128" s="91">
        <f t="shared" si="1"/>
        <v>1.7277619497796117E-3</v>
      </c>
      <c r="K128" s="91">
        <f>I128/'סכום נכסי הקרן'!$C$42</f>
        <v>-1.2944213913864822E-5</v>
      </c>
    </row>
    <row r="129" spans="2:11">
      <c r="B129" s="86" t="s">
        <v>2380</v>
      </c>
      <c r="C129" s="87" t="s">
        <v>2381</v>
      </c>
      <c r="D129" s="88" t="s">
        <v>681</v>
      </c>
      <c r="E129" s="88" t="s">
        <v>131</v>
      </c>
      <c r="F129" s="101">
        <v>44824</v>
      </c>
      <c r="G129" s="90">
        <v>22603.367129999999</v>
      </c>
      <c r="H129" s="102">
        <v>-3.2428140000000001</v>
      </c>
      <c r="I129" s="90">
        <v>-0.73298510200000011</v>
      </c>
      <c r="J129" s="91">
        <f t="shared" si="1"/>
        <v>1.0600005116690892E-3</v>
      </c>
      <c r="K129" s="91">
        <f>I129/'סכום נכסי הקרן'!$C$42</f>
        <v>-7.9414142518887214E-6</v>
      </c>
    </row>
    <row r="130" spans="2:11">
      <c r="B130" s="86" t="s">
        <v>2382</v>
      </c>
      <c r="C130" s="87" t="s">
        <v>2383</v>
      </c>
      <c r="D130" s="88" t="s">
        <v>681</v>
      </c>
      <c r="E130" s="88" t="s">
        <v>131</v>
      </c>
      <c r="F130" s="101">
        <v>44903</v>
      </c>
      <c r="G130" s="90">
        <v>75353.440499999997</v>
      </c>
      <c r="H130" s="102">
        <v>-2.6642939999999999</v>
      </c>
      <c r="I130" s="90">
        <v>-2.007637296</v>
      </c>
      <c r="J130" s="91">
        <f t="shared" si="1"/>
        <v>2.9033285331438374E-3</v>
      </c>
      <c r="K130" s="91">
        <f>I130/'סכום נכסי הקרן'!$C$42</f>
        <v>-2.1751437227816576E-5</v>
      </c>
    </row>
    <row r="131" spans="2:11">
      <c r="B131" s="86" t="s">
        <v>2384</v>
      </c>
      <c r="C131" s="87" t="s">
        <v>2385</v>
      </c>
      <c r="D131" s="88" t="s">
        <v>681</v>
      </c>
      <c r="E131" s="88" t="s">
        <v>131</v>
      </c>
      <c r="F131" s="101">
        <v>44811</v>
      </c>
      <c r="G131" s="90">
        <v>75353.440499999997</v>
      </c>
      <c r="H131" s="102">
        <v>-3.3152170000000001</v>
      </c>
      <c r="I131" s="90">
        <v>-2.4981297850000002</v>
      </c>
      <c r="J131" s="91">
        <f t="shared" si="1"/>
        <v>3.6126503022919439E-3</v>
      </c>
      <c r="K131" s="91">
        <f>I131/'סכום נכסי הקרן'!$C$42</f>
        <v>-2.7065602593470862E-5</v>
      </c>
    </row>
    <row r="132" spans="2:11">
      <c r="B132" s="86" t="s">
        <v>2386</v>
      </c>
      <c r="C132" s="87" t="s">
        <v>2387</v>
      </c>
      <c r="D132" s="88" t="s">
        <v>681</v>
      </c>
      <c r="E132" s="88" t="s">
        <v>131</v>
      </c>
      <c r="F132" s="101">
        <v>44907</v>
      </c>
      <c r="G132" s="90">
        <v>7536.6765599999999</v>
      </c>
      <c r="H132" s="102">
        <v>-2.69245</v>
      </c>
      <c r="I132" s="90">
        <v>-0.20292128500000001</v>
      </c>
      <c r="J132" s="91">
        <f t="shared" si="1"/>
        <v>2.9345298470820629E-4</v>
      </c>
      <c r="K132" s="91">
        <f>I132/'סכום נכסי הקרן'!$C$42</f>
        <v>-2.198519424628869E-6</v>
      </c>
    </row>
    <row r="133" spans="2:11">
      <c r="B133" s="86" t="s">
        <v>2386</v>
      </c>
      <c r="C133" s="87" t="s">
        <v>2388</v>
      </c>
      <c r="D133" s="88" t="s">
        <v>681</v>
      </c>
      <c r="E133" s="88" t="s">
        <v>131</v>
      </c>
      <c r="F133" s="101">
        <v>44907</v>
      </c>
      <c r="G133" s="90">
        <v>27246.837710000003</v>
      </c>
      <c r="H133" s="102">
        <v>-2.69245</v>
      </c>
      <c r="I133" s="90">
        <v>-0.73360761699999999</v>
      </c>
      <c r="J133" s="91">
        <f t="shared" si="1"/>
        <v>1.0609007567309889E-3</v>
      </c>
      <c r="K133" s="91">
        <f>I133/'סכום נכסי הקרן'!$C$42</f>
        <v>-7.9481587948262576E-6</v>
      </c>
    </row>
    <row r="134" spans="2:11">
      <c r="B134" s="86" t="s">
        <v>2389</v>
      </c>
      <c r="C134" s="87" t="s">
        <v>2390</v>
      </c>
      <c r="D134" s="88" t="s">
        <v>681</v>
      </c>
      <c r="E134" s="88" t="s">
        <v>131</v>
      </c>
      <c r="F134" s="101">
        <v>44896</v>
      </c>
      <c r="G134" s="90">
        <v>38609.884359000003</v>
      </c>
      <c r="H134" s="102">
        <v>-3.3340960000000002</v>
      </c>
      <c r="I134" s="90">
        <v>-1.2872907789999999</v>
      </c>
      <c r="J134" s="91">
        <f t="shared" si="1"/>
        <v>1.8616052095515852E-3</v>
      </c>
      <c r="K134" s="91">
        <f>I134/'סכום נכסי הקרן'!$C$42</f>
        <v>-1.3946953779526519E-5</v>
      </c>
    </row>
    <row r="135" spans="2:11">
      <c r="B135" s="86" t="s">
        <v>2389</v>
      </c>
      <c r="C135" s="87" t="s">
        <v>2391</v>
      </c>
      <c r="D135" s="88" t="s">
        <v>681</v>
      </c>
      <c r="E135" s="88" t="s">
        <v>131</v>
      </c>
      <c r="F135" s="101">
        <v>44896</v>
      </c>
      <c r="G135" s="90">
        <v>38441.580990000002</v>
      </c>
      <c r="H135" s="102">
        <v>-3.3340960000000002</v>
      </c>
      <c r="I135" s="90">
        <v>-1.281679381</v>
      </c>
      <c r="J135" s="91">
        <f t="shared" si="1"/>
        <v>1.8534903314524954E-3</v>
      </c>
      <c r="K135" s="91">
        <f>I135/'סכום נכסי הקרן'!$C$42</f>
        <v>-1.3886157951714156E-5</v>
      </c>
    </row>
    <row r="136" spans="2:11">
      <c r="B136" s="86" t="s">
        <v>2392</v>
      </c>
      <c r="C136" s="87" t="s">
        <v>2393</v>
      </c>
      <c r="D136" s="88" t="s">
        <v>681</v>
      </c>
      <c r="E136" s="88" t="s">
        <v>131</v>
      </c>
      <c r="F136" s="101">
        <v>44896</v>
      </c>
      <c r="G136" s="90">
        <v>64823.058140000001</v>
      </c>
      <c r="H136" s="102">
        <v>-3.3340960000000002</v>
      </c>
      <c r="I136" s="90">
        <v>-2.1612632709999997</v>
      </c>
      <c r="J136" s="91">
        <f t="shared" si="1"/>
        <v>3.1254935016559295E-3</v>
      </c>
      <c r="K136" s="91">
        <f>I136/'סכום נכסי הקרן'!$C$42</f>
        <v>-2.3415874204770712E-5</v>
      </c>
    </row>
    <row r="137" spans="2:11">
      <c r="B137" s="86" t="s">
        <v>2394</v>
      </c>
      <c r="C137" s="87" t="s">
        <v>2395</v>
      </c>
      <c r="D137" s="88" t="s">
        <v>681</v>
      </c>
      <c r="E137" s="88" t="s">
        <v>131</v>
      </c>
      <c r="F137" s="101">
        <v>44908</v>
      </c>
      <c r="G137" s="90">
        <v>45225.389400000007</v>
      </c>
      <c r="H137" s="102">
        <v>-3.5688140000000002</v>
      </c>
      <c r="I137" s="90">
        <v>-1.6140101459999998</v>
      </c>
      <c r="J137" s="91">
        <f t="shared" si="1"/>
        <v>2.3340877951419821E-3</v>
      </c>
      <c r="K137" s="91">
        <f>I137/'סכום נכסי הקרן'!$C$42</f>
        <v>-1.7486744466107022E-5</v>
      </c>
    </row>
    <row r="138" spans="2:11">
      <c r="B138" s="86" t="s">
        <v>2396</v>
      </c>
      <c r="C138" s="87" t="s">
        <v>2397</v>
      </c>
      <c r="D138" s="88" t="s">
        <v>681</v>
      </c>
      <c r="E138" s="88" t="s">
        <v>131</v>
      </c>
      <c r="F138" s="101">
        <v>44889</v>
      </c>
      <c r="G138" s="90">
        <v>37692.266199999998</v>
      </c>
      <c r="H138" s="102">
        <v>-3.272605</v>
      </c>
      <c r="I138" s="90">
        <v>-1.233518943</v>
      </c>
      <c r="J138" s="91">
        <f t="shared" si="1"/>
        <v>1.7838435012742097E-3</v>
      </c>
      <c r="K138" s="91">
        <f>I138/'סכום נכסי הקרן'!$C$42</f>
        <v>-1.3364371100021224E-5</v>
      </c>
    </row>
    <row r="139" spans="2:11">
      <c r="B139" s="86" t="s">
        <v>2398</v>
      </c>
      <c r="C139" s="87" t="s">
        <v>2399</v>
      </c>
      <c r="D139" s="88" t="s">
        <v>681</v>
      </c>
      <c r="E139" s="88" t="s">
        <v>131</v>
      </c>
      <c r="F139" s="101">
        <v>44894</v>
      </c>
      <c r="G139" s="90">
        <v>30159.142999999996</v>
      </c>
      <c r="H139" s="102">
        <v>-2.7015340000000001</v>
      </c>
      <c r="I139" s="90">
        <v>-0.81475953499999998</v>
      </c>
      <c r="J139" s="91">
        <f t="shared" si="1"/>
        <v>1.1782579504423119E-3</v>
      </c>
      <c r="K139" s="91">
        <f>I139/'סכום נכסי הקרן'!$C$42</f>
        <v>-8.8273867578705928E-6</v>
      </c>
    </row>
    <row r="140" spans="2:11">
      <c r="B140" s="86" t="s">
        <v>2400</v>
      </c>
      <c r="C140" s="87" t="s">
        <v>2401</v>
      </c>
      <c r="D140" s="88" t="s">
        <v>681</v>
      </c>
      <c r="E140" s="88" t="s">
        <v>131</v>
      </c>
      <c r="F140" s="101">
        <v>44903</v>
      </c>
      <c r="G140" s="90">
        <v>37704.480875000001</v>
      </c>
      <c r="H140" s="102">
        <v>-2.5887060000000002</v>
      </c>
      <c r="I140" s="90">
        <v>-0.976058023</v>
      </c>
      <c r="J140" s="91">
        <f t="shared" ref="J140:J203" si="2">IFERROR(I140/$I$11,0)</f>
        <v>1.4115184619382882E-3</v>
      </c>
      <c r="K140" s="91">
        <f>I140/'סכום נכסי הקרן'!$C$42</f>
        <v>-1.0574950395816541E-5</v>
      </c>
    </row>
    <row r="141" spans="2:11">
      <c r="B141" s="86" t="s">
        <v>2402</v>
      </c>
      <c r="C141" s="87" t="s">
        <v>2403</v>
      </c>
      <c r="D141" s="88" t="s">
        <v>681</v>
      </c>
      <c r="E141" s="88" t="s">
        <v>131</v>
      </c>
      <c r="F141" s="101">
        <v>44818</v>
      </c>
      <c r="G141" s="90">
        <v>80699.470619999993</v>
      </c>
      <c r="H141" s="102">
        <v>-3.4549530000000002</v>
      </c>
      <c r="I141" s="90">
        <v>-2.7881286890000001</v>
      </c>
      <c r="J141" s="91">
        <f t="shared" si="2"/>
        <v>4.0320298855668502E-3</v>
      </c>
      <c r="K141" s="91">
        <f>I141/'סכום נכסי הקרן'!$C$42</f>
        <v>-3.0207551076426124E-5</v>
      </c>
    </row>
    <row r="142" spans="2:11">
      <c r="B142" s="86" t="s">
        <v>2404</v>
      </c>
      <c r="C142" s="87" t="s">
        <v>2405</v>
      </c>
      <c r="D142" s="88" t="s">
        <v>681</v>
      </c>
      <c r="E142" s="88" t="s">
        <v>131</v>
      </c>
      <c r="F142" s="101">
        <v>44902</v>
      </c>
      <c r="G142" s="90">
        <v>16592.414519999998</v>
      </c>
      <c r="H142" s="102">
        <v>-2.626487</v>
      </c>
      <c r="I142" s="90">
        <v>-0.435797618</v>
      </c>
      <c r="J142" s="91">
        <f t="shared" si="2"/>
        <v>6.3022522122717058E-4</v>
      </c>
      <c r="K142" s="91">
        <f>I142/'סכום נכסי הקרן'!$C$42</f>
        <v>-4.7215822055334982E-6</v>
      </c>
    </row>
    <row r="143" spans="2:11">
      <c r="B143" s="86" t="s">
        <v>2404</v>
      </c>
      <c r="C143" s="87" t="s">
        <v>2406</v>
      </c>
      <c r="D143" s="88" t="s">
        <v>681</v>
      </c>
      <c r="E143" s="88" t="s">
        <v>131</v>
      </c>
      <c r="F143" s="101">
        <v>44902</v>
      </c>
      <c r="G143" s="90">
        <v>29476.872480000002</v>
      </c>
      <c r="H143" s="102">
        <v>-2.626487</v>
      </c>
      <c r="I143" s="90">
        <v>-0.77420623700000002</v>
      </c>
      <c r="J143" s="91">
        <f t="shared" si="2"/>
        <v>1.119612124609594E-3</v>
      </c>
      <c r="K143" s="91">
        <f>I143/'סכום נכסי הקרן'!$C$42</f>
        <v>-8.388018293464491E-6</v>
      </c>
    </row>
    <row r="144" spans="2:11">
      <c r="B144" s="86" t="s">
        <v>2407</v>
      </c>
      <c r="C144" s="87" t="s">
        <v>2408</v>
      </c>
      <c r="D144" s="88" t="s">
        <v>681</v>
      </c>
      <c r="E144" s="88" t="s">
        <v>131</v>
      </c>
      <c r="F144" s="101">
        <v>44818</v>
      </c>
      <c r="G144" s="90">
        <v>22110.909315000001</v>
      </c>
      <c r="H144" s="102">
        <v>-3.4397229999999999</v>
      </c>
      <c r="I144" s="90">
        <v>-0.76055408699999993</v>
      </c>
      <c r="J144" s="91">
        <f t="shared" si="2"/>
        <v>1.0998691776576064E-3</v>
      </c>
      <c r="K144" s="91">
        <f>I144/'סכום נכסי הקרן'!$C$42</f>
        <v>-8.2401061759015304E-6</v>
      </c>
    </row>
    <row r="145" spans="2:11">
      <c r="B145" s="86" t="s">
        <v>2407</v>
      </c>
      <c r="C145" s="87" t="s">
        <v>2409</v>
      </c>
      <c r="D145" s="88" t="s">
        <v>681</v>
      </c>
      <c r="E145" s="88" t="s">
        <v>131</v>
      </c>
      <c r="F145" s="101">
        <v>44818</v>
      </c>
      <c r="G145" s="90">
        <v>71659.611738000007</v>
      </c>
      <c r="H145" s="102">
        <v>-3.4397229999999999</v>
      </c>
      <c r="I145" s="90">
        <v>-2.4648923220000003</v>
      </c>
      <c r="J145" s="91">
        <f t="shared" si="2"/>
        <v>3.5645842124212902E-3</v>
      </c>
      <c r="K145" s="91">
        <f>I145/'סכום נכסי הקרן'!$C$42</f>
        <v>-2.6705496417172586E-5</v>
      </c>
    </row>
    <row r="146" spans="2:11">
      <c r="B146" s="86" t="s">
        <v>2410</v>
      </c>
      <c r="C146" s="87" t="s">
        <v>2411</v>
      </c>
      <c r="D146" s="88" t="s">
        <v>681</v>
      </c>
      <c r="E146" s="88" t="s">
        <v>131</v>
      </c>
      <c r="F146" s="101">
        <v>44894</v>
      </c>
      <c r="G146" s="90">
        <v>38166.925560000003</v>
      </c>
      <c r="H146" s="102">
        <v>-2.6410680000000002</v>
      </c>
      <c r="I146" s="90">
        <v>-1.008014492</v>
      </c>
      <c r="J146" s="91">
        <f t="shared" si="2"/>
        <v>1.4577320526357122E-3</v>
      </c>
      <c r="K146" s="91">
        <f>I146/'סכום נכסי הקרן'!$C$42</f>
        <v>-1.0921177839818043E-5</v>
      </c>
    </row>
    <row r="147" spans="2:11">
      <c r="B147" s="86" t="s">
        <v>2412</v>
      </c>
      <c r="C147" s="87" t="s">
        <v>2413</v>
      </c>
      <c r="D147" s="88" t="s">
        <v>681</v>
      </c>
      <c r="E147" s="88" t="s">
        <v>131</v>
      </c>
      <c r="F147" s="101">
        <v>44818</v>
      </c>
      <c r="G147" s="90">
        <v>149014.78924499999</v>
      </c>
      <c r="H147" s="102">
        <v>-3.4705819999999998</v>
      </c>
      <c r="I147" s="90">
        <v>-5.1716802909999995</v>
      </c>
      <c r="J147" s="91">
        <f t="shared" si="2"/>
        <v>7.4789838697825843E-3</v>
      </c>
      <c r="K147" s="91">
        <f>I147/'סכום נכסי הקרן'!$C$42</f>
        <v>-5.6031773984349545E-5</v>
      </c>
    </row>
    <row r="148" spans="2:11">
      <c r="B148" s="86" t="s">
        <v>2412</v>
      </c>
      <c r="C148" s="87" t="s">
        <v>2414</v>
      </c>
      <c r="D148" s="88" t="s">
        <v>681</v>
      </c>
      <c r="E148" s="88" t="s">
        <v>131</v>
      </c>
      <c r="F148" s="101">
        <v>44818</v>
      </c>
      <c r="G148" s="90">
        <v>56581.705875000007</v>
      </c>
      <c r="H148" s="102">
        <v>-3.4705819999999998</v>
      </c>
      <c r="I148" s="90">
        <v>-1.9637144419999999</v>
      </c>
      <c r="J148" s="91">
        <f t="shared" si="2"/>
        <v>2.8398098509947334E-3</v>
      </c>
      <c r="K148" s="91">
        <f>I148/'סכום נכסי הקרן'!$C$42</f>
        <v>-2.1275561827637943E-5</v>
      </c>
    </row>
    <row r="149" spans="2:11">
      <c r="B149" s="86" t="s">
        <v>2415</v>
      </c>
      <c r="C149" s="87" t="s">
        <v>2416</v>
      </c>
      <c r="D149" s="88" t="s">
        <v>681</v>
      </c>
      <c r="E149" s="88" t="s">
        <v>131</v>
      </c>
      <c r="F149" s="101">
        <v>44902</v>
      </c>
      <c r="G149" s="90">
        <v>37721.13725</v>
      </c>
      <c r="H149" s="102">
        <v>-2.596276</v>
      </c>
      <c r="I149" s="90">
        <v>-0.97934488099999994</v>
      </c>
      <c r="J149" s="91">
        <f t="shared" si="2"/>
        <v>1.4162717252069101E-3</v>
      </c>
      <c r="K149" s="91">
        <f>I149/'סכום נכסי הקרן'!$C$42</f>
        <v>-1.0610561352838604E-5</v>
      </c>
    </row>
    <row r="150" spans="2:11">
      <c r="B150" s="86" t="s">
        <v>2417</v>
      </c>
      <c r="C150" s="87" t="s">
        <v>2418</v>
      </c>
      <c r="D150" s="88" t="s">
        <v>681</v>
      </c>
      <c r="E150" s="88" t="s">
        <v>131</v>
      </c>
      <c r="F150" s="101">
        <v>44693</v>
      </c>
      <c r="G150" s="90">
        <v>22120.674180000002</v>
      </c>
      <c r="H150" s="102">
        <v>-3.453662</v>
      </c>
      <c r="I150" s="90">
        <v>-0.76397337800000009</v>
      </c>
      <c r="J150" s="91">
        <f t="shared" si="2"/>
        <v>1.1048139578443471E-3</v>
      </c>
      <c r="K150" s="91">
        <f>I150/'סכום נכסי הקרן'!$C$42</f>
        <v>-8.2771519578753571E-6</v>
      </c>
    </row>
    <row r="151" spans="2:11">
      <c r="B151" s="86" t="s">
        <v>2419</v>
      </c>
      <c r="C151" s="87" t="s">
        <v>2420</v>
      </c>
      <c r="D151" s="88" t="s">
        <v>681</v>
      </c>
      <c r="E151" s="88" t="s">
        <v>131</v>
      </c>
      <c r="F151" s="101">
        <v>44894</v>
      </c>
      <c r="G151" s="90">
        <v>94330.603749999995</v>
      </c>
      <c r="H151" s="102">
        <v>-2.610862</v>
      </c>
      <c r="I151" s="90">
        <v>-2.4628416729999998</v>
      </c>
      <c r="J151" s="91">
        <f t="shared" si="2"/>
        <v>3.5616186828582429E-3</v>
      </c>
      <c r="K151" s="91">
        <f>I151/'סכום נכסי הקרן'!$C$42</f>
        <v>-2.6683278976258996E-5</v>
      </c>
    </row>
    <row r="152" spans="2:11">
      <c r="B152" s="86" t="s">
        <v>2421</v>
      </c>
      <c r="C152" s="87" t="s">
        <v>2422</v>
      </c>
      <c r="D152" s="88" t="s">
        <v>681</v>
      </c>
      <c r="E152" s="88" t="s">
        <v>131</v>
      </c>
      <c r="F152" s="101">
        <v>44693</v>
      </c>
      <c r="G152" s="90">
        <v>60385.79984</v>
      </c>
      <c r="H152" s="102">
        <v>-3.4293119999999999</v>
      </c>
      <c r="I152" s="90">
        <v>-2.0708172619999998</v>
      </c>
      <c r="J152" s="91">
        <f t="shared" si="2"/>
        <v>2.9946957329743677E-3</v>
      </c>
      <c r="K152" s="91">
        <f>I152/'סכום נכסי הקרן'!$C$42</f>
        <v>-2.2435950843519292E-5</v>
      </c>
    </row>
    <row r="153" spans="2:11">
      <c r="B153" s="86" t="s">
        <v>2423</v>
      </c>
      <c r="C153" s="87" t="s">
        <v>2424</v>
      </c>
      <c r="D153" s="88" t="s">
        <v>681</v>
      </c>
      <c r="E153" s="88" t="s">
        <v>131</v>
      </c>
      <c r="F153" s="101">
        <v>44693</v>
      </c>
      <c r="G153" s="90">
        <v>51202.62284399999</v>
      </c>
      <c r="H153" s="102">
        <v>-3.4232260000000001</v>
      </c>
      <c r="I153" s="90">
        <v>-1.752781382</v>
      </c>
      <c r="J153" s="91">
        <f t="shared" si="2"/>
        <v>2.534770702289189E-3</v>
      </c>
      <c r="K153" s="91">
        <f>I153/'סכום נכסי הקרן'!$C$42</f>
        <v>-1.8990240060104258E-5</v>
      </c>
    </row>
    <row r="154" spans="2:11">
      <c r="B154" s="86" t="s">
        <v>2425</v>
      </c>
      <c r="C154" s="87" t="s">
        <v>2426</v>
      </c>
      <c r="D154" s="88" t="s">
        <v>681</v>
      </c>
      <c r="E154" s="88" t="s">
        <v>131</v>
      </c>
      <c r="F154" s="101">
        <v>44823</v>
      </c>
      <c r="G154" s="90">
        <v>37748.897875000002</v>
      </c>
      <c r="H154" s="102">
        <v>-3.0684330000000002</v>
      </c>
      <c r="I154" s="90">
        <v>-1.158299497</v>
      </c>
      <c r="J154" s="91">
        <f t="shared" si="2"/>
        <v>1.6750655042454714E-3</v>
      </c>
      <c r="K154" s="91">
        <f>I154/'סכום נכסי הקרן'!$C$42</f>
        <v>-1.2549417591616119E-5</v>
      </c>
    </row>
    <row r="155" spans="2:11">
      <c r="B155" s="86" t="s">
        <v>2427</v>
      </c>
      <c r="C155" s="87" t="s">
        <v>2428</v>
      </c>
      <c r="D155" s="88" t="s">
        <v>681</v>
      </c>
      <c r="E155" s="88" t="s">
        <v>131</v>
      </c>
      <c r="F155" s="101">
        <v>44823</v>
      </c>
      <c r="G155" s="90">
        <v>26428.115000000002</v>
      </c>
      <c r="H155" s="102">
        <v>-3.0532750000000002</v>
      </c>
      <c r="I155" s="90">
        <v>-0.806923159</v>
      </c>
      <c r="J155" s="91">
        <f t="shared" si="2"/>
        <v>1.166925438298523E-3</v>
      </c>
      <c r="K155" s="91">
        <f>I155/'סכום נכסי הקרן'!$C$42</f>
        <v>-8.7424847484303545E-6</v>
      </c>
    </row>
    <row r="156" spans="2:11">
      <c r="B156" s="86" t="s">
        <v>2429</v>
      </c>
      <c r="C156" s="87" t="s">
        <v>2430</v>
      </c>
      <c r="D156" s="88" t="s">
        <v>681</v>
      </c>
      <c r="E156" s="88" t="s">
        <v>131</v>
      </c>
      <c r="F156" s="101">
        <v>44882</v>
      </c>
      <c r="G156" s="90">
        <v>30203.56</v>
      </c>
      <c r="H156" s="102">
        <v>-2.611542</v>
      </c>
      <c r="I156" s="90">
        <v>-0.78877855699999999</v>
      </c>
      <c r="J156" s="91">
        <f t="shared" si="2"/>
        <v>1.1406857680084277E-3</v>
      </c>
      <c r="K156" s="91">
        <f>I156/'סכום נכסי הקרן'!$C$42</f>
        <v>-8.5458998512414774E-6</v>
      </c>
    </row>
    <row r="157" spans="2:11">
      <c r="B157" s="86" t="s">
        <v>2431</v>
      </c>
      <c r="C157" s="87" t="s">
        <v>2432</v>
      </c>
      <c r="D157" s="88" t="s">
        <v>681</v>
      </c>
      <c r="E157" s="88" t="s">
        <v>131</v>
      </c>
      <c r="F157" s="101">
        <v>44882</v>
      </c>
      <c r="G157" s="90">
        <v>45305.34</v>
      </c>
      <c r="H157" s="102">
        <v>-2.611542</v>
      </c>
      <c r="I157" s="90">
        <v>-1.183167836</v>
      </c>
      <c r="J157" s="91">
        <f t="shared" si="2"/>
        <v>1.7110286527357123E-3</v>
      </c>
      <c r="K157" s="91">
        <f>I157/'סכום נכסי הקרן'!$C$42</f>
        <v>-1.2818849782279388E-5</v>
      </c>
    </row>
    <row r="158" spans="2:11">
      <c r="B158" s="86" t="s">
        <v>2433</v>
      </c>
      <c r="C158" s="87" t="s">
        <v>2434</v>
      </c>
      <c r="D158" s="88" t="s">
        <v>681</v>
      </c>
      <c r="E158" s="88" t="s">
        <v>131</v>
      </c>
      <c r="F158" s="101">
        <v>44823</v>
      </c>
      <c r="G158" s="90">
        <v>98279.941305</v>
      </c>
      <c r="H158" s="102">
        <v>-2.9291550000000002</v>
      </c>
      <c r="I158" s="90">
        <v>-2.8787718620000002</v>
      </c>
      <c r="J158" s="91">
        <f t="shared" si="2"/>
        <v>4.1631127813817094E-3</v>
      </c>
      <c r="K158" s="91">
        <f>I158/'סכום נכסי הקרן'!$C$42</f>
        <v>-3.1189610580684119E-5</v>
      </c>
    </row>
    <row r="159" spans="2:11">
      <c r="B159" s="86" t="s">
        <v>2433</v>
      </c>
      <c r="C159" s="87" t="s">
        <v>2435</v>
      </c>
      <c r="D159" s="88" t="s">
        <v>681</v>
      </c>
      <c r="E159" s="88" t="s">
        <v>131</v>
      </c>
      <c r="F159" s="101">
        <v>44823</v>
      </c>
      <c r="G159" s="90">
        <v>14773.589754000001</v>
      </c>
      <c r="H159" s="102">
        <v>-2.9291550000000002</v>
      </c>
      <c r="I159" s="90">
        <v>-0.43274135000000002</v>
      </c>
      <c r="J159" s="91">
        <f t="shared" si="2"/>
        <v>6.2580542383298304E-4</v>
      </c>
      <c r="K159" s="91">
        <f>I159/'סכום נכסי הקרן'!$C$42</f>
        <v>-4.6884695403694098E-6</v>
      </c>
    </row>
    <row r="160" spans="2:11">
      <c r="B160" s="86" t="s">
        <v>2436</v>
      </c>
      <c r="C160" s="87" t="s">
        <v>2437</v>
      </c>
      <c r="D160" s="88" t="s">
        <v>681</v>
      </c>
      <c r="E160" s="88" t="s">
        <v>131</v>
      </c>
      <c r="F160" s="101">
        <v>44823</v>
      </c>
      <c r="G160" s="90">
        <v>45361.305419999997</v>
      </c>
      <c r="H160" s="102">
        <v>-2.9261309999999998</v>
      </c>
      <c r="I160" s="90">
        <v>-1.327331426</v>
      </c>
      <c r="J160" s="91">
        <f t="shared" si="2"/>
        <v>1.9195096692626386E-3</v>
      </c>
      <c r="K160" s="91">
        <f>I160/'סכום נכסי הקרן'!$C$42</f>
        <v>-1.4380768005590619E-5</v>
      </c>
    </row>
    <row r="161" spans="2:11">
      <c r="B161" s="86" t="s">
        <v>2438</v>
      </c>
      <c r="C161" s="87" t="s">
        <v>2439</v>
      </c>
      <c r="D161" s="88" t="s">
        <v>681</v>
      </c>
      <c r="E161" s="88" t="s">
        <v>131</v>
      </c>
      <c r="F161" s="101">
        <v>44760</v>
      </c>
      <c r="G161" s="90">
        <v>29554.991399999995</v>
      </c>
      <c r="H161" s="102">
        <v>-3.0914799999999998</v>
      </c>
      <c r="I161" s="90">
        <v>-0.91368669999999996</v>
      </c>
      <c r="J161" s="91">
        <f t="shared" si="2"/>
        <v>1.3213206746802901E-3</v>
      </c>
      <c r="K161" s="91">
        <f>I161/'סכום נכסי הקרן'!$C$42</f>
        <v>-9.8991978982148167E-6</v>
      </c>
    </row>
    <row r="162" spans="2:11">
      <c r="B162" s="86" t="s">
        <v>2438</v>
      </c>
      <c r="C162" s="87" t="s">
        <v>2440</v>
      </c>
      <c r="D162" s="88" t="s">
        <v>681</v>
      </c>
      <c r="E162" s="88" t="s">
        <v>131</v>
      </c>
      <c r="F162" s="101">
        <v>44760</v>
      </c>
      <c r="G162" s="90">
        <v>37809.971250000002</v>
      </c>
      <c r="H162" s="102">
        <v>-3.0914799999999998</v>
      </c>
      <c r="I162" s="90">
        <v>-1.1688877660000001</v>
      </c>
      <c r="J162" s="91">
        <f t="shared" si="2"/>
        <v>1.6903776443245341E-3</v>
      </c>
      <c r="K162" s="91">
        <f>I162/'סכום נכסי הקרן'!$C$42</f>
        <v>-1.2664134562138438E-5</v>
      </c>
    </row>
    <row r="163" spans="2:11">
      <c r="B163" s="86" t="s">
        <v>2441</v>
      </c>
      <c r="C163" s="87" t="s">
        <v>2442</v>
      </c>
      <c r="D163" s="88" t="s">
        <v>681</v>
      </c>
      <c r="E163" s="88" t="s">
        <v>131</v>
      </c>
      <c r="F163" s="101">
        <v>44760</v>
      </c>
      <c r="G163" s="90">
        <v>45371.965499999998</v>
      </c>
      <c r="H163" s="102">
        <v>-3.0914799999999998</v>
      </c>
      <c r="I163" s="90">
        <v>-1.402665319</v>
      </c>
      <c r="J163" s="91">
        <f t="shared" si="2"/>
        <v>2.0284531729002123E-3</v>
      </c>
      <c r="K163" s="91">
        <f>I163/'סכום נכסי הקרן'!$C$42</f>
        <v>-1.5196961472399254E-5</v>
      </c>
    </row>
    <row r="164" spans="2:11">
      <c r="B164" s="86" t="s">
        <v>2443</v>
      </c>
      <c r="C164" s="87" t="s">
        <v>2444</v>
      </c>
      <c r="D164" s="88" t="s">
        <v>681</v>
      </c>
      <c r="E164" s="88" t="s">
        <v>131</v>
      </c>
      <c r="F164" s="101">
        <v>44901</v>
      </c>
      <c r="G164" s="90">
        <v>49152.962625</v>
      </c>
      <c r="H164" s="102">
        <v>-3.2762699999999998</v>
      </c>
      <c r="I164" s="90">
        <v>-1.6103838619999997</v>
      </c>
      <c r="J164" s="91">
        <f t="shared" si="2"/>
        <v>2.3288436736926248E-3</v>
      </c>
      <c r="K164" s="91">
        <f>I164/'סכום נכסי הקרן'!$C$42</f>
        <v>-1.74474560503392E-5</v>
      </c>
    </row>
    <row r="165" spans="2:11">
      <c r="B165" s="86" t="s">
        <v>2445</v>
      </c>
      <c r="C165" s="87" t="s">
        <v>2446</v>
      </c>
      <c r="D165" s="88" t="s">
        <v>681</v>
      </c>
      <c r="E165" s="88" t="s">
        <v>131</v>
      </c>
      <c r="F165" s="101">
        <v>44823</v>
      </c>
      <c r="G165" s="90">
        <v>37821.075499999999</v>
      </c>
      <c r="H165" s="102">
        <v>-2.871737</v>
      </c>
      <c r="I165" s="90">
        <v>-1.0861218719999999</v>
      </c>
      <c r="J165" s="91">
        <f t="shared" si="2"/>
        <v>1.5706864121980322E-3</v>
      </c>
      <c r="K165" s="91">
        <f>I165/'סכום נכסי הקרן'!$C$42</f>
        <v>-1.1767420224577572E-5</v>
      </c>
    </row>
    <row r="166" spans="2:11">
      <c r="B166" s="86" t="s">
        <v>2447</v>
      </c>
      <c r="C166" s="87" t="s">
        <v>2448</v>
      </c>
      <c r="D166" s="88" t="s">
        <v>681</v>
      </c>
      <c r="E166" s="88" t="s">
        <v>131</v>
      </c>
      <c r="F166" s="101">
        <v>44901</v>
      </c>
      <c r="G166" s="90">
        <v>45398.615700000002</v>
      </c>
      <c r="H166" s="102">
        <v>-3.2156440000000002</v>
      </c>
      <c r="I166" s="90">
        <v>-1.4598579810000001</v>
      </c>
      <c r="J166" s="91">
        <f t="shared" si="2"/>
        <v>2.1111618811922362E-3</v>
      </c>
      <c r="K166" s="91">
        <f>I166/'סכום נכסי הקרן'!$C$42</f>
        <v>-1.5816606564599579E-5</v>
      </c>
    </row>
    <row r="167" spans="2:11">
      <c r="B167" s="86" t="s">
        <v>2449</v>
      </c>
      <c r="C167" s="87" t="s">
        <v>2450</v>
      </c>
      <c r="D167" s="88" t="s">
        <v>681</v>
      </c>
      <c r="E167" s="88" t="s">
        <v>131</v>
      </c>
      <c r="F167" s="101">
        <v>44825</v>
      </c>
      <c r="G167" s="90">
        <v>7573.0985000000001</v>
      </c>
      <c r="H167" s="102">
        <v>-2.6173999999999999</v>
      </c>
      <c r="I167" s="90">
        <v>-0.198218265</v>
      </c>
      <c r="J167" s="91">
        <f t="shared" si="2"/>
        <v>2.8665175014997655E-4</v>
      </c>
      <c r="K167" s="91">
        <f>I167/'סכום נכסי הקרן'!$C$42</f>
        <v>-2.1475652784217911E-6</v>
      </c>
    </row>
    <row r="168" spans="2:11">
      <c r="B168" s="86" t="s">
        <v>2451</v>
      </c>
      <c r="C168" s="87" t="s">
        <v>2452</v>
      </c>
      <c r="D168" s="88" t="s">
        <v>681</v>
      </c>
      <c r="E168" s="88" t="s">
        <v>131</v>
      </c>
      <c r="F168" s="101">
        <v>44823</v>
      </c>
      <c r="G168" s="90">
        <v>37865.4925</v>
      </c>
      <c r="H168" s="102">
        <v>-2.8001550000000002</v>
      </c>
      <c r="I168" s="90">
        <v>-1.0602926429999999</v>
      </c>
      <c r="J168" s="91">
        <f t="shared" si="2"/>
        <v>1.5333336803603555E-3</v>
      </c>
      <c r="K168" s="91">
        <f>I168/'סכום נכסי הקרן'!$C$42</f>
        <v>-1.1487577419128715E-5</v>
      </c>
    </row>
    <row r="169" spans="2:11">
      <c r="B169" s="86" t="s">
        <v>2453</v>
      </c>
      <c r="C169" s="87" t="s">
        <v>2454</v>
      </c>
      <c r="D169" s="88" t="s">
        <v>681</v>
      </c>
      <c r="E169" s="88" t="s">
        <v>131</v>
      </c>
      <c r="F169" s="101">
        <v>44824</v>
      </c>
      <c r="G169" s="90">
        <v>64371.337249999997</v>
      </c>
      <c r="H169" s="102">
        <v>-2.869691</v>
      </c>
      <c r="I169" s="90">
        <v>-1.8472582240000002</v>
      </c>
      <c r="J169" s="91">
        <f t="shared" si="2"/>
        <v>2.6713976277036701E-3</v>
      </c>
      <c r="K169" s="91">
        <f>I169/'סכום נכסי הקרן'!$C$42</f>
        <v>-2.0013834860987728E-5</v>
      </c>
    </row>
    <row r="170" spans="2:11">
      <c r="B170" s="86" t="s">
        <v>2455</v>
      </c>
      <c r="C170" s="87" t="s">
        <v>2456</v>
      </c>
      <c r="D170" s="88" t="s">
        <v>681</v>
      </c>
      <c r="E170" s="88" t="s">
        <v>131</v>
      </c>
      <c r="F170" s="101">
        <v>44895</v>
      </c>
      <c r="G170" s="90">
        <v>33348.017097999997</v>
      </c>
      <c r="H170" s="102">
        <v>-2.7748810000000002</v>
      </c>
      <c r="I170" s="90">
        <v>-0.92536782100000015</v>
      </c>
      <c r="J170" s="91">
        <f t="shared" si="2"/>
        <v>1.3382132338920444E-3</v>
      </c>
      <c r="K170" s="91">
        <f>I170/'סכום נכסי הקרן'!$C$42</f>
        <v>-1.0025755205497493E-5</v>
      </c>
    </row>
    <row r="171" spans="2:11">
      <c r="B171" s="86" t="s">
        <v>2457</v>
      </c>
      <c r="C171" s="87" t="s">
        <v>2458</v>
      </c>
      <c r="D171" s="88" t="s">
        <v>681</v>
      </c>
      <c r="E171" s="88" t="s">
        <v>131</v>
      </c>
      <c r="F171" s="101">
        <v>44825</v>
      </c>
      <c r="G171" s="90">
        <v>15163.07546</v>
      </c>
      <c r="H171" s="102">
        <v>-2.5031729999999999</v>
      </c>
      <c r="I171" s="90">
        <v>-0.37955806899999994</v>
      </c>
      <c r="J171" s="91">
        <f t="shared" si="2"/>
        <v>5.4889484963656365E-4</v>
      </c>
      <c r="K171" s="91">
        <f>I171/'סכום נכסי הקרן'!$C$42</f>
        <v>-4.1122634694094531E-6</v>
      </c>
    </row>
    <row r="172" spans="2:11">
      <c r="B172" s="86" t="s">
        <v>2457</v>
      </c>
      <c r="C172" s="87" t="s">
        <v>2459</v>
      </c>
      <c r="D172" s="88" t="s">
        <v>681</v>
      </c>
      <c r="E172" s="88" t="s">
        <v>131</v>
      </c>
      <c r="F172" s="101">
        <v>44825</v>
      </c>
      <c r="G172" s="90">
        <v>23972.301014999997</v>
      </c>
      <c r="H172" s="102">
        <v>-2.5031729999999999</v>
      </c>
      <c r="I172" s="90">
        <v>-0.60006826000000002</v>
      </c>
      <c r="J172" s="91">
        <f t="shared" si="2"/>
        <v>8.6778388933255552E-4</v>
      </c>
      <c r="K172" s="91">
        <f>I172/'סכום נכסי הקרן'!$C$42</f>
        <v>-6.501347188459044E-6</v>
      </c>
    </row>
    <row r="173" spans="2:11">
      <c r="B173" s="86" t="s">
        <v>2457</v>
      </c>
      <c r="C173" s="87" t="s">
        <v>2460</v>
      </c>
      <c r="D173" s="88" t="s">
        <v>681</v>
      </c>
      <c r="E173" s="88" t="s">
        <v>131</v>
      </c>
      <c r="F173" s="101">
        <v>44825</v>
      </c>
      <c r="G173" s="90">
        <v>29631.374344</v>
      </c>
      <c r="H173" s="102">
        <v>-2.5031729999999999</v>
      </c>
      <c r="I173" s="90">
        <v>-0.74172467600000003</v>
      </c>
      <c r="J173" s="91">
        <f t="shared" si="2"/>
        <v>1.0726391763383879E-3</v>
      </c>
      <c r="K173" s="91">
        <f>I173/'סכום נכסי הקרן'!$C$42</f>
        <v>-8.036101821021655E-6</v>
      </c>
    </row>
    <row r="174" spans="2:11">
      <c r="B174" s="86" t="s">
        <v>2461</v>
      </c>
      <c r="C174" s="87" t="s">
        <v>2462</v>
      </c>
      <c r="D174" s="88" t="s">
        <v>681</v>
      </c>
      <c r="E174" s="88" t="s">
        <v>131</v>
      </c>
      <c r="F174" s="101">
        <v>44886</v>
      </c>
      <c r="G174" s="90">
        <v>91763.478818000003</v>
      </c>
      <c r="H174" s="102">
        <v>-2.1592190000000002</v>
      </c>
      <c r="I174" s="90">
        <v>-1.9813741899999999</v>
      </c>
      <c r="J174" s="91">
        <f t="shared" si="2"/>
        <v>2.8653483535712116E-3</v>
      </c>
      <c r="K174" s="91">
        <f>I174/'סכום נכסי הקרן'!$C$42</f>
        <v>-2.1466893648802247E-5</v>
      </c>
    </row>
    <row r="175" spans="2:11">
      <c r="B175" s="86" t="s">
        <v>2463</v>
      </c>
      <c r="C175" s="87" t="s">
        <v>2464</v>
      </c>
      <c r="D175" s="88" t="s">
        <v>681</v>
      </c>
      <c r="E175" s="88" t="s">
        <v>131</v>
      </c>
      <c r="F175" s="101">
        <v>44895</v>
      </c>
      <c r="G175" s="90">
        <v>22752.608250000001</v>
      </c>
      <c r="H175" s="102">
        <v>-2.7056619999999998</v>
      </c>
      <c r="I175" s="90">
        <v>-0.61560873999999999</v>
      </c>
      <c r="J175" s="91">
        <f t="shared" si="2"/>
        <v>8.9025762953087023E-4</v>
      </c>
      <c r="K175" s="91">
        <f>I175/'סכום נכסי הקרן'!$C$42</f>
        <v>-6.6697181267174748E-6</v>
      </c>
    </row>
    <row r="176" spans="2:11">
      <c r="B176" s="86" t="s">
        <v>2465</v>
      </c>
      <c r="C176" s="87" t="s">
        <v>2466</v>
      </c>
      <c r="D176" s="88" t="s">
        <v>681</v>
      </c>
      <c r="E176" s="88" t="s">
        <v>131</v>
      </c>
      <c r="F176" s="101">
        <v>44895</v>
      </c>
      <c r="G176" s="90">
        <v>11115.671324999998</v>
      </c>
      <c r="H176" s="102">
        <v>-2.7056619999999998</v>
      </c>
      <c r="I176" s="90">
        <v>-0.30075252799999996</v>
      </c>
      <c r="J176" s="91">
        <f t="shared" si="2"/>
        <v>4.3493085015767753E-4</v>
      </c>
      <c r="K176" s="91">
        <f>I176/'סכום נכסי הקרן'!$C$42</f>
        <v>-3.2584569667703301E-6</v>
      </c>
    </row>
    <row r="177" spans="2:11">
      <c r="B177" s="86" t="s">
        <v>2467</v>
      </c>
      <c r="C177" s="87" t="s">
        <v>2468</v>
      </c>
      <c r="D177" s="88" t="s">
        <v>681</v>
      </c>
      <c r="E177" s="88" t="s">
        <v>131</v>
      </c>
      <c r="F177" s="101">
        <v>44825</v>
      </c>
      <c r="G177" s="90">
        <v>25950.996726000001</v>
      </c>
      <c r="H177" s="102">
        <v>-2.410177</v>
      </c>
      <c r="I177" s="90">
        <v>-0.62546491800000004</v>
      </c>
      <c r="J177" s="91">
        <f t="shared" si="2"/>
        <v>9.0451106209668206E-4</v>
      </c>
      <c r="K177" s="91">
        <f>I177/'סכום נכסי הקרן'!$C$42</f>
        <v>-6.7765033699983843E-6</v>
      </c>
    </row>
    <row r="178" spans="2:11">
      <c r="B178" s="86" t="s">
        <v>2467</v>
      </c>
      <c r="C178" s="87" t="s">
        <v>2469</v>
      </c>
      <c r="D178" s="88" t="s">
        <v>681</v>
      </c>
      <c r="E178" s="88" t="s">
        <v>131</v>
      </c>
      <c r="F178" s="101">
        <v>44825</v>
      </c>
      <c r="G178" s="90">
        <v>64501.590103000002</v>
      </c>
      <c r="H178" s="102">
        <v>-2.410177</v>
      </c>
      <c r="I178" s="90">
        <v>-1.5546023979999999</v>
      </c>
      <c r="J178" s="91">
        <f t="shared" si="2"/>
        <v>2.2481757580415222E-3</v>
      </c>
      <c r="K178" s="91">
        <f>I178/'סכום נכסי הקרן'!$C$42</f>
        <v>-1.684310036563005E-5</v>
      </c>
    </row>
    <row r="179" spans="2:11">
      <c r="B179" s="86" t="s">
        <v>2470</v>
      </c>
      <c r="C179" s="87" t="s">
        <v>2471</v>
      </c>
      <c r="D179" s="88" t="s">
        <v>681</v>
      </c>
      <c r="E179" s="88" t="s">
        <v>131</v>
      </c>
      <c r="F179" s="101">
        <v>44887</v>
      </c>
      <c r="G179" s="90">
        <v>15186.1723</v>
      </c>
      <c r="H179" s="102">
        <v>-2.0261360000000002</v>
      </c>
      <c r="I179" s="90">
        <v>-0.30769247399999999</v>
      </c>
      <c r="J179" s="91">
        <f t="shared" si="2"/>
        <v>4.4496699726473816E-4</v>
      </c>
      <c r="K179" s="91">
        <f>I179/'סכום נכסי הקרן'!$C$42</f>
        <v>-3.3336467433720084E-6</v>
      </c>
    </row>
    <row r="180" spans="2:11">
      <c r="B180" s="86" t="s">
        <v>2470</v>
      </c>
      <c r="C180" s="87" t="s">
        <v>2472</v>
      </c>
      <c r="D180" s="88" t="s">
        <v>681</v>
      </c>
      <c r="E180" s="88" t="s">
        <v>131</v>
      </c>
      <c r="F180" s="101">
        <v>44887</v>
      </c>
      <c r="G180" s="90">
        <v>171405.54756000001</v>
      </c>
      <c r="H180" s="102">
        <v>-2.0261360000000002</v>
      </c>
      <c r="I180" s="90">
        <v>-3.4729091620000001</v>
      </c>
      <c r="J180" s="91">
        <f t="shared" si="2"/>
        <v>5.0223196605983225E-3</v>
      </c>
      <c r="K180" s="91">
        <f>I180/'סכום נכסי הקרן'!$C$42</f>
        <v>-3.7626699696035176E-5</v>
      </c>
    </row>
    <row r="181" spans="2:11">
      <c r="B181" s="86" t="s">
        <v>2473</v>
      </c>
      <c r="C181" s="87" t="s">
        <v>2474</v>
      </c>
      <c r="D181" s="88" t="s">
        <v>681</v>
      </c>
      <c r="E181" s="88" t="s">
        <v>131</v>
      </c>
      <c r="F181" s="101">
        <v>44886</v>
      </c>
      <c r="G181" s="90">
        <v>18553.2435</v>
      </c>
      <c r="H181" s="102">
        <v>-2.003889</v>
      </c>
      <c r="I181" s="90">
        <v>-0.371786385</v>
      </c>
      <c r="J181" s="91">
        <f t="shared" si="2"/>
        <v>5.3765589130841689E-4</v>
      </c>
      <c r="K181" s="91">
        <f>I181/'סכום נכסי הקרן'!$C$42</f>
        <v>-4.0280623554845269E-6</v>
      </c>
    </row>
    <row r="182" spans="2:11">
      <c r="B182" s="86" t="s">
        <v>2475</v>
      </c>
      <c r="C182" s="87" t="s">
        <v>2476</v>
      </c>
      <c r="D182" s="88" t="s">
        <v>681</v>
      </c>
      <c r="E182" s="88" t="s">
        <v>131</v>
      </c>
      <c r="F182" s="101">
        <v>44887</v>
      </c>
      <c r="G182" s="90">
        <v>37993.191375000002</v>
      </c>
      <c r="H182" s="102">
        <v>-2.1310150000000001</v>
      </c>
      <c r="I182" s="90">
        <v>-0.80964048299999991</v>
      </c>
      <c r="J182" s="91">
        <f t="shared" si="2"/>
        <v>1.1708550745523996E-3</v>
      </c>
      <c r="K182" s="91">
        <f>I182/'סכום נכסי הקרן'!$C$42</f>
        <v>-8.7719251770034821E-6</v>
      </c>
    </row>
    <row r="183" spans="2:11">
      <c r="B183" s="86" t="s">
        <v>2477</v>
      </c>
      <c r="C183" s="87" t="s">
        <v>2478</v>
      </c>
      <c r="D183" s="88" t="s">
        <v>681</v>
      </c>
      <c r="E183" s="88" t="s">
        <v>131</v>
      </c>
      <c r="F183" s="101">
        <v>44888</v>
      </c>
      <c r="G183" s="90">
        <v>37998.743499999997</v>
      </c>
      <c r="H183" s="102">
        <v>-2.5793370000000002</v>
      </c>
      <c r="I183" s="90">
        <v>-0.98011551599999991</v>
      </c>
      <c r="J183" s="91">
        <f t="shared" si="2"/>
        <v>1.4173861728158468E-3</v>
      </c>
      <c r="K183" s="91">
        <f>I183/'סכום נכסי הקרן'!$C$42</f>
        <v>-1.0618910679114547E-5</v>
      </c>
    </row>
    <row r="184" spans="2:11">
      <c r="B184" s="86" t="s">
        <v>2479</v>
      </c>
      <c r="C184" s="87" t="s">
        <v>2480</v>
      </c>
      <c r="D184" s="88" t="s">
        <v>681</v>
      </c>
      <c r="E184" s="88" t="s">
        <v>131</v>
      </c>
      <c r="F184" s="101">
        <v>44886</v>
      </c>
      <c r="G184" s="90">
        <v>150155.32045500001</v>
      </c>
      <c r="H184" s="102">
        <v>-1.91449</v>
      </c>
      <c r="I184" s="90">
        <v>-2.8747089150000003</v>
      </c>
      <c r="J184" s="91">
        <f t="shared" si="2"/>
        <v>4.157237183245904E-3</v>
      </c>
      <c r="K184" s="91">
        <f>I184/'סכום נכסי הקרן'!$C$42</f>
        <v>-3.1145591206862702E-5</v>
      </c>
    </row>
    <row r="185" spans="2:11">
      <c r="B185" s="86" t="s">
        <v>2481</v>
      </c>
      <c r="C185" s="87" t="s">
        <v>2482</v>
      </c>
      <c r="D185" s="88" t="s">
        <v>681</v>
      </c>
      <c r="E185" s="88" t="s">
        <v>131</v>
      </c>
      <c r="F185" s="101">
        <v>44755</v>
      </c>
      <c r="G185" s="90">
        <v>44104.304320000003</v>
      </c>
      <c r="H185" s="102">
        <v>-2.7320180000000001</v>
      </c>
      <c r="I185" s="90">
        <v>-1.2049373999999999</v>
      </c>
      <c r="J185" s="91">
        <f t="shared" si="2"/>
        <v>1.7425105326754945E-3</v>
      </c>
      <c r="K185" s="91">
        <f>I185/'סכום נכסי הקרן'!$C$42</f>
        <v>-1.3054708772230596E-5</v>
      </c>
    </row>
    <row r="186" spans="2:11">
      <c r="B186" s="86" t="s">
        <v>2483</v>
      </c>
      <c r="C186" s="87" t="s">
        <v>2484</v>
      </c>
      <c r="D186" s="88" t="s">
        <v>681</v>
      </c>
      <c r="E186" s="88" t="s">
        <v>131</v>
      </c>
      <c r="F186" s="101">
        <v>44755</v>
      </c>
      <c r="G186" s="90">
        <v>26016.312823</v>
      </c>
      <c r="H186" s="102">
        <v>-2.6870319999999999</v>
      </c>
      <c r="I186" s="90">
        <v>-0.69906668800000005</v>
      </c>
      <c r="J186" s="91">
        <f t="shared" si="2"/>
        <v>1.0109496699849917E-3</v>
      </c>
      <c r="K186" s="91">
        <f>I186/'סכום נכסי הקרן'!$C$42</f>
        <v>-7.5739304168065412E-6</v>
      </c>
    </row>
    <row r="187" spans="2:11">
      <c r="B187" s="86" t="s">
        <v>2485</v>
      </c>
      <c r="C187" s="87" t="s">
        <v>2486</v>
      </c>
      <c r="D187" s="88" t="s">
        <v>681</v>
      </c>
      <c r="E187" s="88" t="s">
        <v>131</v>
      </c>
      <c r="F187" s="101">
        <v>44755</v>
      </c>
      <c r="G187" s="90">
        <v>62797.618384000001</v>
      </c>
      <c r="H187" s="102">
        <v>-2.6323539999999999</v>
      </c>
      <c r="I187" s="90">
        <v>-1.6530557159999999</v>
      </c>
      <c r="J187" s="91">
        <f t="shared" si="2"/>
        <v>2.3905532322504312E-3</v>
      </c>
      <c r="K187" s="91">
        <f>I187/'סכום נכסי הקרן'!$C$42</f>
        <v>-1.7909777683596781E-5</v>
      </c>
    </row>
    <row r="188" spans="2:11">
      <c r="B188" s="86" t="s">
        <v>2487</v>
      </c>
      <c r="C188" s="87" t="s">
        <v>2488</v>
      </c>
      <c r="D188" s="88" t="s">
        <v>681</v>
      </c>
      <c r="E188" s="88" t="s">
        <v>131</v>
      </c>
      <c r="F188" s="101">
        <v>44755</v>
      </c>
      <c r="G188" s="90">
        <v>45705.093000000001</v>
      </c>
      <c r="H188" s="102">
        <v>-2.5605410000000002</v>
      </c>
      <c r="I188" s="90">
        <v>-1.170297841</v>
      </c>
      <c r="J188" s="91">
        <f t="shared" si="2"/>
        <v>1.6924168129480346E-3</v>
      </c>
      <c r="K188" s="91">
        <f>I188/'סכום נכסי הקרן'!$C$42</f>
        <v>-1.2679411802658983E-5</v>
      </c>
    </row>
    <row r="189" spans="2:11">
      <c r="B189" s="86" t="s">
        <v>2489</v>
      </c>
      <c r="C189" s="87" t="s">
        <v>2490</v>
      </c>
      <c r="D189" s="88" t="s">
        <v>681</v>
      </c>
      <c r="E189" s="88" t="s">
        <v>131</v>
      </c>
      <c r="F189" s="101">
        <v>44826</v>
      </c>
      <c r="G189" s="90">
        <v>76308.406000000003</v>
      </c>
      <c r="H189" s="102">
        <v>-1.9874750000000001</v>
      </c>
      <c r="I189" s="90">
        <v>-1.516610314</v>
      </c>
      <c r="J189" s="91">
        <f t="shared" si="2"/>
        <v>2.193233811241388E-3</v>
      </c>
      <c r="K189" s="91">
        <f>I189/'סכום נכסי הקרן'!$C$42</f>
        <v>-1.6431480980033653E-5</v>
      </c>
    </row>
    <row r="190" spans="2:11">
      <c r="B190" s="86" t="s">
        <v>2491</v>
      </c>
      <c r="C190" s="87" t="s">
        <v>2492</v>
      </c>
      <c r="D190" s="88" t="s">
        <v>681</v>
      </c>
      <c r="E190" s="88" t="s">
        <v>131</v>
      </c>
      <c r="F190" s="101">
        <v>44887</v>
      </c>
      <c r="G190" s="90">
        <v>38283.012300000002</v>
      </c>
      <c r="H190" s="102">
        <v>-1.679003</v>
      </c>
      <c r="I190" s="90">
        <v>-0.64277284299999993</v>
      </c>
      <c r="J190" s="91">
        <f t="shared" si="2"/>
        <v>9.2954077867055324E-4</v>
      </c>
      <c r="K190" s="91">
        <f>I190/'סכום נכסי הקרן'!$C$42</f>
        <v>-6.9640234190288221E-6</v>
      </c>
    </row>
    <row r="191" spans="2:11">
      <c r="B191" s="86" t="s">
        <v>2493</v>
      </c>
      <c r="C191" s="87" t="s">
        <v>2494</v>
      </c>
      <c r="D191" s="88" t="s">
        <v>681</v>
      </c>
      <c r="E191" s="88" t="s">
        <v>131</v>
      </c>
      <c r="F191" s="101">
        <v>44852</v>
      </c>
      <c r="G191" s="90">
        <v>26894.4935</v>
      </c>
      <c r="H191" s="102">
        <v>-0.93711699999999998</v>
      </c>
      <c r="I191" s="90">
        <v>-0.25203288499999998</v>
      </c>
      <c r="J191" s="91">
        <f t="shared" si="2"/>
        <v>3.6447533016494601E-4</v>
      </c>
      <c r="K191" s="91">
        <f>I191/'סכום נכסי הקרן'!$C$42</f>
        <v>-2.730611494588918E-6</v>
      </c>
    </row>
    <row r="192" spans="2:11">
      <c r="B192" s="86" t="s">
        <v>2495</v>
      </c>
      <c r="C192" s="87" t="s">
        <v>2496</v>
      </c>
      <c r="D192" s="88" t="s">
        <v>681</v>
      </c>
      <c r="E192" s="88" t="s">
        <v>131</v>
      </c>
      <c r="F192" s="101">
        <v>44852</v>
      </c>
      <c r="G192" s="90">
        <v>22533.402473999999</v>
      </c>
      <c r="H192" s="102">
        <v>-0.89629199999999998</v>
      </c>
      <c r="I192" s="90">
        <v>-0.20196507499999999</v>
      </c>
      <c r="J192" s="91">
        <f t="shared" si="2"/>
        <v>2.9207016930514083E-4</v>
      </c>
      <c r="K192" s="91">
        <f>I192/'סכום נכסי הקרן'!$C$42</f>
        <v>-2.1881595145828408E-6</v>
      </c>
    </row>
    <row r="193" spans="2:11">
      <c r="B193" s="86" t="s">
        <v>2495</v>
      </c>
      <c r="C193" s="87" t="s">
        <v>2497</v>
      </c>
      <c r="D193" s="88" t="s">
        <v>681</v>
      </c>
      <c r="E193" s="88" t="s">
        <v>131</v>
      </c>
      <c r="F193" s="101">
        <v>44852</v>
      </c>
      <c r="G193" s="90">
        <v>79725.505468000003</v>
      </c>
      <c r="H193" s="102">
        <v>-0.89629199999999998</v>
      </c>
      <c r="I193" s="90">
        <v>-0.71457329800000002</v>
      </c>
      <c r="J193" s="91">
        <f t="shared" si="2"/>
        <v>1.033374429355139E-3</v>
      </c>
      <c r="K193" s="91">
        <f>I193/'סכום נכסי הקרן'!$C$42</f>
        <v>-7.7419343957639194E-6</v>
      </c>
    </row>
    <row r="194" spans="2:11">
      <c r="B194" s="86" t="s">
        <v>2498</v>
      </c>
      <c r="C194" s="87" t="s">
        <v>2499</v>
      </c>
      <c r="D194" s="88" t="s">
        <v>681</v>
      </c>
      <c r="E194" s="88" t="s">
        <v>131</v>
      </c>
      <c r="F194" s="101">
        <v>44852</v>
      </c>
      <c r="G194" s="90">
        <v>65341.626615000001</v>
      </c>
      <c r="H194" s="102">
        <v>-0.89629199999999998</v>
      </c>
      <c r="I194" s="90">
        <v>-0.58565174799999997</v>
      </c>
      <c r="J194" s="91">
        <f t="shared" si="2"/>
        <v>8.4693556642014304E-4</v>
      </c>
      <c r="K194" s="91">
        <f>I194/'סכום נכסי הקרן'!$C$42</f>
        <v>-6.3451537084729739E-6</v>
      </c>
    </row>
    <row r="195" spans="2:11">
      <c r="B195" s="86" t="s">
        <v>2500</v>
      </c>
      <c r="C195" s="87" t="s">
        <v>2501</v>
      </c>
      <c r="D195" s="88" t="s">
        <v>681</v>
      </c>
      <c r="E195" s="88" t="s">
        <v>131</v>
      </c>
      <c r="F195" s="101">
        <v>44860</v>
      </c>
      <c r="G195" s="90">
        <v>34595.624002999997</v>
      </c>
      <c r="H195" s="102">
        <v>-1.358646</v>
      </c>
      <c r="I195" s="90">
        <v>-0.47003207600000002</v>
      </c>
      <c r="J195" s="91">
        <f t="shared" si="2"/>
        <v>6.7973310740070689E-4</v>
      </c>
      <c r="K195" s="91">
        <f>I195/'סכום נכסי הקרן'!$C$42</f>
        <v>-5.092490170681862E-6</v>
      </c>
    </row>
    <row r="196" spans="2:11">
      <c r="B196" s="86" t="s">
        <v>2502</v>
      </c>
      <c r="C196" s="87" t="s">
        <v>2503</v>
      </c>
      <c r="D196" s="88" t="s">
        <v>681</v>
      </c>
      <c r="E196" s="88" t="s">
        <v>131</v>
      </c>
      <c r="F196" s="101">
        <v>44865</v>
      </c>
      <c r="G196" s="90">
        <v>21739.026194999999</v>
      </c>
      <c r="H196" s="102">
        <v>-0.76047299999999995</v>
      </c>
      <c r="I196" s="90">
        <v>-0.16531937200000002</v>
      </c>
      <c r="J196" s="91">
        <f t="shared" si="2"/>
        <v>2.3907528056254064E-4</v>
      </c>
      <c r="K196" s="91">
        <f>I196/'סכום נכסי הקרן'!$C$42</f>
        <v>-1.7911272866690448E-6</v>
      </c>
    </row>
    <row r="197" spans="2:11">
      <c r="B197" s="86" t="s">
        <v>2502</v>
      </c>
      <c r="C197" s="87" t="s">
        <v>2504</v>
      </c>
      <c r="D197" s="88" t="s">
        <v>681</v>
      </c>
      <c r="E197" s="88" t="s">
        <v>131</v>
      </c>
      <c r="F197" s="101">
        <v>44865</v>
      </c>
      <c r="G197" s="90">
        <v>38975.880120000002</v>
      </c>
      <c r="H197" s="102">
        <v>-0.76047299999999995</v>
      </c>
      <c r="I197" s="90">
        <v>-0.29640095100000002</v>
      </c>
      <c r="J197" s="91">
        <f t="shared" si="2"/>
        <v>4.2863785206811008E-4</v>
      </c>
      <c r="K197" s="91">
        <f>I197/'סכום נכסי הקרן'!$C$42</f>
        <v>-3.2113104756456158E-6</v>
      </c>
    </row>
    <row r="198" spans="2:11">
      <c r="B198" s="86" t="s">
        <v>2505</v>
      </c>
      <c r="C198" s="87" t="s">
        <v>2506</v>
      </c>
      <c r="D198" s="88" t="s">
        <v>681</v>
      </c>
      <c r="E198" s="88" t="s">
        <v>131</v>
      </c>
      <c r="F198" s="101">
        <v>44865</v>
      </c>
      <c r="G198" s="90">
        <v>102523.98565500001</v>
      </c>
      <c r="H198" s="102">
        <v>-0.70241399999999998</v>
      </c>
      <c r="I198" s="90">
        <v>-0.72014312600000008</v>
      </c>
      <c r="J198" s="91">
        <f t="shared" si="2"/>
        <v>1.0414291913329737E-3</v>
      </c>
      <c r="K198" s="91">
        <f>I198/'סכום נכסי הקרן'!$C$42</f>
        <v>-7.8022798398105708E-6</v>
      </c>
    </row>
    <row r="199" spans="2:11">
      <c r="B199" s="86" t="s">
        <v>2507</v>
      </c>
      <c r="C199" s="87" t="s">
        <v>2508</v>
      </c>
      <c r="D199" s="88" t="s">
        <v>681</v>
      </c>
      <c r="E199" s="88" t="s">
        <v>131</v>
      </c>
      <c r="F199" s="101">
        <v>44867</v>
      </c>
      <c r="G199" s="90">
        <v>61810.69720000001</v>
      </c>
      <c r="H199" s="102">
        <v>-0.33366899999999999</v>
      </c>
      <c r="I199" s="90">
        <v>-0.20624293099999999</v>
      </c>
      <c r="J199" s="91">
        <f t="shared" si="2"/>
        <v>2.982565563633142E-4</v>
      </c>
      <c r="K199" s="91">
        <f>I199/'סכום נכסי הקרן'!$C$42</f>
        <v>-2.2345072868816668E-6</v>
      </c>
    </row>
    <row r="200" spans="2:11">
      <c r="B200" s="86" t="s">
        <v>2509</v>
      </c>
      <c r="C200" s="87" t="s">
        <v>2510</v>
      </c>
      <c r="D200" s="88" t="s">
        <v>681</v>
      </c>
      <c r="E200" s="88" t="s">
        <v>131</v>
      </c>
      <c r="F200" s="101">
        <v>44853</v>
      </c>
      <c r="G200" s="90">
        <v>40778.076240000002</v>
      </c>
      <c r="H200" s="102">
        <v>-0.34956399999999999</v>
      </c>
      <c r="I200" s="90">
        <v>-0.14254554200000003</v>
      </c>
      <c r="J200" s="91">
        <f t="shared" si="2"/>
        <v>2.0614108942168874E-4</v>
      </c>
      <c r="K200" s="91">
        <f>I200/'סכום נכסי הקרן'!$C$42</f>
        <v>-1.5443877313375495E-6</v>
      </c>
    </row>
    <row r="201" spans="2:11">
      <c r="B201" s="86" t="s">
        <v>2511</v>
      </c>
      <c r="C201" s="87" t="s">
        <v>2512</v>
      </c>
      <c r="D201" s="88" t="s">
        <v>681</v>
      </c>
      <c r="E201" s="88" t="s">
        <v>131</v>
      </c>
      <c r="F201" s="101">
        <v>44853</v>
      </c>
      <c r="G201" s="90">
        <v>33981.730199999998</v>
      </c>
      <c r="H201" s="102">
        <v>-0.34956399999999999</v>
      </c>
      <c r="I201" s="90">
        <v>-0.118787951</v>
      </c>
      <c r="J201" s="91">
        <f t="shared" si="2"/>
        <v>1.7178424022064594E-4</v>
      </c>
      <c r="K201" s="91">
        <f>I201/'סכום נכסי הקרן'!$C$42</f>
        <v>-1.2869897688917269E-6</v>
      </c>
    </row>
    <row r="202" spans="2:11">
      <c r="B202" s="86" t="s">
        <v>2513</v>
      </c>
      <c r="C202" s="87" t="s">
        <v>2514</v>
      </c>
      <c r="D202" s="88" t="s">
        <v>681</v>
      </c>
      <c r="E202" s="88" t="s">
        <v>131</v>
      </c>
      <c r="F202" s="101">
        <v>44865</v>
      </c>
      <c r="G202" s="90">
        <v>19321.395</v>
      </c>
      <c r="H202" s="102">
        <v>-0.31229200000000001</v>
      </c>
      <c r="I202" s="90">
        <v>-6.0339106000000003E-2</v>
      </c>
      <c r="J202" s="91">
        <f t="shared" si="2"/>
        <v>8.7258912983548473E-5</v>
      </c>
      <c r="K202" s="91">
        <f>I202/'סכום נכסי הקרן'!$C$42</f>
        <v>-6.5373475535471957E-7</v>
      </c>
    </row>
    <row r="203" spans="2:11">
      <c r="B203" s="86" t="s">
        <v>2513</v>
      </c>
      <c r="C203" s="87" t="s">
        <v>2515</v>
      </c>
      <c r="D203" s="88" t="s">
        <v>681</v>
      </c>
      <c r="E203" s="88" t="s">
        <v>131</v>
      </c>
      <c r="F203" s="101">
        <v>44865</v>
      </c>
      <c r="G203" s="90">
        <v>15102.9912</v>
      </c>
      <c r="H203" s="102">
        <v>-0.31229200000000001</v>
      </c>
      <c r="I203" s="90">
        <v>-4.7165382999999998E-2</v>
      </c>
      <c r="J203" s="91">
        <f t="shared" si="2"/>
        <v>6.8207839390804632E-5</v>
      </c>
      <c r="K203" s="91">
        <f>I203/'סכום נכסי הקרן'!$C$42</f>
        <v>-5.1100608147420429E-7</v>
      </c>
    </row>
    <row r="204" spans="2:11">
      <c r="B204" s="86" t="s">
        <v>2516</v>
      </c>
      <c r="C204" s="87" t="s">
        <v>2517</v>
      </c>
      <c r="D204" s="88" t="s">
        <v>681</v>
      </c>
      <c r="E204" s="88" t="s">
        <v>131</v>
      </c>
      <c r="F204" s="101">
        <v>44859</v>
      </c>
      <c r="G204" s="90">
        <v>34788.504825000004</v>
      </c>
      <c r="H204" s="102">
        <v>-3.0235999999999999E-2</v>
      </c>
      <c r="I204" s="90">
        <v>-1.0518501000000001E-2</v>
      </c>
      <c r="J204" s="91">
        <f t="shared" ref="J204:J267" si="3">IFERROR(I204/$I$11,0)</f>
        <v>1.5211245646834204E-5</v>
      </c>
      <c r="K204" s="91">
        <f>I204/'סכום נכסי הקרן'!$C$42</f>
        <v>-1.1396107986640329E-7</v>
      </c>
    </row>
    <row r="205" spans="2:11">
      <c r="B205" s="86" t="s">
        <v>2518</v>
      </c>
      <c r="C205" s="87" t="s">
        <v>2519</v>
      </c>
      <c r="D205" s="88" t="s">
        <v>681</v>
      </c>
      <c r="E205" s="88" t="s">
        <v>131</v>
      </c>
      <c r="F205" s="101">
        <v>44867</v>
      </c>
      <c r="G205" s="90">
        <v>30939.993859999999</v>
      </c>
      <c r="H205" s="102">
        <v>-0.33054800000000001</v>
      </c>
      <c r="I205" s="90">
        <v>-0.102271626</v>
      </c>
      <c r="J205" s="91">
        <f t="shared" si="3"/>
        <v>1.4789928962189152E-4</v>
      </c>
      <c r="K205" s="91">
        <f>I205/'סכום נכסי הקרן'!$C$42</f>
        <v>-1.1080461882023804E-6</v>
      </c>
    </row>
    <row r="206" spans="2:11">
      <c r="B206" s="86" t="s">
        <v>2520</v>
      </c>
      <c r="C206" s="87" t="s">
        <v>2521</v>
      </c>
      <c r="D206" s="88" t="s">
        <v>681</v>
      </c>
      <c r="E206" s="88" t="s">
        <v>131</v>
      </c>
      <c r="F206" s="101">
        <v>44853</v>
      </c>
      <c r="G206" s="90">
        <v>38698.311249999999</v>
      </c>
      <c r="H206" s="102">
        <v>-0.19814699999999999</v>
      </c>
      <c r="I206" s="90">
        <v>-7.667947700000001E-2</v>
      </c>
      <c r="J206" s="91">
        <f t="shared" si="3"/>
        <v>1.1088940911996619E-4</v>
      </c>
      <c r="K206" s="91">
        <f>I206/'סכום נכסי הקרן'!$C$42</f>
        <v>-8.3077198951742594E-7</v>
      </c>
    </row>
    <row r="207" spans="2:11">
      <c r="B207" s="86" t="s">
        <v>2520</v>
      </c>
      <c r="C207" s="87" t="s">
        <v>2522</v>
      </c>
      <c r="D207" s="88" t="s">
        <v>681</v>
      </c>
      <c r="E207" s="88" t="s">
        <v>131</v>
      </c>
      <c r="F207" s="101">
        <v>44853</v>
      </c>
      <c r="G207" s="90">
        <v>45374.072699999997</v>
      </c>
      <c r="H207" s="102">
        <v>-0.19814699999999999</v>
      </c>
      <c r="I207" s="90">
        <v>-8.9907286000000003E-2</v>
      </c>
      <c r="J207" s="91">
        <f t="shared" si="3"/>
        <v>1.3001869874672994E-4</v>
      </c>
      <c r="K207" s="91">
        <f>I207/'סכום נכסי הקרן'!$C$42</f>
        <v>-9.7408664983894196E-7</v>
      </c>
    </row>
    <row r="208" spans="2:11">
      <c r="B208" s="86" t="s">
        <v>2523</v>
      </c>
      <c r="C208" s="87" t="s">
        <v>2524</v>
      </c>
      <c r="D208" s="88" t="s">
        <v>681</v>
      </c>
      <c r="E208" s="88" t="s">
        <v>131</v>
      </c>
      <c r="F208" s="101">
        <v>44853</v>
      </c>
      <c r="G208" s="90">
        <v>42574.249712999997</v>
      </c>
      <c r="H208" s="102">
        <v>-0.18377299999999999</v>
      </c>
      <c r="I208" s="90">
        <v>-7.8240087999999999E-2</v>
      </c>
      <c r="J208" s="91">
        <f t="shared" si="3"/>
        <v>1.1314627416947765E-4</v>
      </c>
      <c r="K208" s="91">
        <f>I208/'סכום נכסי הקרן'!$C$42</f>
        <v>-8.4768018915646062E-7</v>
      </c>
    </row>
    <row r="209" spans="2:11">
      <c r="B209" s="86" t="s">
        <v>2525</v>
      </c>
      <c r="C209" s="87" t="s">
        <v>2526</v>
      </c>
      <c r="D209" s="88" t="s">
        <v>681</v>
      </c>
      <c r="E209" s="88" t="s">
        <v>131</v>
      </c>
      <c r="F209" s="101">
        <v>44867</v>
      </c>
      <c r="G209" s="90">
        <v>30964.86738</v>
      </c>
      <c r="H209" s="102">
        <v>-0.24995500000000001</v>
      </c>
      <c r="I209" s="90">
        <v>-7.7398105999999994E-2</v>
      </c>
      <c r="J209" s="91">
        <f t="shared" si="3"/>
        <v>1.1192864867015862E-4</v>
      </c>
      <c r="K209" s="91">
        <f>I209/'סכום נכסי הקרן'!$C$42</f>
        <v>-8.3855786479217385E-7</v>
      </c>
    </row>
    <row r="210" spans="2:11">
      <c r="B210" s="86" t="s">
        <v>2527</v>
      </c>
      <c r="C210" s="87" t="s">
        <v>2528</v>
      </c>
      <c r="D210" s="88" t="s">
        <v>681</v>
      </c>
      <c r="E210" s="88" t="s">
        <v>131</v>
      </c>
      <c r="F210" s="101">
        <v>44859</v>
      </c>
      <c r="G210" s="90">
        <v>19354.707750000001</v>
      </c>
      <c r="H210" s="102">
        <v>0.11323900000000001</v>
      </c>
      <c r="I210" s="90">
        <v>2.1917012999999999E-2</v>
      </c>
      <c r="J210" s="91">
        <f t="shared" si="3"/>
        <v>-3.1695112125564144E-5</v>
      </c>
      <c r="K210" s="91">
        <f>I210/'סכום נכסי הקרן'!$C$42</f>
        <v>2.3745650344340878E-7</v>
      </c>
    </row>
    <row r="211" spans="2:11">
      <c r="B211" s="86" t="s">
        <v>2529</v>
      </c>
      <c r="C211" s="87" t="s">
        <v>2530</v>
      </c>
      <c r="D211" s="88" t="s">
        <v>681</v>
      </c>
      <c r="E211" s="88" t="s">
        <v>131</v>
      </c>
      <c r="F211" s="101">
        <v>44872</v>
      </c>
      <c r="G211" s="90">
        <v>15489.096240000001</v>
      </c>
      <c r="H211" s="102">
        <v>-0.38034800000000002</v>
      </c>
      <c r="I211" s="90">
        <v>-5.8912488000000006E-2</v>
      </c>
      <c r="J211" s="91">
        <f t="shared" si="3"/>
        <v>8.5195820833612344E-5</v>
      </c>
      <c r="K211" s="91">
        <f>I211/'סכום נכסי הקרן'!$C$42</f>
        <v>-6.3827828224730173E-7</v>
      </c>
    </row>
    <row r="212" spans="2:11">
      <c r="B212" s="86" t="s">
        <v>2531</v>
      </c>
      <c r="C212" s="87" t="s">
        <v>2532</v>
      </c>
      <c r="D212" s="88" t="s">
        <v>681</v>
      </c>
      <c r="E212" s="88" t="s">
        <v>131</v>
      </c>
      <c r="F212" s="101">
        <v>44854</v>
      </c>
      <c r="G212" s="90">
        <v>38753.832499999997</v>
      </c>
      <c r="H212" s="102">
        <v>-0.16111300000000001</v>
      </c>
      <c r="I212" s="90">
        <v>-6.2437342999999999E-2</v>
      </c>
      <c r="J212" s="91">
        <f t="shared" si="3"/>
        <v>9.0293261550162317E-5</v>
      </c>
      <c r="K212" s="91">
        <f>I212/'סכום נכסי הקרן'!$C$42</f>
        <v>-6.7646778112860524E-7</v>
      </c>
    </row>
    <row r="213" spans="2:11">
      <c r="B213" s="86" t="s">
        <v>2531</v>
      </c>
      <c r="C213" s="87" t="s">
        <v>2533</v>
      </c>
      <c r="D213" s="88" t="s">
        <v>681</v>
      </c>
      <c r="E213" s="88" t="s">
        <v>131</v>
      </c>
      <c r="F213" s="101">
        <v>44854</v>
      </c>
      <c r="G213" s="90">
        <v>45439.171799999996</v>
      </c>
      <c r="H213" s="102">
        <v>-0.16111300000000001</v>
      </c>
      <c r="I213" s="90">
        <v>-7.3208274000000004E-2</v>
      </c>
      <c r="J213" s="91">
        <f t="shared" si="3"/>
        <v>1.0586955681182572E-4</v>
      </c>
      <c r="K213" s="91">
        <f>I213/'סכום נכסי הקרן'!$C$42</f>
        <v>-7.9316377497093308E-7</v>
      </c>
    </row>
    <row r="214" spans="2:11">
      <c r="B214" s="86" t="s">
        <v>2534</v>
      </c>
      <c r="C214" s="87" t="s">
        <v>2535</v>
      </c>
      <c r="D214" s="88" t="s">
        <v>681</v>
      </c>
      <c r="E214" s="88" t="s">
        <v>131</v>
      </c>
      <c r="F214" s="101">
        <v>44872</v>
      </c>
      <c r="G214" s="90">
        <v>13176.303049999999</v>
      </c>
      <c r="H214" s="102">
        <v>-0.29981400000000002</v>
      </c>
      <c r="I214" s="90">
        <v>-3.9504368999999998E-2</v>
      </c>
      <c r="J214" s="91">
        <f t="shared" si="3"/>
        <v>5.7128925593312389E-5</v>
      </c>
      <c r="K214" s="91">
        <f>I214/'סכום נכסי הקרן'!$C$42</f>
        <v>-4.2800400462773785E-7</v>
      </c>
    </row>
    <row r="215" spans="2:11">
      <c r="B215" s="86" t="s">
        <v>2536</v>
      </c>
      <c r="C215" s="87" t="s">
        <v>2537</v>
      </c>
      <c r="D215" s="88" t="s">
        <v>681</v>
      </c>
      <c r="E215" s="88" t="s">
        <v>131</v>
      </c>
      <c r="F215" s="101">
        <v>44865</v>
      </c>
      <c r="G215" s="90">
        <v>31011.949399999998</v>
      </c>
      <c r="H215" s="102">
        <v>-0.28478300000000001</v>
      </c>
      <c r="I215" s="90">
        <v>-8.8316693000000002E-2</v>
      </c>
      <c r="J215" s="91">
        <f t="shared" si="3"/>
        <v>1.2771847546898962E-4</v>
      </c>
      <c r="K215" s="91">
        <f>I215/'סכום נכסי הקרן'!$C$42</f>
        <v>-9.5685361483633638E-7</v>
      </c>
    </row>
    <row r="216" spans="2:11">
      <c r="B216" s="86" t="s">
        <v>2536</v>
      </c>
      <c r="C216" s="87" t="s">
        <v>2538</v>
      </c>
      <c r="D216" s="88" t="s">
        <v>681</v>
      </c>
      <c r="E216" s="88" t="s">
        <v>131</v>
      </c>
      <c r="F216" s="101">
        <v>44865</v>
      </c>
      <c r="G216" s="90">
        <v>9805.7651700000006</v>
      </c>
      <c r="H216" s="102">
        <v>-0.28478300000000001</v>
      </c>
      <c r="I216" s="90">
        <v>-2.7925130999999999E-2</v>
      </c>
      <c r="J216" s="91">
        <f t="shared" si="3"/>
        <v>4.0383703662815152E-5</v>
      </c>
      <c r="K216" s="91">
        <f>I216/'סכום נכסי הקרן'!$C$42</f>
        <v>-3.025505330246937E-7</v>
      </c>
    </row>
    <row r="217" spans="2:11">
      <c r="B217" s="86" t="s">
        <v>2539</v>
      </c>
      <c r="C217" s="87" t="s">
        <v>2540</v>
      </c>
      <c r="D217" s="88" t="s">
        <v>681</v>
      </c>
      <c r="E217" s="88" t="s">
        <v>131</v>
      </c>
      <c r="F217" s="101">
        <v>44872</v>
      </c>
      <c r="G217" s="90">
        <v>11365.000878000001</v>
      </c>
      <c r="H217" s="102">
        <v>-0.25385200000000002</v>
      </c>
      <c r="I217" s="90">
        <v>-2.8850294000000005E-2</v>
      </c>
      <c r="J217" s="91">
        <f t="shared" si="3"/>
        <v>4.1721620696464925E-5</v>
      </c>
      <c r="K217" s="91">
        <f>I217/'סכום נכסי הקרן'!$C$42</f>
        <v>-3.125740691285969E-7</v>
      </c>
    </row>
    <row r="218" spans="2:11">
      <c r="B218" s="86" t="s">
        <v>2539</v>
      </c>
      <c r="C218" s="87" t="s">
        <v>2541</v>
      </c>
      <c r="D218" s="88" t="s">
        <v>681</v>
      </c>
      <c r="E218" s="88" t="s">
        <v>131</v>
      </c>
      <c r="F218" s="101">
        <v>44872</v>
      </c>
      <c r="G218" s="90">
        <v>38771.599300000002</v>
      </c>
      <c r="H218" s="102">
        <v>-0.25385200000000002</v>
      </c>
      <c r="I218" s="90">
        <v>-9.8422519999999999E-2</v>
      </c>
      <c r="J218" s="91">
        <f t="shared" si="3"/>
        <v>1.4233293592884122E-4</v>
      </c>
      <c r="K218" s="91">
        <f>I218/'סכום נכסי הקרן'!$C$42</f>
        <v>-1.0663436417767774E-6</v>
      </c>
    </row>
    <row r="219" spans="2:11">
      <c r="B219" s="86" t="s">
        <v>2542</v>
      </c>
      <c r="C219" s="87" t="s">
        <v>2543</v>
      </c>
      <c r="D219" s="88" t="s">
        <v>681</v>
      </c>
      <c r="E219" s="88" t="s">
        <v>131</v>
      </c>
      <c r="F219" s="101">
        <v>44854</v>
      </c>
      <c r="G219" s="90">
        <v>34895.438753000002</v>
      </c>
      <c r="H219" s="102">
        <v>-0.112347</v>
      </c>
      <c r="I219" s="90">
        <v>-3.9204108000000001E-2</v>
      </c>
      <c r="J219" s="91">
        <f t="shared" si="3"/>
        <v>5.6694705562419772E-5</v>
      </c>
      <c r="K219" s="91">
        <f>I219/'סכום נכסי הקרן'!$C$42</f>
        <v>-4.2475087304541773E-7</v>
      </c>
    </row>
    <row r="220" spans="2:11">
      <c r="B220" s="86" t="s">
        <v>2544</v>
      </c>
      <c r="C220" s="87" t="s">
        <v>2545</v>
      </c>
      <c r="D220" s="88" t="s">
        <v>681</v>
      </c>
      <c r="E220" s="88" t="s">
        <v>131</v>
      </c>
      <c r="F220" s="101">
        <v>44854</v>
      </c>
      <c r="G220" s="90">
        <v>31037.71126</v>
      </c>
      <c r="H220" s="102">
        <v>-4.931E-2</v>
      </c>
      <c r="I220" s="90">
        <v>-1.5304615000000002E-2</v>
      </c>
      <c r="J220" s="91">
        <f t="shared" si="3"/>
        <v>2.2132645925044213E-5</v>
      </c>
      <c r="K220" s="91">
        <f>I220/'סכום נכסי הקרן'!$C$42</f>
        <v>-1.6581549522499011E-7</v>
      </c>
    </row>
    <row r="221" spans="2:11">
      <c r="B221" s="86" t="s">
        <v>2546</v>
      </c>
      <c r="C221" s="87" t="s">
        <v>2547</v>
      </c>
      <c r="D221" s="88" t="s">
        <v>681</v>
      </c>
      <c r="E221" s="88" t="s">
        <v>131</v>
      </c>
      <c r="F221" s="101">
        <v>44859</v>
      </c>
      <c r="G221" s="90">
        <v>34954.402320000001</v>
      </c>
      <c r="H221" s="102">
        <v>-0.12973000000000001</v>
      </c>
      <c r="I221" s="90">
        <v>-4.5346312E-2</v>
      </c>
      <c r="J221" s="91">
        <f t="shared" si="3"/>
        <v>6.5577204490448364E-5</v>
      </c>
      <c r="K221" s="91">
        <f>I221/'סכום נכסי הקרן'!$C$42</f>
        <v>-4.9129763675250318E-7</v>
      </c>
    </row>
    <row r="222" spans="2:11">
      <c r="B222" s="86" t="s">
        <v>2548</v>
      </c>
      <c r="C222" s="87" t="s">
        <v>2549</v>
      </c>
      <c r="D222" s="88" t="s">
        <v>681</v>
      </c>
      <c r="E222" s="88" t="s">
        <v>131</v>
      </c>
      <c r="F222" s="101">
        <v>44867</v>
      </c>
      <c r="G222" s="90">
        <v>62148.266399999993</v>
      </c>
      <c r="H222" s="102">
        <v>0.10255400000000001</v>
      </c>
      <c r="I222" s="90">
        <v>6.3735427999999997E-2</v>
      </c>
      <c r="J222" s="91">
        <f t="shared" si="3"/>
        <v>-9.2170476735621798E-5</v>
      </c>
      <c r="K222" s="91">
        <f>I222/'סכום נכסי הקרן'!$C$42</f>
        <v>6.905316832338938E-7</v>
      </c>
    </row>
    <row r="223" spans="2:11">
      <c r="B223" s="86" t="s">
        <v>2550</v>
      </c>
      <c r="C223" s="87" t="s">
        <v>2551</v>
      </c>
      <c r="D223" s="88" t="s">
        <v>681</v>
      </c>
      <c r="E223" s="88" t="s">
        <v>131</v>
      </c>
      <c r="F223" s="101">
        <v>44859</v>
      </c>
      <c r="G223" s="90">
        <v>11388.111059000001</v>
      </c>
      <c r="H223" s="102">
        <v>-9.8249000000000003E-2</v>
      </c>
      <c r="I223" s="90">
        <v>-1.1188691000000001E-2</v>
      </c>
      <c r="J223" s="91">
        <f t="shared" si="3"/>
        <v>1.6180435526651853E-5</v>
      </c>
      <c r="K223" s="91">
        <f>I223/'סכום נכסי הקרן'!$C$42</f>
        <v>-1.2122215025235132E-7</v>
      </c>
    </row>
    <row r="224" spans="2:11">
      <c r="B224" s="86" t="s">
        <v>2550</v>
      </c>
      <c r="C224" s="87" t="s">
        <v>2552</v>
      </c>
      <c r="D224" s="88" t="s">
        <v>681</v>
      </c>
      <c r="E224" s="88" t="s">
        <v>131</v>
      </c>
      <c r="F224" s="101">
        <v>44859</v>
      </c>
      <c r="G224" s="90">
        <v>44223.270610999993</v>
      </c>
      <c r="H224" s="102">
        <v>-9.8249000000000003E-2</v>
      </c>
      <c r="I224" s="90">
        <v>-4.3448861999999998E-2</v>
      </c>
      <c r="J224" s="91">
        <f t="shared" si="3"/>
        <v>6.2833222429450739E-5</v>
      </c>
      <c r="K224" s="91">
        <f>I224/'סכום נכסי הקרן'!$C$42</f>
        <v>-4.7074000682096563E-7</v>
      </c>
    </row>
    <row r="225" spans="2:11">
      <c r="B225" s="86" t="s">
        <v>2553</v>
      </c>
      <c r="C225" s="87" t="s">
        <v>2554</v>
      </c>
      <c r="D225" s="88" t="s">
        <v>681</v>
      </c>
      <c r="E225" s="88" t="s">
        <v>131</v>
      </c>
      <c r="F225" s="101">
        <v>44837</v>
      </c>
      <c r="G225" s="90">
        <v>38853.770750000003</v>
      </c>
      <c r="H225" s="102">
        <v>0.15185599999999999</v>
      </c>
      <c r="I225" s="90">
        <v>5.9001688000000004E-2</v>
      </c>
      <c r="J225" s="91">
        <f t="shared" si="3"/>
        <v>-8.5324816696397127E-5</v>
      </c>
      <c r="K225" s="91">
        <f>I225/'סכום נכסי הקרן'!$C$42</f>
        <v>6.3924470591585323E-7</v>
      </c>
    </row>
    <row r="226" spans="2:11">
      <c r="B226" s="86" t="s">
        <v>2555</v>
      </c>
      <c r="C226" s="87" t="s">
        <v>2556</v>
      </c>
      <c r="D226" s="88" t="s">
        <v>681</v>
      </c>
      <c r="E226" s="88" t="s">
        <v>131</v>
      </c>
      <c r="F226" s="101">
        <v>44854</v>
      </c>
      <c r="G226" s="90">
        <v>46637.85</v>
      </c>
      <c r="H226" s="102">
        <v>-6.7902000000000004E-2</v>
      </c>
      <c r="I226" s="90">
        <v>-3.1667993000000005E-2</v>
      </c>
      <c r="J226" s="91">
        <f t="shared" si="3"/>
        <v>4.5796413449523471E-5</v>
      </c>
      <c r="K226" s="91">
        <f>I226/'סכום נכסי הקרן'!$C$42</f>
        <v>-3.4310199518749872E-7</v>
      </c>
    </row>
    <row r="227" spans="2:11">
      <c r="B227" s="86" t="s">
        <v>2557</v>
      </c>
      <c r="C227" s="87" t="s">
        <v>2558</v>
      </c>
      <c r="D227" s="88" t="s">
        <v>681</v>
      </c>
      <c r="E227" s="88" t="s">
        <v>131</v>
      </c>
      <c r="F227" s="101">
        <v>44859</v>
      </c>
      <c r="G227" s="90">
        <v>58340.61907500001</v>
      </c>
      <c r="H227" s="102">
        <v>4.7343000000000003E-2</v>
      </c>
      <c r="I227" s="90">
        <v>2.762015E-2</v>
      </c>
      <c r="J227" s="91">
        <f t="shared" si="3"/>
        <v>-3.9942657841873827E-5</v>
      </c>
      <c r="K227" s="91">
        <f>I227/'סכום נכסי הקרן'!$C$42</f>
        <v>2.9924626332897037E-7</v>
      </c>
    </row>
    <row r="228" spans="2:11">
      <c r="B228" s="86" t="s">
        <v>2559</v>
      </c>
      <c r="C228" s="87" t="s">
        <v>2560</v>
      </c>
      <c r="D228" s="88" t="s">
        <v>681</v>
      </c>
      <c r="E228" s="88" t="s">
        <v>131</v>
      </c>
      <c r="F228" s="101">
        <v>44859</v>
      </c>
      <c r="G228" s="90">
        <v>70036.725600000005</v>
      </c>
      <c r="H228" s="102">
        <v>8.7277999999999994E-2</v>
      </c>
      <c r="I228" s="90">
        <v>6.1126890999999996E-2</v>
      </c>
      <c r="J228" s="91">
        <f t="shared" si="3"/>
        <v>-8.8398161927090066E-5</v>
      </c>
      <c r="K228" s="91">
        <f>I228/'סכום נכסי הקרן'!$C$42</f>
        <v>6.622698906655926E-7</v>
      </c>
    </row>
    <row r="229" spans="2:11">
      <c r="B229" s="86" t="s">
        <v>2561</v>
      </c>
      <c r="C229" s="87" t="s">
        <v>2562</v>
      </c>
      <c r="D229" s="88" t="s">
        <v>681</v>
      </c>
      <c r="E229" s="88" t="s">
        <v>131</v>
      </c>
      <c r="F229" s="101">
        <v>44868</v>
      </c>
      <c r="G229" s="90">
        <v>27360.871999999996</v>
      </c>
      <c r="H229" s="102">
        <v>0.58251799999999998</v>
      </c>
      <c r="I229" s="90">
        <v>0.159381999</v>
      </c>
      <c r="J229" s="91">
        <f t="shared" si="3"/>
        <v>-2.3048899633821237E-4</v>
      </c>
      <c r="K229" s="91">
        <f>I229/'סכום נכסי הקרן'!$C$42</f>
        <v>1.7267997328997741E-6</v>
      </c>
    </row>
    <row r="230" spans="2:11">
      <c r="B230" s="86" t="s">
        <v>2563</v>
      </c>
      <c r="C230" s="87" t="s">
        <v>2564</v>
      </c>
      <c r="D230" s="88" t="s">
        <v>681</v>
      </c>
      <c r="E230" s="88" t="s">
        <v>131</v>
      </c>
      <c r="F230" s="101">
        <v>44868</v>
      </c>
      <c r="G230" s="90">
        <v>39086.959999999999</v>
      </c>
      <c r="H230" s="102">
        <v>0.58251799999999998</v>
      </c>
      <c r="I230" s="90">
        <v>0.22768857100000003</v>
      </c>
      <c r="J230" s="91">
        <f t="shared" si="3"/>
        <v>-3.2926999621501682E-4</v>
      </c>
      <c r="K230" s="91">
        <f>I230/'סכום נכסי הקרן'!$C$42</f>
        <v>2.4668567721197378E-6</v>
      </c>
    </row>
    <row r="231" spans="2:11">
      <c r="B231" s="86" t="s">
        <v>2565</v>
      </c>
      <c r="C231" s="87" t="s">
        <v>2566</v>
      </c>
      <c r="D231" s="88" t="s">
        <v>681</v>
      </c>
      <c r="E231" s="88" t="s">
        <v>131</v>
      </c>
      <c r="F231" s="101">
        <v>44868</v>
      </c>
      <c r="G231" s="90">
        <v>19102.245910000001</v>
      </c>
      <c r="H231" s="102">
        <v>0.61639900000000003</v>
      </c>
      <c r="I231" s="90">
        <v>0.11774600500000001</v>
      </c>
      <c r="J231" s="91">
        <f t="shared" si="3"/>
        <v>-1.7027743839054333E-4</v>
      </c>
      <c r="K231" s="91">
        <f>I231/'סכום נכסי הקרן'!$C$42</f>
        <v>1.2757009653518995E-6</v>
      </c>
    </row>
    <row r="232" spans="2:11">
      <c r="B232" s="86" t="s">
        <v>2565</v>
      </c>
      <c r="C232" s="87" t="s">
        <v>2567</v>
      </c>
      <c r="D232" s="88" t="s">
        <v>681</v>
      </c>
      <c r="E232" s="88" t="s">
        <v>131</v>
      </c>
      <c r="F232" s="101">
        <v>44868</v>
      </c>
      <c r="G232" s="90">
        <v>43010.313609999997</v>
      </c>
      <c r="H232" s="102">
        <v>0.61639900000000003</v>
      </c>
      <c r="I232" s="90">
        <v>0.265115037</v>
      </c>
      <c r="J232" s="91">
        <f t="shared" si="3"/>
        <v>-3.833939790923192E-4</v>
      </c>
      <c r="K232" s="91">
        <f>I232/'סכום נכסי הקרן'!$C$42</f>
        <v>2.8723480565663739E-6</v>
      </c>
    </row>
    <row r="233" spans="2:11">
      <c r="B233" s="86" t="s">
        <v>2568</v>
      </c>
      <c r="C233" s="87" t="s">
        <v>2569</v>
      </c>
      <c r="D233" s="88" t="s">
        <v>681</v>
      </c>
      <c r="E233" s="88" t="s">
        <v>131</v>
      </c>
      <c r="F233" s="101">
        <v>44868</v>
      </c>
      <c r="G233" s="90">
        <v>27376.417949999999</v>
      </c>
      <c r="H233" s="102">
        <v>0.63897300000000001</v>
      </c>
      <c r="I233" s="90">
        <v>0.174927949</v>
      </c>
      <c r="J233" s="91">
        <f t="shared" si="3"/>
        <v>-2.5297064693304542E-4</v>
      </c>
      <c r="K233" s="91">
        <f>I233/'סכום נכסי הקרן'!$C$42</f>
        <v>1.895229935031153E-6</v>
      </c>
    </row>
    <row r="234" spans="2:11">
      <c r="B234" s="86" t="s">
        <v>2570</v>
      </c>
      <c r="C234" s="87" t="s">
        <v>2571</v>
      </c>
      <c r="D234" s="88" t="s">
        <v>681</v>
      </c>
      <c r="E234" s="88" t="s">
        <v>131</v>
      </c>
      <c r="F234" s="101">
        <v>44868</v>
      </c>
      <c r="G234" s="90">
        <v>54760.608875000005</v>
      </c>
      <c r="H234" s="102">
        <v>0.61880400000000002</v>
      </c>
      <c r="I234" s="90">
        <v>0.33886077799999997</v>
      </c>
      <c r="J234" s="91">
        <f t="shared" si="3"/>
        <v>-4.9004078948467573E-4</v>
      </c>
      <c r="K234" s="91">
        <f>I234/'סכום נכסי הקרן'!$C$42</f>
        <v>3.6713349350111339E-6</v>
      </c>
    </row>
    <row r="235" spans="2:11">
      <c r="B235" s="86" t="s">
        <v>2572</v>
      </c>
      <c r="C235" s="87" t="s">
        <v>2573</v>
      </c>
      <c r="D235" s="88" t="s">
        <v>681</v>
      </c>
      <c r="E235" s="88" t="s">
        <v>131</v>
      </c>
      <c r="F235" s="101">
        <v>44868</v>
      </c>
      <c r="G235" s="90">
        <v>23498.813849999999</v>
      </c>
      <c r="H235" s="102">
        <v>0.74560199999999999</v>
      </c>
      <c r="I235" s="90">
        <v>0.175207523</v>
      </c>
      <c r="J235" s="91">
        <f t="shared" si="3"/>
        <v>-2.5337495062522248E-4</v>
      </c>
      <c r="K235" s="91">
        <f>I235/'סכום נכסי הקרן'!$C$42</f>
        <v>1.8982589364965301E-6</v>
      </c>
    </row>
    <row r="236" spans="2:11">
      <c r="B236" s="86" t="s">
        <v>2574</v>
      </c>
      <c r="C236" s="87" t="s">
        <v>2575</v>
      </c>
      <c r="D236" s="88" t="s">
        <v>681</v>
      </c>
      <c r="E236" s="88" t="s">
        <v>131</v>
      </c>
      <c r="F236" s="101">
        <v>44781</v>
      </c>
      <c r="G236" s="90">
        <v>39537.654119999999</v>
      </c>
      <c r="H236" s="102">
        <v>6.634112</v>
      </c>
      <c r="I236" s="90">
        <v>2.6229722419999999</v>
      </c>
      <c r="J236" s="91">
        <f t="shared" si="3"/>
        <v>-3.7931902176830566E-3</v>
      </c>
      <c r="K236" s="91">
        <f>I236/'סכום נכסי הקרן'!$C$42</f>
        <v>2.8418188975588902E-5</v>
      </c>
    </row>
    <row r="237" spans="2:11">
      <c r="B237" s="86" t="s">
        <v>2576</v>
      </c>
      <c r="C237" s="87" t="s">
        <v>2577</v>
      </c>
      <c r="D237" s="88" t="s">
        <v>681</v>
      </c>
      <c r="E237" s="88" t="s">
        <v>131</v>
      </c>
      <c r="F237" s="101">
        <v>44781</v>
      </c>
      <c r="G237" s="90">
        <v>35168.270174999998</v>
      </c>
      <c r="H237" s="102">
        <v>6.5284300000000002</v>
      </c>
      <c r="I237" s="90">
        <v>2.2959358839999999</v>
      </c>
      <c r="J237" s="91">
        <f t="shared" si="3"/>
        <v>-3.3202492181067847E-3</v>
      </c>
      <c r="K237" s="91">
        <f>I237/'סכום נכסי הקרן'!$C$42</f>
        <v>2.4874963898816493E-5</v>
      </c>
    </row>
    <row r="238" spans="2:11">
      <c r="B238" s="86" t="s">
        <v>2578</v>
      </c>
      <c r="C238" s="87" t="s">
        <v>2579</v>
      </c>
      <c r="D238" s="88" t="s">
        <v>681</v>
      </c>
      <c r="E238" s="88" t="s">
        <v>131</v>
      </c>
      <c r="F238" s="101">
        <v>44781</v>
      </c>
      <c r="G238" s="90">
        <v>36731.304405000003</v>
      </c>
      <c r="H238" s="102">
        <v>6.5174519999999996</v>
      </c>
      <c r="I238" s="90">
        <v>2.3939452809999997</v>
      </c>
      <c r="J238" s="91">
        <f t="shared" si="3"/>
        <v>-3.4619847195309036E-3</v>
      </c>
      <c r="K238" s="91">
        <f>I238/'סכום נכסי הקרן'!$C$42</f>
        <v>2.5936831623045927E-5</v>
      </c>
    </row>
    <row r="239" spans="2:11">
      <c r="B239" s="86" t="s">
        <v>2580</v>
      </c>
      <c r="C239" s="87" t="s">
        <v>2581</v>
      </c>
      <c r="D239" s="88" t="s">
        <v>681</v>
      </c>
      <c r="E239" s="88" t="s">
        <v>131</v>
      </c>
      <c r="F239" s="101">
        <v>44760</v>
      </c>
      <c r="G239" s="90">
        <v>39075.855750000002</v>
      </c>
      <c r="H239" s="102">
        <v>3.0561039999999999</v>
      </c>
      <c r="I239" s="90">
        <v>1.194198638</v>
      </c>
      <c r="J239" s="91">
        <f t="shared" si="3"/>
        <v>-1.7269807583545254E-3</v>
      </c>
      <c r="K239" s="91">
        <f>I239/'סכום נכסי הקרן'!$C$42</f>
        <v>1.2938361308466673E-5</v>
      </c>
    </row>
    <row r="240" spans="2:11">
      <c r="B240" s="86" t="s">
        <v>2582</v>
      </c>
      <c r="C240" s="87" t="s">
        <v>2583</v>
      </c>
      <c r="D240" s="88" t="s">
        <v>681</v>
      </c>
      <c r="E240" s="88" t="s">
        <v>131</v>
      </c>
      <c r="F240" s="101">
        <v>44909</v>
      </c>
      <c r="G240" s="90">
        <v>41998.684365000001</v>
      </c>
      <c r="H240" s="102">
        <v>2.9487950000000001</v>
      </c>
      <c r="I240" s="90">
        <v>1.238455152</v>
      </c>
      <c r="J240" s="91">
        <f t="shared" si="3"/>
        <v>-1.7909819602298265E-3</v>
      </c>
      <c r="K240" s="91">
        <f>I240/'סכום נכסי הקרן'!$C$42</f>
        <v>1.3417851696551686E-5</v>
      </c>
    </row>
    <row r="241" spans="2:11">
      <c r="B241" s="86" t="s">
        <v>2584</v>
      </c>
      <c r="C241" s="87" t="s">
        <v>2585</v>
      </c>
      <c r="D241" s="88" t="s">
        <v>681</v>
      </c>
      <c r="E241" s="88" t="s">
        <v>131</v>
      </c>
      <c r="F241" s="101">
        <v>44749</v>
      </c>
      <c r="G241" s="90">
        <v>31260.684600000001</v>
      </c>
      <c r="H241" s="102">
        <v>2.3224369999999999</v>
      </c>
      <c r="I241" s="90">
        <v>0.726009821</v>
      </c>
      <c r="J241" s="91">
        <f t="shared" si="3"/>
        <v>-1.0499132651358904E-3</v>
      </c>
      <c r="K241" s="91">
        <f>I241/'סכום נכסי הקרן'!$C$42</f>
        <v>7.8658416436690126E-6</v>
      </c>
    </row>
    <row r="242" spans="2:11">
      <c r="B242" s="86" t="s">
        <v>2586</v>
      </c>
      <c r="C242" s="87" t="s">
        <v>2587</v>
      </c>
      <c r="D242" s="88" t="s">
        <v>681</v>
      </c>
      <c r="E242" s="88" t="s">
        <v>131</v>
      </c>
      <c r="F242" s="101">
        <v>44746</v>
      </c>
      <c r="G242" s="90">
        <v>58613.783624999996</v>
      </c>
      <c r="H242" s="102">
        <v>1.819957</v>
      </c>
      <c r="I242" s="90">
        <v>1.066745644</v>
      </c>
      <c r="J242" s="91">
        <f t="shared" si="3"/>
        <v>-1.5426656358709619E-3</v>
      </c>
      <c r="K242" s="91">
        <f>I242/'סכום נכסי הקרן'!$C$42</f>
        <v>1.155749146508821E-5</v>
      </c>
    </row>
    <row r="243" spans="2:11">
      <c r="B243" s="86" t="s">
        <v>2588</v>
      </c>
      <c r="C243" s="87" t="s">
        <v>2589</v>
      </c>
      <c r="D243" s="88" t="s">
        <v>681</v>
      </c>
      <c r="E243" s="88" t="s">
        <v>131</v>
      </c>
      <c r="F243" s="101">
        <v>44922</v>
      </c>
      <c r="G243" s="90">
        <v>39537.654119999999</v>
      </c>
      <c r="H243" s="102">
        <v>0.15354200000000001</v>
      </c>
      <c r="I243" s="90">
        <v>6.0706904999999999E-2</v>
      </c>
      <c r="J243" s="91">
        <f t="shared" si="3"/>
        <v>-8.779080255009982E-5</v>
      </c>
      <c r="K243" s="91">
        <f>I243/'סכום נכסי הקרן'!$C$42</f>
        <v>6.5771961700123961E-7</v>
      </c>
    </row>
    <row r="244" spans="2:11">
      <c r="B244" s="86" t="s">
        <v>2224</v>
      </c>
      <c r="C244" s="87" t="s">
        <v>2590</v>
      </c>
      <c r="D244" s="88" t="s">
        <v>681</v>
      </c>
      <c r="E244" s="88" t="s">
        <v>131</v>
      </c>
      <c r="F244" s="101">
        <v>44678</v>
      </c>
      <c r="G244" s="90">
        <v>65287.613239999999</v>
      </c>
      <c r="H244" s="102">
        <v>-8.056476</v>
      </c>
      <c r="I244" s="90">
        <v>-5.2598806629999997</v>
      </c>
      <c r="J244" s="91">
        <f t="shared" si="3"/>
        <v>7.606534128572707E-3</v>
      </c>
      <c r="K244" s="91">
        <f>I244/'סכום נכסי הקרן'!$C$42</f>
        <v>-5.6987367337217835E-5</v>
      </c>
    </row>
    <row r="245" spans="2:11">
      <c r="B245" s="86" t="s">
        <v>2591</v>
      </c>
      <c r="C245" s="87" t="s">
        <v>2592</v>
      </c>
      <c r="D245" s="88" t="s">
        <v>681</v>
      </c>
      <c r="E245" s="88" t="s">
        <v>131</v>
      </c>
      <c r="F245" s="101">
        <v>44678</v>
      </c>
      <c r="G245" s="90">
        <v>57135.438150000002</v>
      </c>
      <c r="H245" s="102">
        <v>-8.0398770000000006</v>
      </c>
      <c r="I245" s="90">
        <v>-4.5936190149999998</v>
      </c>
      <c r="J245" s="91">
        <f t="shared" si="3"/>
        <v>6.6430252034138286E-3</v>
      </c>
      <c r="K245" s="91">
        <f>I245/'סכום נכסי הקרן'!$C$42</f>
        <v>-4.9768858076283275E-5</v>
      </c>
    </row>
    <row r="246" spans="2:11">
      <c r="B246" s="86" t="s">
        <v>2238</v>
      </c>
      <c r="C246" s="87" t="s">
        <v>2460</v>
      </c>
      <c r="D246" s="88" t="s">
        <v>681</v>
      </c>
      <c r="E246" s="88" t="s">
        <v>131</v>
      </c>
      <c r="F246" s="101">
        <v>44713</v>
      </c>
      <c r="G246" s="90">
        <v>69194.438460000005</v>
      </c>
      <c r="H246" s="102">
        <v>-6.950691</v>
      </c>
      <c r="I246" s="90">
        <v>-4.8094916200000002</v>
      </c>
      <c r="J246" s="91">
        <f t="shared" si="3"/>
        <v>6.9552076354045672E-3</v>
      </c>
      <c r="K246" s="91">
        <f>I246/'סכום נכסי הקרן'!$C$42</f>
        <v>-5.2107696583725883E-5</v>
      </c>
    </row>
    <row r="247" spans="2:11">
      <c r="B247" s="86" t="s">
        <v>2242</v>
      </c>
      <c r="C247" s="87" t="s">
        <v>2510</v>
      </c>
      <c r="D247" s="88" t="s">
        <v>681</v>
      </c>
      <c r="E247" s="88" t="s">
        <v>131</v>
      </c>
      <c r="F247" s="101">
        <v>44721</v>
      </c>
      <c r="G247" s="90">
        <v>58549.410476000005</v>
      </c>
      <c r="H247" s="102">
        <v>-6.8293990000000004</v>
      </c>
      <c r="I247" s="90">
        <v>-3.9985729930000002</v>
      </c>
      <c r="J247" s="91">
        <f t="shared" si="3"/>
        <v>5.7825041831835221E-3</v>
      </c>
      <c r="K247" s="91">
        <f>I247/'סכום נכסי הקרן'!$C$42</f>
        <v>-4.3321923552311891E-5</v>
      </c>
    </row>
    <row r="248" spans="2:11">
      <c r="B248" s="86" t="s">
        <v>2593</v>
      </c>
      <c r="C248" s="87" t="s">
        <v>2468</v>
      </c>
      <c r="D248" s="88" t="s">
        <v>681</v>
      </c>
      <c r="E248" s="88" t="s">
        <v>131</v>
      </c>
      <c r="F248" s="101">
        <v>44714</v>
      </c>
      <c r="G248" s="90">
        <v>16504.95738</v>
      </c>
      <c r="H248" s="102">
        <v>-6.7290910000000004</v>
      </c>
      <c r="I248" s="90">
        <v>-1.1106336779999999</v>
      </c>
      <c r="J248" s="91">
        <f t="shared" si="3"/>
        <v>1.606133963357037E-3</v>
      </c>
      <c r="K248" s="91">
        <f>I248/'סכום נכסי הקרן'!$C$42</f>
        <v>-1.2032989613337035E-5</v>
      </c>
    </row>
    <row r="249" spans="2:11">
      <c r="B249" s="86" t="s">
        <v>2594</v>
      </c>
      <c r="C249" s="87" t="s">
        <v>2595</v>
      </c>
      <c r="D249" s="88" t="s">
        <v>681</v>
      </c>
      <c r="E249" s="88" t="s">
        <v>131</v>
      </c>
      <c r="F249" s="101">
        <v>44817</v>
      </c>
      <c r="G249" s="90">
        <v>94335.535799999998</v>
      </c>
      <c r="H249" s="102">
        <v>-5.5235450000000004</v>
      </c>
      <c r="I249" s="90">
        <v>-5.2106661999999995</v>
      </c>
      <c r="J249" s="91">
        <f t="shared" si="3"/>
        <v>7.5353630286155897E-3</v>
      </c>
      <c r="K249" s="91">
        <f>I249/'סכום נכסי הקרן'!$C$42</f>
        <v>-5.6454160813919017E-5</v>
      </c>
    </row>
    <row r="250" spans="2:11">
      <c r="B250" s="86" t="s">
        <v>2596</v>
      </c>
      <c r="C250" s="87" t="s">
        <v>2597</v>
      </c>
      <c r="D250" s="88" t="s">
        <v>681</v>
      </c>
      <c r="E250" s="88" t="s">
        <v>131</v>
      </c>
      <c r="F250" s="101">
        <v>44804</v>
      </c>
      <c r="G250" s="90">
        <v>71251.665296000006</v>
      </c>
      <c r="H250" s="102">
        <v>-6.0692729999999999</v>
      </c>
      <c r="I250" s="90">
        <v>-4.3244578049999998</v>
      </c>
      <c r="J250" s="91">
        <f t="shared" si="3"/>
        <v>6.2537798837709324E-3</v>
      </c>
      <c r="K250" s="91">
        <f>I250/'סכום נכסי הקרן'!$C$42</f>
        <v>-4.6852672381216295E-5</v>
      </c>
    </row>
    <row r="251" spans="2:11">
      <c r="B251" s="86" t="s">
        <v>2309</v>
      </c>
      <c r="C251" s="87" t="s">
        <v>2598</v>
      </c>
      <c r="D251" s="88" t="s">
        <v>681</v>
      </c>
      <c r="E251" s="88" t="s">
        <v>131</v>
      </c>
      <c r="F251" s="101">
        <v>44816</v>
      </c>
      <c r="G251" s="90">
        <v>50041.466039999999</v>
      </c>
      <c r="H251" s="102">
        <v>-4.6986470000000002</v>
      </c>
      <c r="I251" s="90">
        <v>-2.3512718549999998</v>
      </c>
      <c r="J251" s="91">
        <f t="shared" si="3"/>
        <v>3.4002728876379369E-3</v>
      </c>
      <c r="K251" s="91">
        <f>I251/'סכום נכסי הקרן'!$C$42</f>
        <v>-2.5474492958196338E-5</v>
      </c>
    </row>
    <row r="252" spans="2:11">
      <c r="B252" s="86" t="s">
        <v>2311</v>
      </c>
      <c r="C252" s="87" t="s">
        <v>2599</v>
      </c>
      <c r="D252" s="88" t="s">
        <v>681</v>
      </c>
      <c r="E252" s="88" t="s">
        <v>131</v>
      </c>
      <c r="F252" s="101">
        <v>44816</v>
      </c>
      <c r="G252" s="90">
        <v>46719.410807999993</v>
      </c>
      <c r="H252" s="102">
        <v>-4.6671779999999998</v>
      </c>
      <c r="I252" s="90">
        <v>-2.180477894</v>
      </c>
      <c r="J252" s="91">
        <f t="shared" si="3"/>
        <v>3.1532805742116401E-3</v>
      </c>
      <c r="K252" s="91">
        <f>I252/'סכום נכסי הקרן'!$C$42</f>
        <v>-2.3624052079765054E-5</v>
      </c>
    </row>
    <row r="253" spans="2:11">
      <c r="B253" s="86" t="s">
        <v>2600</v>
      </c>
      <c r="C253" s="87" t="s">
        <v>2601</v>
      </c>
      <c r="D253" s="88" t="s">
        <v>681</v>
      </c>
      <c r="E253" s="88" t="s">
        <v>131</v>
      </c>
      <c r="F253" s="101">
        <v>44805</v>
      </c>
      <c r="G253" s="90">
        <v>66742.015440000003</v>
      </c>
      <c r="H253" s="102">
        <v>-5.3288140000000004</v>
      </c>
      <c r="I253" s="90">
        <v>-3.5565576870000002</v>
      </c>
      <c r="J253" s="91">
        <f t="shared" si="3"/>
        <v>5.1432873024486545E-3</v>
      </c>
      <c r="K253" s="91">
        <f>I253/'סכום נכסי הקרן'!$C$42</f>
        <v>-3.8532976763293318E-5</v>
      </c>
    </row>
    <row r="254" spans="2:11">
      <c r="B254" s="86" t="s">
        <v>2602</v>
      </c>
      <c r="C254" s="87" t="s">
        <v>2603</v>
      </c>
      <c r="D254" s="88" t="s">
        <v>681</v>
      </c>
      <c r="E254" s="88" t="s">
        <v>131</v>
      </c>
      <c r="F254" s="101">
        <v>44805</v>
      </c>
      <c r="G254" s="90">
        <v>58411.550701</v>
      </c>
      <c r="H254" s="102">
        <v>-5.3066570000000004</v>
      </c>
      <c r="I254" s="90">
        <v>-3.0997007870000002</v>
      </c>
      <c r="J254" s="91">
        <f t="shared" si="3"/>
        <v>4.4826073698849582E-3</v>
      </c>
      <c r="K254" s="91">
        <f>I254/'סכום נכסי הקרן'!$C$42</f>
        <v>-3.3583231008796795E-5</v>
      </c>
    </row>
    <row r="255" spans="2:11">
      <c r="B255" s="86" t="s">
        <v>2604</v>
      </c>
      <c r="C255" s="87" t="s">
        <v>2605</v>
      </c>
      <c r="D255" s="88" t="s">
        <v>681</v>
      </c>
      <c r="E255" s="88" t="s">
        <v>131</v>
      </c>
      <c r="F255" s="101">
        <v>44900</v>
      </c>
      <c r="G255" s="90">
        <v>88919.592766000002</v>
      </c>
      <c r="H255" s="102">
        <v>-4.2195819999999999</v>
      </c>
      <c r="I255" s="90">
        <v>-3.752034874</v>
      </c>
      <c r="J255" s="91">
        <f t="shared" si="3"/>
        <v>5.425975064688649E-3</v>
      </c>
      <c r="K255" s="91">
        <f>I255/'סכום נכסי הקרן'!$C$42</f>
        <v>-4.0650844254085667E-5</v>
      </c>
    </row>
    <row r="256" spans="2:11">
      <c r="B256" s="86" t="s">
        <v>2320</v>
      </c>
      <c r="C256" s="87" t="s">
        <v>2606</v>
      </c>
      <c r="D256" s="88" t="s">
        <v>681</v>
      </c>
      <c r="E256" s="88" t="s">
        <v>131</v>
      </c>
      <c r="F256" s="101">
        <v>44900</v>
      </c>
      <c r="G256" s="90">
        <v>67163.290559999994</v>
      </c>
      <c r="H256" s="102">
        <v>-4.1355339999999998</v>
      </c>
      <c r="I256" s="90">
        <v>-2.7775604899999999</v>
      </c>
      <c r="J256" s="91">
        <f t="shared" si="3"/>
        <v>4.0167467695569146E-3</v>
      </c>
      <c r="K256" s="91">
        <f>I256/'סכום נכסי הקרן'!$C$42</f>
        <v>-3.0093051551229229E-5</v>
      </c>
    </row>
    <row r="257" spans="2:11">
      <c r="B257" s="86" t="s">
        <v>2330</v>
      </c>
      <c r="C257" s="87" t="s">
        <v>2607</v>
      </c>
      <c r="D257" s="88" t="s">
        <v>681</v>
      </c>
      <c r="E257" s="88" t="s">
        <v>131</v>
      </c>
      <c r="F257" s="101">
        <v>44881</v>
      </c>
      <c r="G257" s="90">
        <v>28607.489451999998</v>
      </c>
      <c r="H257" s="102">
        <v>-3.9831859999999999</v>
      </c>
      <c r="I257" s="90">
        <v>-1.139489599</v>
      </c>
      <c r="J257" s="91">
        <f t="shared" si="3"/>
        <v>1.6478637214943082E-3</v>
      </c>
      <c r="K257" s="91">
        <f>I257/'סכום נכסי הקרן'!$C$42</f>
        <v>-1.2345624647330911E-5</v>
      </c>
    </row>
    <row r="258" spans="2:11">
      <c r="B258" s="86" t="s">
        <v>2332</v>
      </c>
      <c r="C258" s="87" t="s">
        <v>2608</v>
      </c>
      <c r="D258" s="88" t="s">
        <v>681</v>
      </c>
      <c r="E258" s="88" t="s">
        <v>131</v>
      </c>
      <c r="F258" s="101">
        <v>44810</v>
      </c>
      <c r="G258" s="90">
        <v>33703.012635999999</v>
      </c>
      <c r="H258" s="102">
        <v>-3.6762000000000001</v>
      </c>
      <c r="I258" s="90">
        <v>-1.2389901890000001</v>
      </c>
      <c r="J258" s="91">
        <f t="shared" si="3"/>
        <v>1.7917556996853961E-3</v>
      </c>
      <c r="K258" s="91">
        <f>I258/'סכום נכסי הקרן'!$C$42</f>
        <v>-1.3423648472564588E-5</v>
      </c>
    </row>
    <row r="259" spans="2:11">
      <c r="B259" s="86" t="s">
        <v>2609</v>
      </c>
      <c r="C259" s="87" t="s">
        <v>2610</v>
      </c>
      <c r="D259" s="88" t="s">
        <v>681</v>
      </c>
      <c r="E259" s="88" t="s">
        <v>131</v>
      </c>
      <c r="F259" s="101">
        <v>44810</v>
      </c>
      <c r="G259" s="90">
        <v>33722.070319999999</v>
      </c>
      <c r="H259" s="102">
        <v>-3.6176089999999999</v>
      </c>
      <c r="I259" s="90">
        <v>-1.2199325050000001</v>
      </c>
      <c r="J259" s="91">
        <f t="shared" si="3"/>
        <v>1.7641955832026631E-3</v>
      </c>
      <c r="K259" s="91">
        <f>I259/'סכום נכסי הקרן'!$C$42</f>
        <v>-1.3217170929006559E-5</v>
      </c>
    </row>
    <row r="260" spans="2:11">
      <c r="B260" s="86" t="s">
        <v>2611</v>
      </c>
      <c r="C260" s="87" t="s">
        <v>2612</v>
      </c>
      <c r="D260" s="88" t="s">
        <v>681</v>
      </c>
      <c r="E260" s="88" t="s">
        <v>131</v>
      </c>
      <c r="F260" s="101">
        <v>44879</v>
      </c>
      <c r="G260" s="90">
        <v>89576.129979999998</v>
      </c>
      <c r="H260" s="102">
        <v>-3.5711840000000001</v>
      </c>
      <c r="I260" s="90">
        <v>-3.1989288519999999</v>
      </c>
      <c r="J260" s="91">
        <f t="shared" si="3"/>
        <v>4.626105238238541E-3</v>
      </c>
      <c r="K260" s="91">
        <f>I260/'סכום נכסי הקרן'!$C$42</f>
        <v>-3.4658302203870468E-5</v>
      </c>
    </row>
    <row r="261" spans="2:11">
      <c r="B261" s="86" t="s">
        <v>2613</v>
      </c>
      <c r="C261" s="87" t="s">
        <v>2614</v>
      </c>
      <c r="D261" s="88" t="s">
        <v>681</v>
      </c>
      <c r="E261" s="88" t="s">
        <v>131</v>
      </c>
      <c r="F261" s="101">
        <v>44879</v>
      </c>
      <c r="G261" s="90">
        <v>71022.772481000007</v>
      </c>
      <c r="H261" s="102">
        <v>-3.5158939999999999</v>
      </c>
      <c r="I261" s="90">
        <v>-2.4970854599999996</v>
      </c>
      <c r="J261" s="91">
        <f t="shared" si="3"/>
        <v>3.6111400600901192E-3</v>
      </c>
      <c r="K261" s="91">
        <f>I261/'סכום נכסי הקרן'!$C$42</f>
        <v>-2.7054288015021753E-5</v>
      </c>
    </row>
    <row r="262" spans="2:11">
      <c r="B262" s="86" t="s">
        <v>2615</v>
      </c>
      <c r="C262" s="87" t="s">
        <v>2616</v>
      </c>
      <c r="D262" s="88" t="s">
        <v>681</v>
      </c>
      <c r="E262" s="88" t="s">
        <v>131</v>
      </c>
      <c r="F262" s="101">
        <v>44879</v>
      </c>
      <c r="G262" s="90">
        <v>59241.813750000001</v>
      </c>
      <c r="H262" s="102">
        <v>-3.4177460000000002</v>
      </c>
      <c r="I262" s="90">
        <v>-2.0247345329999997</v>
      </c>
      <c r="J262" s="91">
        <f t="shared" si="3"/>
        <v>2.9280535649605518E-3</v>
      </c>
      <c r="K262" s="91">
        <f>I262/'סכום נכסי הקרן'!$C$42</f>
        <v>-2.1936674610144325E-5</v>
      </c>
    </row>
    <row r="263" spans="2:11">
      <c r="B263" s="86" t="s">
        <v>2617</v>
      </c>
      <c r="C263" s="87" t="s">
        <v>2522</v>
      </c>
      <c r="D263" s="88" t="s">
        <v>681</v>
      </c>
      <c r="E263" s="88" t="s">
        <v>131</v>
      </c>
      <c r="F263" s="101">
        <v>44725</v>
      </c>
      <c r="G263" s="90">
        <v>101984.68833600002</v>
      </c>
      <c r="H263" s="102">
        <v>-3.6173009999999999</v>
      </c>
      <c r="I263" s="90">
        <v>-3.6890926849999999</v>
      </c>
      <c r="J263" s="91">
        <f t="shared" si="3"/>
        <v>5.3349517241548152E-3</v>
      </c>
      <c r="K263" s="91">
        <f>I263/'סכום נכסי הקרן'!$C$42</f>
        <v>-3.9968906796686053E-5</v>
      </c>
    </row>
    <row r="264" spans="2:11">
      <c r="B264" s="86" t="s">
        <v>2366</v>
      </c>
      <c r="C264" s="87" t="s">
        <v>2618</v>
      </c>
      <c r="D264" s="88" t="s">
        <v>681</v>
      </c>
      <c r="E264" s="88" t="s">
        <v>131</v>
      </c>
      <c r="F264" s="101">
        <v>44811</v>
      </c>
      <c r="G264" s="90">
        <v>51004.380599999997</v>
      </c>
      <c r="H264" s="102">
        <v>-3.476591</v>
      </c>
      <c r="I264" s="90">
        <v>-1.7732139330000001</v>
      </c>
      <c r="J264" s="91">
        <f t="shared" si="3"/>
        <v>2.5643190716293134E-3</v>
      </c>
      <c r="K264" s="91">
        <f>I264/'סכום נכסי הקרן'!$C$42</f>
        <v>-1.9211613388526755E-5</v>
      </c>
    </row>
    <row r="265" spans="2:11">
      <c r="B265" s="86" t="s">
        <v>2371</v>
      </c>
      <c r="C265" s="87" t="s">
        <v>2512</v>
      </c>
      <c r="D265" s="88" t="s">
        <v>681</v>
      </c>
      <c r="E265" s="88" t="s">
        <v>131</v>
      </c>
      <c r="F265" s="101">
        <v>44725</v>
      </c>
      <c r="G265" s="90">
        <v>34012.95076</v>
      </c>
      <c r="H265" s="102">
        <v>-3.5622989999999999</v>
      </c>
      <c r="I265" s="90">
        <v>-1.211642914</v>
      </c>
      <c r="J265" s="91">
        <f t="shared" si="3"/>
        <v>1.7522076578307126E-3</v>
      </c>
      <c r="K265" s="91">
        <f>I265/'סכום נכסי הקרן'!$C$42</f>
        <v>-1.3127358631416739E-5</v>
      </c>
    </row>
    <row r="266" spans="2:11">
      <c r="B266" s="86" t="s">
        <v>2389</v>
      </c>
      <c r="C266" s="87" t="s">
        <v>2619</v>
      </c>
      <c r="D266" s="88" t="s">
        <v>681</v>
      </c>
      <c r="E266" s="88" t="s">
        <v>131</v>
      </c>
      <c r="F266" s="101">
        <v>44896</v>
      </c>
      <c r="G266" s="90">
        <v>67520.969184999994</v>
      </c>
      <c r="H266" s="102">
        <v>-3.3340960000000002</v>
      </c>
      <c r="I266" s="90">
        <v>-2.2512142239999999</v>
      </c>
      <c r="J266" s="91">
        <f t="shared" si="3"/>
        <v>3.2555753490836037E-3</v>
      </c>
      <c r="K266" s="91">
        <f>I266/'סכום נכסי הקרן'!$C$42</f>
        <v>-2.4390433957999061E-5</v>
      </c>
    </row>
    <row r="267" spans="2:11">
      <c r="B267" s="86" t="s">
        <v>2392</v>
      </c>
      <c r="C267" s="87" t="s">
        <v>2620</v>
      </c>
      <c r="D267" s="88" t="s">
        <v>681</v>
      </c>
      <c r="E267" s="88" t="s">
        <v>131</v>
      </c>
      <c r="F267" s="101">
        <v>44896</v>
      </c>
      <c r="G267" s="90">
        <v>51064.562760000008</v>
      </c>
      <c r="H267" s="102">
        <v>-3.3340960000000002</v>
      </c>
      <c r="I267" s="90">
        <v>-1.702541766</v>
      </c>
      <c r="J267" s="91">
        <f t="shared" si="3"/>
        <v>2.4621170855638952E-3</v>
      </c>
      <c r="K267" s="91">
        <f>I267/'סכום נכסי הקרן'!$C$42</f>
        <v>-1.8445926674438997E-5</v>
      </c>
    </row>
    <row r="268" spans="2:11">
      <c r="B268" s="86" t="s">
        <v>2402</v>
      </c>
      <c r="C268" s="87" t="s">
        <v>2621</v>
      </c>
      <c r="D268" s="88" t="s">
        <v>681</v>
      </c>
      <c r="E268" s="88" t="s">
        <v>131</v>
      </c>
      <c r="F268" s="101">
        <v>44818</v>
      </c>
      <c r="G268" s="90">
        <v>85157.756400000013</v>
      </c>
      <c r="H268" s="102">
        <v>-3.4549530000000002</v>
      </c>
      <c r="I268" s="90">
        <v>-2.9421603620000005</v>
      </c>
      <c r="J268" s="91">
        <f t="shared" ref="J268:J331" si="4">IFERROR(I268/$I$11,0)</f>
        <v>4.254781550979617E-3</v>
      </c>
      <c r="K268" s="91">
        <f>I268/'סכום נכסי הקרן'!$C$42</f>
        <v>-3.1876383525908112E-5</v>
      </c>
    </row>
    <row r="269" spans="2:11">
      <c r="B269" s="86" t="s">
        <v>2622</v>
      </c>
      <c r="C269" s="87" t="s">
        <v>2623</v>
      </c>
      <c r="D269" s="88" t="s">
        <v>681</v>
      </c>
      <c r="E269" s="88" t="s">
        <v>131</v>
      </c>
      <c r="F269" s="101">
        <v>44882</v>
      </c>
      <c r="G269" s="90">
        <v>76657.778577000005</v>
      </c>
      <c r="H269" s="102">
        <v>-2.7112319999999999</v>
      </c>
      <c r="I269" s="90">
        <v>-2.0783702130000004</v>
      </c>
      <c r="J269" s="91">
        <f t="shared" si="4"/>
        <v>3.0056183723332942E-3</v>
      </c>
      <c r="K269" s="91">
        <f>I269/'סכום נכסי הקרן'!$C$42</f>
        <v>-2.2517782128427485E-5</v>
      </c>
    </row>
    <row r="270" spans="2:11">
      <c r="B270" s="86" t="s">
        <v>2624</v>
      </c>
      <c r="C270" s="87" t="s">
        <v>2625</v>
      </c>
      <c r="D270" s="88" t="s">
        <v>681</v>
      </c>
      <c r="E270" s="88" t="s">
        <v>131</v>
      </c>
      <c r="F270" s="101">
        <v>44760</v>
      </c>
      <c r="G270" s="90">
        <v>34143.345439999997</v>
      </c>
      <c r="H270" s="102">
        <v>-3.121766</v>
      </c>
      <c r="I270" s="90">
        <v>-1.065875202</v>
      </c>
      <c r="J270" s="91">
        <f t="shared" si="4"/>
        <v>1.5414068531714761E-3</v>
      </c>
      <c r="K270" s="91">
        <f>I270/'סכום נכסי הקרן'!$C$42</f>
        <v>-1.1548060795235054E-5</v>
      </c>
    </row>
    <row r="271" spans="2:11">
      <c r="B271" s="86" t="s">
        <v>2433</v>
      </c>
      <c r="C271" s="87" t="s">
        <v>2626</v>
      </c>
      <c r="D271" s="88" t="s">
        <v>681</v>
      </c>
      <c r="E271" s="88" t="s">
        <v>131</v>
      </c>
      <c r="F271" s="101">
        <v>44823</v>
      </c>
      <c r="G271" s="90">
        <v>34144.348475999999</v>
      </c>
      <c r="H271" s="102">
        <v>-2.9291550000000002</v>
      </c>
      <c r="I271" s="90">
        <v>-1.000140907</v>
      </c>
      <c r="J271" s="91">
        <f t="shared" si="4"/>
        <v>1.4463457309957532E-3</v>
      </c>
      <c r="K271" s="91">
        <f>I271/'סכום נכסי הקרן'!$C$42</f>
        <v>-1.0835872695195257E-5</v>
      </c>
    </row>
    <row r="272" spans="2:11">
      <c r="B272" s="86" t="s">
        <v>2438</v>
      </c>
      <c r="C272" s="87" t="s">
        <v>2627</v>
      </c>
      <c r="D272" s="88" t="s">
        <v>681</v>
      </c>
      <c r="E272" s="88" t="s">
        <v>131</v>
      </c>
      <c r="F272" s="101">
        <v>44760</v>
      </c>
      <c r="G272" s="90">
        <v>59768.407649999994</v>
      </c>
      <c r="H272" s="102">
        <v>-3.0914799999999998</v>
      </c>
      <c r="I272" s="90">
        <v>-1.847728474</v>
      </c>
      <c r="J272" s="91">
        <f t="shared" si="4"/>
        <v>2.6720776759601109E-3</v>
      </c>
      <c r="K272" s="91">
        <f>I272/'סכום נכסי הקרן'!$C$42</f>
        <v>-2.0018929712222438E-5</v>
      </c>
    </row>
    <row r="273" spans="2:11">
      <c r="B273" s="86" t="s">
        <v>2628</v>
      </c>
      <c r="C273" s="87" t="s">
        <v>2629</v>
      </c>
      <c r="D273" s="88" t="s">
        <v>681</v>
      </c>
      <c r="E273" s="88" t="s">
        <v>131</v>
      </c>
      <c r="F273" s="101">
        <v>44895</v>
      </c>
      <c r="G273" s="90">
        <v>85634.198499999999</v>
      </c>
      <c r="H273" s="102">
        <v>-2.7056619999999998</v>
      </c>
      <c r="I273" s="90">
        <v>-2.3169722109999999</v>
      </c>
      <c r="J273" s="91">
        <f t="shared" si="4"/>
        <v>3.3506707332546307E-3</v>
      </c>
      <c r="K273" s="91">
        <f>I273/'סכום נכסי הקרן'!$C$42</f>
        <v>-2.510287874536571E-5</v>
      </c>
    </row>
    <row r="274" spans="2:11">
      <c r="B274" s="86" t="s">
        <v>2630</v>
      </c>
      <c r="C274" s="87" t="s">
        <v>2631</v>
      </c>
      <c r="D274" s="88" t="s">
        <v>681</v>
      </c>
      <c r="E274" s="88" t="s">
        <v>131</v>
      </c>
      <c r="F274" s="101">
        <v>44825</v>
      </c>
      <c r="G274" s="90">
        <v>70261.167245999997</v>
      </c>
      <c r="H274" s="102">
        <v>-2.4071799999999999</v>
      </c>
      <c r="I274" s="90">
        <v>-1.6913126080000001</v>
      </c>
      <c r="J274" s="91">
        <f t="shared" si="4"/>
        <v>2.4458781290105694E-3</v>
      </c>
      <c r="K274" s="91">
        <f>I274/'סכום נכסי הקרן'!$C$42</f>
        <v>-1.8324266090704639E-5</v>
      </c>
    </row>
    <row r="275" spans="2:11">
      <c r="B275" s="86" t="s">
        <v>2473</v>
      </c>
      <c r="C275" s="87" t="s">
        <v>2632</v>
      </c>
      <c r="D275" s="88" t="s">
        <v>681</v>
      </c>
      <c r="E275" s="88" t="s">
        <v>131</v>
      </c>
      <c r="F275" s="101">
        <v>44886</v>
      </c>
      <c r="G275" s="90">
        <v>60031.704599999997</v>
      </c>
      <c r="H275" s="102">
        <v>-2.003889</v>
      </c>
      <c r="I275" s="90">
        <v>-1.2029686580000001</v>
      </c>
      <c r="J275" s="91">
        <f t="shared" si="4"/>
        <v>1.7396634522619224E-3</v>
      </c>
      <c r="K275" s="91">
        <f>I275/'סכום נכסי הקרן'!$C$42</f>
        <v>-1.3033378740099752E-5</v>
      </c>
    </row>
    <row r="276" spans="2:11">
      <c r="B276" s="86" t="s">
        <v>2479</v>
      </c>
      <c r="C276" s="87" t="s">
        <v>2633</v>
      </c>
      <c r="D276" s="88" t="s">
        <v>681</v>
      </c>
      <c r="E276" s="88" t="s">
        <v>131</v>
      </c>
      <c r="F276" s="101">
        <v>44886</v>
      </c>
      <c r="G276" s="90">
        <v>17166.961139999999</v>
      </c>
      <c r="H276" s="102">
        <v>-1.91449</v>
      </c>
      <c r="I276" s="90">
        <v>-0.32865979099999998</v>
      </c>
      <c r="J276" s="91">
        <f t="shared" si="4"/>
        <v>4.7528871415596086E-4</v>
      </c>
      <c r="K276" s="91">
        <f>I276/'סכום נכסי הקרן'!$C$42</f>
        <v>-3.5608139116996238E-6</v>
      </c>
    </row>
    <row r="277" spans="2:11">
      <c r="B277" s="86" t="s">
        <v>2481</v>
      </c>
      <c r="C277" s="87" t="s">
        <v>2634</v>
      </c>
      <c r="D277" s="88" t="s">
        <v>681</v>
      </c>
      <c r="E277" s="88" t="s">
        <v>131</v>
      </c>
      <c r="F277" s="101">
        <v>44755</v>
      </c>
      <c r="G277" s="90">
        <v>51515.928959999997</v>
      </c>
      <c r="H277" s="102">
        <v>-2.7320180000000001</v>
      </c>
      <c r="I277" s="90">
        <v>-1.4074242969999999</v>
      </c>
      <c r="J277" s="91">
        <f t="shared" si="4"/>
        <v>2.0353353306702101E-3</v>
      </c>
      <c r="K277" s="91">
        <f>I277/'סכום נכסי הקרן'!$C$42</f>
        <v>-1.5248521886943157E-5</v>
      </c>
    </row>
    <row r="278" spans="2:11">
      <c r="B278" s="86" t="s">
        <v>2483</v>
      </c>
      <c r="C278" s="87" t="s">
        <v>2635</v>
      </c>
      <c r="D278" s="88" t="s">
        <v>681</v>
      </c>
      <c r="E278" s="88" t="s">
        <v>131</v>
      </c>
      <c r="F278" s="101">
        <v>44755</v>
      </c>
      <c r="G278" s="90">
        <v>8589.7495450000006</v>
      </c>
      <c r="H278" s="102">
        <v>-2.6870319999999999</v>
      </c>
      <c r="I278" s="90">
        <v>-0.23080933099999998</v>
      </c>
      <c r="J278" s="91">
        <f t="shared" si="4"/>
        <v>3.3378305819645442E-4</v>
      </c>
      <c r="K278" s="91">
        <f>I278/'סכום נכסי הקרן'!$C$42</f>
        <v>-2.5006681659299275E-6</v>
      </c>
    </row>
    <row r="279" spans="2:11">
      <c r="B279" s="86" t="s">
        <v>2502</v>
      </c>
      <c r="C279" s="87" t="s">
        <v>2636</v>
      </c>
      <c r="D279" s="88" t="s">
        <v>681</v>
      </c>
      <c r="E279" s="88" t="s">
        <v>131</v>
      </c>
      <c r="F279" s="101">
        <v>44865</v>
      </c>
      <c r="G279" s="90">
        <v>52192.978260000004</v>
      </c>
      <c r="H279" s="102">
        <v>-0.76047299999999995</v>
      </c>
      <c r="I279" s="90">
        <v>-0.39691338199999998</v>
      </c>
      <c r="J279" s="91">
        <f t="shared" si="4"/>
        <v>5.7399309598561059E-4</v>
      </c>
      <c r="K279" s="91">
        <f>I279/'סכום נכסי הקרן'!$C$42</f>
        <v>-4.3002969364309831E-6</v>
      </c>
    </row>
    <row r="280" spans="2:11">
      <c r="B280" s="86" t="s">
        <v>2637</v>
      </c>
      <c r="C280" s="87" t="s">
        <v>2638</v>
      </c>
      <c r="D280" s="88" t="s">
        <v>681</v>
      </c>
      <c r="E280" s="88" t="s">
        <v>131</v>
      </c>
      <c r="F280" s="101">
        <v>44865</v>
      </c>
      <c r="G280" s="90">
        <v>74889.727020000006</v>
      </c>
      <c r="H280" s="102">
        <v>-0.65311699999999995</v>
      </c>
      <c r="I280" s="90">
        <v>-0.48911766699999998</v>
      </c>
      <c r="J280" s="91">
        <f t="shared" si="4"/>
        <v>7.0733358136710266E-4</v>
      </c>
      <c r="K280" s="91">
        <f>I280/'סכום נכסי הקרן'!$C$42</f>
        <v>-5.2992700683353874E-6</v>
      </c>
    </row>
    <row r="281" spans="2:11">
      <c r="B281" s="86" t="s">
        <v>2511</v>
      </c>
      <c r="C281" s="87" t="s">
        <v>2639</v>
      </c>
      <c r="D281" s="88" t="s">
        <v>681</v>
      </c>
      <c r="E281" s="88" t="s">
        <v>131</v>
      </c>
      <c r="F281" s="101">
        <v>44853</v>
      </c>
      <c r="G281" s="90">
        <v>83773.566720000003</v>
      </c>
      <c r="H281" s="102">
        <v>-0.34956399999999999</v>
      </c>
      <c r="I281" s="90">
        <v>-0.29284236800000002</v>
      </c>
      <c r="J281" s="91">
        <f t="shared" si="4"/>
        <v>4.2349163587555107E-4</v>
      </c>
      <c r="K281" s="91">
        <f>I281/'סכום נכסי הקרן'!$C$42</f>
        <v>-3.1727555559404007E-6</v>
      </c>
    </row>
    <row r="282" spans="2:11">
      <c r="B282" s="86" t="s">
        <v>2640</v>
      </c>
      <c r="C282" s="87" t="s">
        <v>2641</v>
      </c>
      <c r="D282" s="88" t="s">
        <v>681</v>
      </c>
      <c r="E282" s="88" t="s">
        <v>131</v>
      </c>
      <c r="F282" s="101">
        <v>44867</v>
      </c>
      <c r="G282" s="90">
        <v>43634.57359</v>
      </c>
      <c r="H282" s="102">
        <v>-0.408387</v>
      </c>
      <c r="I282" s="90">
        <v>-0.17819771099999998</v>
      </c>
      <c r="J282" s="91">
        <f t="shared" si="4"/>
        <v>2.5769918695872814E-4</v>
      </c>
      <c r="K282" s="91">
        <f>I282/'סכום נכסי הקרן'!$C$42</f>
        <v>-1.9306556680729741E-6</v>
      </c>
    </row>
    <row r="283" spans="2:11">
      <c r="B283" s="86" t="s">
        <v>2518</v>
      </c>
      <c r="C283" s="87" t="s">
        <v>2642</v>
      </c>
      <c r="D283" s="88" t="s">
        <v>681</v>
      </c>
      <c r="E283" s="88" t="s">
        <v>131</v>
      </c>
      <c r="F283" s="101">
        <v>44867</v>
      </c>
      <c r="G283" s="90">
        <v>34934.740844</v>
      </c>
      <c r="H283" s="102">
        <v>-0.33054800000000001</v>
      </c>
      <c r="I283" s="90">
        <v>-0.115476195</v>
      </c>
      <c r="J283" s="91">
        <f t="shared" si="4"/>
        <v>1.6699497090951721E-4</v>
      </c>
      <c r="K283" s="91">
        <f>I283/'סכום נכסי הקרן'!$C$42</f>
        <v>-1.2511090583214621E-6</v>
      </c>
    </row>
    <row r="284" spans="2:11">
      <c r="B284" s="86" t="s">
        <v>2527</v>
      </c>
      <c r="C284" s="87" t="s">
        <v>2643</v>
      </c>
      <c r="D284" s="88" t="s">
        <v>681</v>
      </c>
      <c r="E284" s="88" t="s">
        <v>131</v>
      </c>
      <c r="F284" s="101">
        <v>44859</v>
      </c>
      <c r="G284" s="90">
        <v>17482.91748</v>
      </c>
      <c r="H284" s="102">
        <v>0.11323900000000001</v>
      </c>
      <c r="I284" s="90">
        <v>1.9797422999999998E-2</v>
      </c>
      <c r="J284" s="91">
        <f t="shared" si="4"/>
        <v>-2.8629884089689708E-5</v>
      </c>
      <c r="K284" s="91">
        <f>I284/'סכום נכסי הקרן'!$C$42</f>
        <v>2.1449213187810401E-7</v>
      </c>
    </row>
    <row r="285" spans="2:11">
      <c r="B285" s="86" t="s">
        <v>2536</v>
      </c>
      <c r="C285" s="87" t="s">
        <v>2644</v>
      </c>
      <c r="D285" s="88" t="s">
        <v>681</v>
      </c>
      <c r="E285" s="88" t="s">
        <v>131</v>
      </c>
      <c r="F285" s="101">
        <v>44865</v>
      </c>
      <c r="G285" s="90">
        <v>26261.990070000003</v>
      </c>
      <c r="H285" s="102">
        <v>-0.28478300000000001</v>
      </c>
      <c r="I285" s="90">
        <v>-7.478962900000001E-2</v>
      </c>
      <c r="J285" s="91">
        <f t="shared" si="4"/>
        <v>1.0815642063014447E-4</v>
      </c>
      <c r="K285" s="91">
        <f>I285/'סכום נכסי הקרן'!$C$42</f>
        <v>-8.1029672228463649E-7</v>
      </c>
    </row>
    <row r="286" spans="2:11">
      <c r="B286" s="86" t="s">
        <v>2546</v>
      </c>
      <c r="C286" s="87" t="s">
        <v>2645</v>
      </c>
      <c r="D286" s="88" t="s">
        <v>681</v>
      </c>
      <c r="E286" s="88" t="s">
        <v>131</v>
      </c>
      <c r="F286" s="101">
        <v>44859</v>
      </c>
      <c r="G286" s="90">
        <v>70164.374272000001</v>
      </c>
      <c r="H286" s="102">
        <v>-0.12973000000000001</v>
      </c>
      <c r="I286" s="90">
        <v>-9.1024173E-2</v>
      </c>
      <c r="J286" s="91">
        <f t="shared" si="4"/>
        <v>1.3163387590141727E-4</v>
      </c>
      <c r="K286" s="91">
        <f>I286/'סכום נכסי הקרן'!$C$42</f>
        <v>-9.8618739010685149E-7</v>
      </c>
    </row>
    <row r="287" spans="2:11">
      <c r="B287" s="86" t="s">
        <v>2646</v>
      </c>
      <c r="C287" s="87" t="s">
        <v>2647</v>
      </c>
      <c r="D287" s="88" t="s">
        <v>681</v>
      </c>
      <c r="E287" s="88" t="s">
        <v>131</v>
      </c>
      <c r="F287" s="101">
        <v>44854</v>
      </c>
      <c r="G287" s="90">
        <v>52700.012957999992</v>
      </c>
      <c r="H287" s="102">
        <v>-5.2209999999999999E-2</v>
      </c>
      <c r="I287" s="90">
        <v>-2.7514786999999999E-2</v>
      </c>
      <c r="J287" s="91">
        <f t="shared" si="4"/>
        <v>3.9790287986598121E-5</v>
      </c>
      <c r="K287" s="91">
        <f>I287/'סכום נכסי הקרן'!$C$42</f>
        <v>-2.9810472412505111E-7</v>
      </c>
    </row>
    <row r="288" spans="2:11">
      <c r="B288" s="86" t="s">
        <v>2570</v>
      </c>
      <c r="C288" s="87" t="s">
        <v>2648</v>
      </c>
      <c r="D288" s="88" t="s">
        <v>681</v>
      </c>
      <c r="E288" s="88" t="s">
        <v>131</v>
      </c>
      <c r="F288" s="101">
        <v>44868</v>
      </c>
      <c r="G288" s="90">
        <v>70663.886199999994</v>
      </c>
      <c r="H288" s="102">
        <v>0.61880400000000002</v>
      </c>
      <c r="I288" s="90">
        <v>0.43727087599999998</v>
      </c>
      <c r="J288" s="91">
        <f t="shared" si="4"/>
        <v>-6.323557614380963E-4</v>
      </c>
      <c r="K288" s="91">
        <f>I288/'סכום נכסי הקרן'!$C$42</f>
        <v>4.7375439925411536E-6</v>
      </c>
    </row>
    <row r="289" spans="2:11">
      <c r="B289" s="86" t="s">
        <v>2649</v>
      </c>
      <c r="C289" s="87" t="s">
        <v>2650</v>
      </c>
      <c r="D289" s="88" t="s">
        <v>681</v>
      </c>
      <c r="E289" s="88" t="s">
        <v>131</v>
      </c>
      <c r="F289" s="101">
        <v>44655</v>
      </c>
      <c r="G289" s="90">
        <v>2041825.5</v>
      </c>
      <c r="H289" s="102">
        <v>-10.88087</v>
      </c>
      <c r="I289" s="90">
        <v>-222.16838000000001</v>
      </c>
      <c r="J289" s="91">
        <f t="shared" si="4"/>
        <v>0.32128701638562446</v>
      </c>
      <c r="K289" s="91">
        <f>I289/'סכום נכסי הקרן'!$C$42</f>
        <v>-2.4070491125084679E-3</v>
      </c>
    </row>
    <row r="290" spans="2:11">
      <c r="B290" s="86" t="s">
        <v>2651</v>
      </c>
      <c r="C290" s="87" t="s">
        <v>2652</v>
      </c>
      <c r="D290" s="88" t="s">
        <v>681</v>
      </c>
      <c r="E290" s="88" t="s">
        <v>131</v>
      </c>
      <c r="F290" s="101">
        <v>44776</v>
      </c>
      <c r="G290" s="90">
        <v>106448</v>
      </c>
      <c r="H290" s="102">
        <v>-5.7643170000000001</v>
      </c>
      <c r="I290" s="90">
        <v>-6.1360000000000001</v>
      </c>
      <c r="J290" s="91">
        <f t="shared" si="4"/>
        <v>8.8735270633120318E-3</v>
      </c>
      <c r="K290" s="91">
        <f>I290/'סכום נכסי הקרן'!$C$42</f>
        <v>-6.6479547424129205E-5</v>
      </c>
    </row>
    <row r="291" spans="2:11">
      <c r="B291" s="86" t="s">
        <v>2653</v>
      </c>
      <c r="C291" s="87" t="s">
        <v>2598</v>
      </c>
      <c r="D291" s="88" t="s">
        <v>681</v>
      </c>
      <c r="E291" s="88" t="s">
        <v>131</v>
      </c>
      <c r="F291" s="101">
        <v>44740</v>
      </c>
      <c r="G291" s="90">
        <v>135384</v>
      </c>
      <c r="H291" s="102">
        <v>-3.9487679999999998</v>
      </c>
      <c r="I291" s="90">
        <v>-5.3460000000000001</v>
      </c>
      <c r="J291" s="91">
        <f t="shared" si="4"/>
        <v>7.7310749153302024E-3</v>
      </c>
      <c r="K291" s="91">
        <f>I291/'סכום נכסי הקרן'!$C$42</f>
        <v>-5.792041403673317E-5</v>
      </c>
    </row>
    <row r="292" spans="2:11">
      <c r="B292" s="86" t="s">
        <v>2654</v>
      </c>
      <c r="C292" s="87" t="s">
        <v>2655</v>
      </c>
      <c r="D292" s="88" t="s">
        <v>681</v>
      </c>
      <c r="E292" s="88" t="s">
        <v>131</v>
      </c>
      <c r="F292" s="101">
        <v>44728</v>
      </c>
      <c r="G292" s="90">
        <v>203520</v>
      </c>
      <c r="H292" s="102">
        <v>-3.7219929999999999</v>
      </c>
      <c r="I292" s="90">
        <v>-7.5750000000000002</v>
      </c>
      <c r="J292" s="91">
        <f t="shared" si="4"/>
        <v>1.0954525342990325E-2</v>
      </c>
      <c r="K292" s="91">
        <f>I292/'סכום נכסי הקרן'!$C$42</f>
        <v>-8.2070171404461986E-5</v>
      </c>
    </row>
    <row r="293" spans="2:11">
      <c r="B293" s="86" t="s">
        <v>2656</v>
      </c>
      <c r="C293" s="87" t="s">
        <v>2647</v>
      </c>
      <c r="D293" s="88" t="s">
        <v>681</v>
      </c>
      <c r="E293" s="88" t="s">
        <v>131</v>
      </c>
      <c r="F293" s="101">
        <v>44812</v>
      </c>
      <c r="G293" s="90">
        <v>84975</v>
      </c>
      <c r="H293" s="102">
        <v>-3.5083850000000001</v>
      </c>
      <c r="I293" s="90">
        <v>-2.9812500000000002</v>
      </c>
      <c r="J293" s="91">
        <f t="shared" si="4"/>
        <v>4.311310716671935E-3</v>
      </c>
      <c r="K293" s="91">
        <f>I293/'סכום נכסי הקרן'!$C$42</f>
        <v>-3.2299894191360039E-5</v>
      </c>
    </row>
    <row r="294" spans="2:11">
      <c r="B294" s="86" t="s">
        <v>2657</v>
      </c>
      <c r="C294" s="87" t="s">
        <v>2643</v>
      </c>
      <c r="D294" s="88" t="s">
        <v>681</v>
      </c>
      <c r="E294" s="88" t="s">
        <v>131</v>
      </c>
      <c r="F294" s="101">
        <v>44819</v>
      </c>
      <c r="G294" s="90">
        <v>510630</v>
      </c>
      <c r="H294" s="102">
        <v>-3.083548</v>
      </c>
      <c r="I294" s="90">
        <v>-15.745520000000001</v>
      </c>
      <c r="J294" s="91">
        <f t="shared" si="4"/>
        <v>2.2770257145684626E-2</v>
      </c>
      <c r="K294" s="91">
        <f>I294/'סכום נכסי הקרן'!$C$42</f>
        <v>-1.705924125745722E-4</v>
      </c>
    </row>
    <row r="295" spans="2:11">
      <c r="B295" s="86" t="s">
        <v>2658</v>
      </c>
      <c r="C295" s="87" t="s">
        <v>2659</v>
      </c>
      <c r="D295" s="88" t="s">
        <v>681</v>
      </c>
      <c r="E295" s="88" t="s">
        <v>131</v>
      </c>
      <c r="F295" s="101">
        <v>44902</v>
      </c>
      <c r="G295" s="90">
        <v>171600</v>
      </c>
      <c r="H295" s="102">
        <v>-2.513112</v>
      </c>
      <c r="I295" s="90">
        <v>-4.3125</v>
      </c>
      <c r="J295" s="91">
        <f t="shared" si="4"/>
        <v>6.2364872002172644E-3</v>
      </c>
      <c r="K295" s="91">
        <f>I295/'סכום נכסי הקרן'!$C$42</f>
        <v>-4.6723117383728361E-5</v>
      </c>
    </row>
    <row r="296" spans="2:11">
      <c r="B296" s="86" t="s">
        <v>2660</v>
      </c>
      <c r="C296" s="87" t="s">
        <v>2661</v>
      </c>
      <c r="D296" s="88" t="s">
        <v>681</v>
      </c>
      <c r="E296" s="88" t="s">
        <v>131</v>
      </c>
      <c r="F296" s="101">
        <v>44749</v>
      </c>
      <c r="G296" s="90">
        <v>172150</v>
      </c>
      <c r="H296" s="102">
        <v>-2.185594</v>
      </c>
      <c r="I296" s="90">
        <v>-3.7625000000000002</v>
      </c>
      <c r="J296" s="91">
        <f t="shared" si="4"/>
        <v>5.4411091225083962E-3</v>
      </c>
      <c r="K296" s="91">
        <f>I296/'סכום נכסי הקרן'!$C$42</f>
        <v>-4.076422705073112E-5</v>
      </c>
    </row>
    <row r="297" spans="2:11">
      <c r="B297" s="86" t="s">
        <v>2662</v>
      </c>
      <c r="C297" s="87" t="s">
        <v>2621</v>
      </c>
      <c r="D297" s="88" t="s">
        <v>681</v>
      </c>
      <c r="E297" s="88" t="s">
        <v>131</v>
      </c>
      <c r="F297" s="101">
        <v>44746</v>
      </c>
      <c r="G297" s="90">
        <v>207204</v>
      </c>
      <c r="H297" s="102">
        <v>-1.8778600000000001</v>
      </c>
      <c r="I297" s="90">
        <v>-3.891</v>
      </c>
      <c r="J297" s="91">
        <f t="shared" si="4"/>
        <v>5.6269383643003769E-3</v>
      </c>
      <c r="K297" s="91">
        <f>I297/'סכום נכסי הקרן'!$C$42</f>
        <v>-4.2156440519440473E-5</v>
      </c>
    </row>
    <row r="298" spans="2:11">
      <c r="B298" s="86" t="s">
        <v>2663</v>
      </c>
      <c r="C298" s="87" t="s">
        <v>2664</v>
      </c>
      <c r="D298" s="88" t="s">
        <v>681</v>
      </c>
      <c r="E298" s="88" t="s">
        <v>131</v>
      </c>
      <c r="F298" s="101">
        <v>44747</v>
      </c>
      <c r="G298" s="90">
        <v>349000</v>
      </c>
      <c r="H298" s="102">
        <v>-0.80945599999999995</v>
      </c>
      <c r="I298" s="90">
        <v>-2.8250000000000002</v>
      </c>
      <c r="J298" s="91">
        <f t="shared" si="4"/>
        <v>4.0853510355046436E-3</v>
      </c>
      <c r="K298" s="91">
        <f>I298/'סכום נכסי הקרן'!$C$42</f>
        <v>-3.0607027619485827E-5</v>
      </c>
    </row>
    <row r="299" spans="2:11">
      <c r="B299" s="86" t="s">
        <v>2665</v>
      </c>
      <c r="C299" s="87" t="s">
        <v>2666</v>
      </c>
      <c r="D299" s="88" t="s">
        <v>681</v>
      </c>
      <c r="E299" s="88" t="s">
        <v>131</v>
      </c>
      <c r="F299" s="101">
        <v>44861</v>
      </c>
      <c r="G299" s="90">
        <v>385055</v>
      </c>
      <c r="H299" s="102">
        <v>-0.50707000000000002</v>
      </c>
      <c r="I299" s="90">
        <v>-1.9524999999999999</v>
      </c>
      <c r="J299" s="91">
        <f t="shared" si="4"/>
        <v>2.823592175866483E-3</v>
      </c>
      <c r="K299" s="91">
        <f>I299/'סכום נכסי הקרן'!$C$42</f>
        <v>-2.1154060682140202E-5</v>
      </c>
    </row>
    <row r="300" spans="2:11">
      <c r="B300" s="86" t="s">
        <v>2667</v>
      </c>
      <c r="C300" s="87" t="s">
        <v>2668</v>
      </c>
      <c r="D300" s="88" t="s">
        <v>681</v>
      </c>
      <c r="E300" s="88" t="s">
        <v>131</v>
      </c>
      <c r="F300" s="101">
        <v>44657</v>
      </c>
      <c r="G300" s="90">
        <v>263925</v>
      </c>
      <c r="H300" s="102">
        <v>9.3506680000000006</v>
      </c>
      <c r="I300" s="90">
        <v>24.678750000000001</v>
      </c>
      <c r="J300" s="91">
        <f t="shared" si="4"/>
        <v>-3.5688975882286797E-2</v>
      </c>
      <c r="K300" s="91">
        <f>I300/'סכום נכסי הקרן'!$C$42</f>
        <v>2.6737811782810114E-4</v>
      </c>
    </row>
    <row r="301" spans="2:11">
      <c r="B301" s="86" t="s">
        <v>2669</v>
      </c>
      <c r="C301" s="87" t="s">
        <v>2670</v>
      </c>
      <c r="D301" s="88" t="s">
        <v>681</v>
      </c>
      <c r="E301" s="88" t="s">
        <v>131</v>
      </c>
      <c r="F301" s="101">
        <v>44662</v>
      </c>
      <c r="G301" s="90">
        <v>387090</v>
      </c>
      <c r="H301" s="102">
        <v>9.2853080000000006</v>
      </c>
      <c r="I301" s="90">
        <v>35.942500000000003</v>
      </c>
      <c r="J301" s="91">
        <f t="shared" si="4"/>
        <v>-5.1977957378274563E-2</v>
      </c>
      <c r="K301" s="91">
        <f>I301/'סכום נכסי הקרן'!$C$42</f>
        <v>3.8941348326136964E-4</v>
      </c>
    </row>
    <row r="302" spans="2:11">
      <c r="B302" s="86" t="s">
        <v>2671</v>
      </c>
      <c r="C302" s="87" t="s">
        <v>2672</v>
      </c>
      <c r="D302" s="88" t="s">
        <v>681</v>
      </c>
      <c r="E302" s="88" t="s">
        <v>131</v>
      </c>
      <c r="F302" s="101">
        <v>44789</v>
      </c>
      <c r="G302" s="90">
        <v>457470</v>
      </c>
      <c r="H302" s="102">
        <v>7.9951689999999997</v>
      </c>
      <c r="I302" s="90">
        <v>36.575499999999998</v>
      </c>
      <c r="J302" s="91">
        <f t="shared" si="4"/>
        <v>-5.289336523861949E-2</v>
      </c>
      <c r="K302" s="91">
        <f>I302/'סכום נכסי הקרן'!$C$42</f>
        <v>3.9627162431734642E-4</v>
      </c>
    </row>
    <row r="303" spans="2:11">
      <c r="B303" s="86" t="s">
        <v>2673</v>
      </c>
      <c r="C303" s="87" t="s">
        <v>2639</v>
      </c>
      <c r="D303" s="88" t="s">
        <v>681</v>
      </c>
      <c r="E303" s="88" t="s">
        <v>131</v>
      </c>
      <c r="F303" s="101">
        <v>44795</v>
      </c>
      <c r="G303" s="90">
        <v>281520</v>
      </c>
      <c r="H303" s="102">
        <v>7.4438760000000004</v>
      </c>
      <c r="I303" s="90">
        <v>20.956</v>
      </c>
      <c r="J303" s="91">
        <f t="shared" si="4"/>
        <v>-3.0305350902667359E-2</v>
      </c>
      <c r="K303" s="91">
        <f>I303/'סכום נכסי הקרן'!$C$42</f>
        <v>2.2704455603325482E-4</v>
      </c>
    </row>
    <row r="304" spans="2:11">
      <c r="B304" s="86" t="s">
        <v>2674</v>
      </c>
      <c r="C304" s="87" t="s">
        <v>2675</v>
      </c>
      <c r="D304" s="88" t="s">
        <v>681</v>
      </c>
      <c r="E304" s="88" t="s">
        <v>131</v>
      </c>
      <c r="F304" s="101">
        <v>44726</v>
      </c>
      <c r="G304" s="90">
        <v>158355</v>
      </c>
      <c r="H304" s="102">
        <v>3.2040350000000002</v>
      </c>
      <c r="I304" s="90">
        <v>5.0737500000000004</v>
      </c>
      <c r="J304" s="91">
        <f t="shared" si="4"/>
        <v>-7.3373627668643126E-3</v>
      </c>
      <c r="K304" s="91">
        <f>I304/'סכום נכסי הקרן'!$C$42</f>
        <v>5.4970763321899541E-5</v>
      </c>
    </row>
    <row r="305" spans="2:11">
      <c r="B305" s="86" t="s">
        <v>2676</v>
      </c>
      <c r="C305" s="87" t="s">
        <v>2610</v>
      </c>
      <c r="D305" s="88" t="s">
        <v>681</v>
      </c>
      <c r="E305" s="88" t="s">
        <v>131</v>
      </c>
      <c r="F305" s="101">
        <v>44732</v>
      </c>
      <c r="G305" s="90">
        <v>281520</v>
      </c>
      <c r="H305" s="102">
        <v>2.9113380000000002</v>
      </c>
      <c r="I305" s="90">
        <v>8.1959999999999997</v>
      </c>
      <c r="J305" s="91">
        <f t="shared" si="4"/>
        <v>-1.1852579499821611E-2</v>
      </c>
      <c r="K305" s="91">
        <f>I305/'סכום נכסי הקרן'!$C$42</f>
        <v>8.8798300307718864E-5</v>
      </c>
    </row>
    <row r="306" spans="2:11">
      <c r="B306" s="86" t="s">
        <v>2677</v>
      </c>
      <c r="C306" s="87" t="s">
        <v>2678</v>
      </c>
      <c r="D306" s="88" t="s">
        <v>681</v>
      </c>
      <c r="E306" s="88" t="s">
        <v>131</v>
      </c>
      <c r="F306" s="101">
        <v>44725</v>
      </c>
      <c r="G306" s="90">
        <v>351900</v>
      </c>
      <c r="H306" s="102">
        <v>2.7578860000000001</v>
      </c>
      <c r="I306" s="90">
        <v>9.7050000000000001</v>
      </c>
      <c r="J306" s="91">
        <f t="shared" si="4"/>
        <v>-1.4034807716662852E-2</v>
      </c>
      <c r="K306" s="91">
        <f>I306/'סכום נכסי הקרן'!$C$42</f>
        <v>1.051473285122513E-4</v>
      </c>
    </row>
    <row r="307" spans="2:11">
      <c r="B307" s="86" t="s">
        <v>2679</v>
      </c>
      <c r="C307" s="87" t="s">
        <v>2626</v>
      </c>
      <c r="D307" s="88" t="s">
        <v>681</v>
      </c>
      <c r="E307" s="88" t="s">
        <v>131</v>
      </c>
      <c r="F307" s="101">
        <v>44756</v>
      </c>
      <c r="G307" s="90">
        <v>387090</v>
      </c>
      <c r="H307" s="102">
        <v>1.911054</v>
      </c>
      <c r="I307" s="90">
        <v>7.3975</v>
      </c>
      <c r="J307" s="91">
        <f t="shared" si="4"/>
        <v>-1.0697835145184282E-2</v>
      </c>
      <c r="K307" s="91">
        <f>I307/'סכום נכסי הקרן'!$C$42</f>
        <v>8.0147074978812876E-5</v>
      </c>
    </row>
    <row r="308" spans="2:11">
      <c r="B308" s="86" t="s">
        <v>2680</v>
      </c>
      <c r="C308" s="87" t="s">
        <v>2681</v>
      </c>
      <c r="D308" s="88" t="s">
        <v>681</v>
      </c>
      <c r="E308" s="88" t="s">
        <v>131</v>
      </c>
      <c r="F308" s="101">
        <v>44887</v>
      </c>
      <c r="G308" s="90">
        <v>446913</v>
      </c>
      <c r="H308" s="102">
        <v>1.7348680000000001</v>
      </c>
      <c r="I308" s="90">
        <v>7.7533500000000002</v>
      </c>
      <c r="J308" s="91">
        <f t="shared" si="4"/>
        <v>-1.121244476146192E-2</v>
      </c>
      <c r="K308" s="91">
        <f>I308/'סכום נכסי הקרן'!$C$42</f>
        <v>8.4002477024262091E-5</v>
      </c>
    </row>
    <row r="309" spans="2:11">
      <c r="B309" s="86" t="s">
        <v>2682</v>
      </c>
      <c r="C309" s="87" t="s">
        <v>2683</v>
      </c>
      <c r="D309" s="88" t="s">
        <v>681</v>
      </c>
      <c r="E309" s="88" t="s">
        <v>131</v>
      </c>
      <c r="F309" s="101">
        <v>44853</v>
      </c>
      <c r="G309" s="90">
        <v>175950</v>
      </c>
      <c r="H309" s="102">
        <v>7.8146999999999994E-2</v>
      </c>
      <c r="I309" s="90">
        <v>0.13750000000000001</v>
      </c>
      <c r="J309" s="91">
        <f t="shared" si="4"/>
        <v>-1.9884451942721714E-4</v>
      </c>
      <c r="K309" s="91">
        <f>I309/'סכום נכסי הקרן'!$C$42</f>
        <v>1.4897225832493101E-6</v>
      </c>
    </row>
    <row r="310" spans="2:11">
      <c r="B310" s="86" t="s">
        <v>2684</v>
      </c>
      <c r="C310" s="87" t="s">
        <v>2641</v>
      </c>
      <c r="D310" s="88" t="s">
        <v>681</v>
      </c>
      <c r="E310" s="88" t="s">
        <v>131</v>
      </c>
      <c r="F310" s="101">
        <v>44847</v>
      </c>
      <c r="G310" s="90">
        <v>140760</v>
      </c>
      <c r="H310" s="102">
        <v>-0.89882799999999996</v>
      </c>
      <c r="I310" s="90">
        <v>-1.26519</v>
      </c>
      <c r="J310" s="91">
        <f t="shared" si="4"/>
        <v>1.829644345702697E-3</v>
      </c>
      <c r="K310" s="91">
        <f>I310/'סכום נכסי הקרן'!$C$42</f>
        <v>-1.3707506291645052E-5</v>
      </c>
    </row>
    <row r="311" spans="2:11">
      <c r="B311" s="92"/>
      <c r="C311" s="87"/>
      <c r="D311" s="87"/>
      <c r="E311" s="87"/>
      <c r="F311" s="87"/>
      <c r="G311" s="90"/>
      <c r="H311" s="102"/>
      <c r="I311" s="87"/>
      <c r="J311" s="91"/>
      <c r="K311" s="87"/>
    </row>
    <row r="312" spans="2:11">
      <c r="B312" s="85" t="s">
        <v>193</v>
      </c>
      <c r="C312" s="80"/>
      <c r="D312" s="81"/>
      <c r="E312" s="81"/>
      <c r="F312" s="99"/>
      <c r="G312" s="83"/>
      <c r="H312" s="100"/>
      <c r="I312" s="83">
        <v>-23.281237424000015</v>
      </c>
      <c r="J312" s="84">
        <f t="shared" si="4"/>
        <v>3.3667974307245274E-2</v>
      </c>
      <c r="K312" s="84">
        <f>I312/'סכום נכסי הקרן'!$C$42</f>
        <v>-2.5223698295652225E-4</v>
      </c>
    </row>
    <row r="313" spans="2:11">
      <c r="B313" s="86" t="s">
        <v>2685</v>
      </c>
      <c r="C313" s="87" t="s">
        <v>2686</v>
      </c>
      <c r="D313" s="88" t="s">
        <v>681</v>
      </c>
      <c r="E313" s="88" t="s">
        <v>135</v>
      </c>
      <c r="F313" s="101">
        <v>44917</v>
      </c>
      <c r="G313" s="90">
        <v>21242.874419999996</v>
      </c>
      <c r="H313" s="102">
        <v>0.88697400000000004</v>
      </c>
      <c r="I313" s="90">
        <v>0.18841883700000001</v>
      </c>
      <c r="J313" s="91">
        <f t="shared" si="4"/>
        <v>-2.7248038614036482E-4</v>
      </c>
      <c r="K313" s="91">
        <f>I313/'סכום נכסי הקרן'!$C$42</f>
        <v>2.0413948842797865E-6</v>
      </c>
    </row>
    <row r="314" spans="2:11">
      <c r="B314" s="86" t="s">
        <v>2687</v>
      </c>
      <c r="C314" s="87" t="s">
        <v>2688</v>
      </c>
      <c r="D314" s="88" t="s">
        <v>681</v>
      </c>
      <c r="E314" s="88" t="s">
        <v>135</v>
      </c>
      <c r="F314" s="101">
        <v>44922</v>
      </c>
      <c r="G314" s="90">
        <v>13770.162271000001</v>
      </c>
      <c r="H314" s="102">
        <v>0.80015099999999995</v>
      </c>
      <c r="I314" s="90">
        <v>0.11018206500000001</v>
      </c>
      <c r="J314" s="91">
        <f t="shared" si="4"/>
        <v>-1.5933890737762475E-4</v>
      </c>
      <c r="K314" s="91">
        <f>I314/'סכום נכסי הקרן'!$C$42</f>
        <v>1.193750621814861E-6</v>
      </c>
    </row>
    <row r="315" spans="2:11">
      <c r="B315" s="86" t="s">
        <v>2689</v>
      </c>
      <c r="C315" s="87" t="s">
        <v>2690</v>
      </c>
      <c r="D315" s="88" t="s">
        <v>681</v>
      </c>
      <c r="E315" s="88" t="s">
        <v>135</v>
      </c>
      <c r="F315" s="101">
        <v>44889</v>
      </c>
      <c r="G315" s="90">
        <v>28188.763283</v>
      </c>
      <c r="H315" s="102">
        <v>0.62356100000000003</v>
      </c>
      <c r="I315" s="90">
        <v>0.17577404399999999</v>
      </c>
      <c r="J315" s="91">
        <f t="shared" si="4"/>
        <v>-2.5419422041424378E-4</v>
      </c>
      <c r="K315" s="91">
        <f>I315/'סכום נכסי הקרן'!$C$42</f>
        <v>1.9043968210607845E-6</v>
      </c>
    </row>
    <row r="316" spans="2:11">
      <c r="B316" s="86" t="s">
        <v>2691</v>
      </c>
      <c r="C316" s="87" t="s">
        <v>2692</v>
      </c>
      <c r="D316" s="88" t="s">
        <v>681</v>
      </c>
      <c r="E316" s="88" t="s">
        <v>135</v>
      </c>
      <c r="F316" s="101">
        <v>44910</v>
      </c>
      <c r="G316" s="90">
        <v>10621.437209999998</v>
      </c>
      <c r="H316" s="102">
        <v>0.31452799999999997</v>
      </c>
      <c r="I316" s="90">
        <v>3.3407386999999997E-2</v>
      </c>
      <c r="J316" s="91">
        <f t="shared" si="4"/>
        <v>-4.8311824096974986E-5</v>
      </c>
      <c r="K316" s="91">
        <f>I316/'סכום נכסי הקרן'!$C$42</f>
        <v>3.6194719171817754E-7</v>
      </c>
    </row>
    <row r="317" spans="2:11">
      <c r="B317" s="86" t="s">
        <v>2693</v>
      </c>
      <c r="C317" s="87" t="s">
        <v>2694</v>
      </c>
      <c r="D317" s="88" t="s">
        <v>681</v>
      </c>
      <c r="E317" s="88" t="s">
        <v>135</v>
      </c>
      <c r="F317" s="101">
        <v>44909</v>
      </c>
      <c r="G317" s="90">
        <v>10621.437209999998</v>
      </c>
      <c r="H317" s="102">
        <v>-1.170301</v>
      </c>
      <c r="I317" s="90">
        <v>-0.12430276700000001</v>
      </c>
      <c r="J317" s="91">
        <f t="shared" si="4"/>
        <v>1.7975944703700617E-4</v>
      </c>
      <c r="K317" s="91">
        <f>I317/'סכום נכסי הקרן'!$C$42</f>
        <v>-1.3467391938929243E-6</v>
      </c>
    </row>
    <row r="318" spans="2:11">
      <c r="B318" s="86" t="s">
        <v>2695</v>
      </c>
      <c r="C318" s="87" t="s">
        <v>2696</v>
      </c>
      <c r="D318" s="88" t="s">
        <v>681</v>
      </c>
      <c r="E318" s="88" t="s">
        <v>131</v>
      </c>
      <c r="F318" s="101">
        <v>44753</v>
      </c>
      <c r="G318" s="90">
        <v>19442.355199000001</v>
      </c>
      <c r="H318" s="102">
        <v>-4.2522460000000004</v>
      </c>
      <c r="I318" s="90">
        <v>-0.82673683200000003</v>
      </c>
      <c r="J318" s="91">
        <f t="shared" si="4"/>
        <v>1.1955788221950541E-3</v>
      </c>
      <c r="K318" s="91">
        <f>I318/'סכום נכסי הקרן'!$C$42</f>
        <v>-8.957152938431934E-6</v>
      </c>
    </row>
    <row r="319" spans="2:11">
      <c r="B319" s="86" t="s">
        <v>2697</v>
      </c>
      <c r="C319" s="87" t="s">
        <v>2698</v>
      </c>
      <c r="D319" s="88" t="s">
        <v>681</v>
      </c>
      <c r="E319" s="88" t="s">
        <v>131</v>
      </c>
      <c r="F319" s="101">
        <v>44889</v>
      </c>
      <c r="G319" s="90">
        <v>14185.981411000001</v>
      </c>
      <c r="H319" s="102">
        <v>-1.634639</v>
      </c>
      <c r="I319" s="90">
        <v>-0.231889609</v>
      </c>
      <c r="J319" s="91">
        <f t="shared" si="4"/>
        <v>3.3534529354014751E-4</v>
      </c>
      <c r="K319" s="91">
        <f>I319/'סכום נכסי הקרן'!$C$42</f>
        <v>-2.5123722716229268E-6</v>
      </c>
    </row>
    <row r="320" spans="2:11">
      <c r="B320" s="86" t="s">
        <v>2699</v>
      </c>
      <c r="C320" s="87" t="s">
        <v>2700</v>
      </c>
      <c r="D320" s="88" t="s">
        <v>681</v>
      </c>
      <c r="E320" s="88" t="s">
        <v>131</v>
      </c>
      <c r="F320" s="101">
        <v>44907</v>
      </c>
      <c r="G320" s="90">
        <v>5766.6591099999996</v>
      </c>
      <c r="H320" s="102">
        <v>0.81554499999999996</v>
      </c>
      <c r="I320" s="90">
        <v>4.7029682999999996E-2</v>
      </c>
      <c r="J320" s="91">
        <f t="shared" si="4"/>
        <v>-6.8011597926904451E-5</v>
      </c>
      <c r="K320" s="91">
        <f>I320/'סכום נכסי הקרן'!$C$42</f>
        <v>5.0953586071386297E-7</v>
      </c>
    </row>
    <row r="321" spans="2:11">
      <c r="B321" s="86" t="s">
        <v>2701</v>
      </c>
      <c r="C321" s="87" t="s">
        <v>2702</v>
      </c>
      <c r="D321" s="88" t="s">
        <v>681</v>
      </c>
      <c r="E321" s="88" t="s">
        <v>131</v>
      </c>
      <c r="F321" s="101">
        <v>44852</v>
      </c>
      <c r="G321" s="90">
        <v>26813.234863999998</v>
      </c>
      <c r="H321" s="102">
        <v>1.2457130000000001</v>
      </c>
      <c r="I321" s="90">
        <v>0.33401588199999999</v>
      </c>
      <c r="J321" s="91">
        <f t="shared" si="4"/>
        <v>-4.830343820898041E-4</v>
      </c>
      <c r="K321" s="91">
        <f>I321/'סכום נכסי הקרן'!$C$42</f>
        <v>3.6188436551224484E-6</v>
      </c>
    </row>
    <row r="322" spans="2:11">
      <c r="B322" s="86" t="s">
        <v>2703</v>
      </c>
      <c r="C322" s="87" t="s">
        <v>2704</v>
      </c>
      <c r="D322" s="88" t="s">
        <v>681</v>
      </c>
      <c r="E322" s="88" t="s">
        <v>131</v>
      </c>
      <c r="F322" s="101">
        <v>44858</v>
      </c>
      <c r="G322" s="90">
        <v>14706.710728</v>
      </c>
      <c r="H322" s="102">
        <v>1.2529110000000001</v>
      </c>
      <c r="I322" s="90">
        <v>0.18426193199999999</v>
      </c>
      <c r="J322" s="91">
        <f t="shared" si="4"/>
        <v>-2.6646891139833133E-4</v>
      </c>
      <c r="K322" s="91">
        <f>I322/'סכום נכסי הקרן'!$C$42</f>
        <v>1.9963575369712632E-6</v>
      </c>
    </row>
    <row r="323" spans="2:11">
      <c r="B323" s="86" t="s">
        <v>2705</v>
      </c>
      <c r="C323" s="87" t="s">
        <v>2706</v>
      </c>
      <c r="D323" s="88" t="s">
        <v>681</v>
      </c>
      <c r="E323" s="88" t="s">
        <v>133</v>
      </c>
      <c r="F323" s="101">
        <v>44896</v>
      </c>
      <c r="G323" s="90">
        <v>12502.275075000001</v>
      </c>
      <c r="H323" s="102">
        <v>1.851761</v>
      </c>
      <c r="I323" s="90">
        <v>0.231512299</v>
      </c>
      <c r="J323" s="91">
        <f t="shared" si="4"/>
        <v>-3.3479964971741967E-4</v>
      </c>
      <c r="K323" s="91">
        <f>I323/'סכום נכסי הקרן'!$C$42</f>
        <v>2.50828436451103E-6</v>
      </c>
    </row>
    <row r="324" spans="2:11">
      <c r="B324" s="86" t="s">
        <v>2707</v>
      </c>
      <c r="C324" s="87" t="s">
        <v>2708</v>
      </c>
      <c r="D324" s="88" t="s">
        <v>681</v>
      </c>
      <c r="E324" s="88" t="s">
        <v>133</v>
      </c>
      <c r="F324" s="101">
        <v>44922</v>
      </c>
      <c r="G324" s="90">
        <v>12502.275075000001</v>
      </c>
      <c r="H324" s="102">
        <v>3.882E-2</v>
      </c>
      <c r="I324" s="90">
        <v>4.8533860000000003E-3</v>
      </c>
      <c r="J324" s="91">
        <f t="shared" si="4"/>
        <v>-7.0186851401075183E-6</v>
      </c>
      <c r="K324" s="91">
        <f>I324/'סכום נכסי הקרן'!$C$42</f>
        <v>5.2583263486734807E-8</v>
      </c>
    </row>
    <row r="325" spans="2:11">
      <c r="B325" s="86" t="s">
        <v>2709</v>
      </c>
      <c r="C325" s="87" t="s">
        <v>2710</v>
      </c>
      <c r="D325" s="88" t="s">
        <v>681</v>
      </c>
      <c r="E325" s="88" t="s">
        <v>133</v>
      </c>
      <c r="F325" s="101">
        <v>44910</v>
      </c>
      <c r="G325" s="90">
        <v>41674.250249999997</v>
      </c>
      <c r="H325" s="102">
        <v>-0.66090300000000002</v>
      </c>
      <c r="I325" s="90">
        <v>-0.27542628600000002</v>
      </c>
      <c r="J325" s="91">
        <f t="shared" si="4"/>
        <v>3.9830550892576921E-4</v>
      </c>
      <c r="K325" s="91">
        <f>I325/'סכום נכסי הקרן'!$C$42</f>
        <v>-2.9840636965431514E-6</v>
      </c>
    </row>
    <row r="326" spans="2:11">
      <c r="B326" s="86" t="s">
        <v>2711</v>
      </c>
      <c r="C326" s="87" t="s">
        <v>2712</v>
      </c>
      <c r="D326" s="88" t="s">
        <v>681</v>
      </c>
      <c r="E326" s="88" t="s">
        <v>134</v>
      </c>
      <c r="F326" s="101">
        <v>44896</v>
      </c>
      <c r="G326" s="90">
        <v>28233.221880000001</v>
      </c>
      <c r="H326" s="102">
        <v>-1.2577590000000001</v>
      </c>
      <c r="I326" s="90">
        <v>-0.35510598199999999</v>
      </c>
      <c r="J326" s="91">
        <f t="shared" si="4"/>
        <v>5.1353366062923647E-4</v>
      </c>
      <c r="K326" s="91">
        <f>I326/'סכום נכסי הקרן'!$C$42</f>
        <v>-3.8473410969623484E-6</v>
      </c>
    </row>
    <row r="327" spans="2:11">
      <c r="B327" s="86" t="s">
        <v>2713</v>
      </c>
      <c r="C327" s="87" t="s">
        <v>2714</v>
      </c>
      <c r="D327" s="88" t="s">
        <v>681</v>
      </c>
      <c r="E327" s="88" t="s">
        <v>131</v>
      </c>
      <c r="F327" s="101">
        <v>44917</v>
      </c>
      <c r="G327" s="90">
        <v>76999.090349999999</v>
      </c>
      <c r="H327" s="102">
        <v>-1.7715000000000002E-2</v>
      </c>
      <c r="I327" s="90">
        <v>-1.3640101E-2</v>
      </c>
      <c r="J327" s="91">
        <f t="shared" si="4"/>
        <v>1.9725522387517847E-5</v>
      </c>
      <c r="K327" s="91">
        <f>I327/'סכום נכסי הקרן'!$C$42</f>
        <v>-1.477815745272836E-7</v>
      </c>
    </row>
    <row r="328" spans="2:11">
      <c r="B328" s="86" t="s">
        <v>2715</v>
      </c>
      <c r="C328" s="87" t="s">
        <v>2716</v>
      </c>
      <c r="D328" s="88" t="s">
        <v>681</v>
      </c>
      <c r="E328" s="88" t="s">
        <v>131</v>
      </c>
      <c r="F328" s="101">
        <v>44917</v>
      </c>
      <c r="G328" s="90">
        <v>55083.964634999997</v>
      </c>
      <c r="H328" s="102">
        <v>3.7190000000000001E-2</v>
      </c>
      <c r="I328" s="90">
        <v>2.0485662000000002E-2</v>
      </c>
      <c r="J328" s="91">
        <f t="shared" si="4"/>
        <v>-2.9625175385733848E-5</v>
      </c>
      <c r="K328" s="91">
        <f>I328/'סכום נכסי הקרן'!$C$42</f>
        <v>2.2194875137608892E-7</v>
      </c>
    </row>
    <row r="329" spans="2:11">
      <c r="B329" s="86" t="s">
        <v>2717</v>
      </c>
      <c r="C329" s="87" t="s">
        <v>2718</v>
      </c>
      <c r="D329" s="88" t="s">
        <v>681</v>
      </c>
      <c r="E329" s="88" t="s">
        <v>131</v>
      </c>
      <c r="F329" s="101">
        <v>44922</v>
      </c>
      <c r="G329" s="90">
        <v>41461.048649999997</v>
      </c>
      <c r="H329" s="102">
        <v>0.61936400000000003</v>
      </c>
      <c r="I329" s="90">
        <v>0.256794678</v>
      </c>
      <c r="J329" s="91">
        <f t="shared" si="4"/>
        <v>-3.7136155882455977E-4</v>
      </c>
      <c r="K329" s="91">
        <f>I329/'סכום נכסי הקרן'!$C$42</f>
        <v>2.78220240781698E-6</v>
      </c>
    </row>
    <row r="330" spans="2:11">
      <c r="B330" s="86" t="s">
        <v>2719</v>
      </c>
      <c r="C330" s="87" t="s">
        <v>2720</v>
      </c>
      <c r="D330" s="88" t="s">
        <v>681</v>
      </c>
      <c r="E330" s="88" t="s">
        <v>131</v>
      </c>
      <c r="F330" s="101">
        <v>44917</v>
      </c>
      <c r="G330" s="90">
        <v>41460.456349</v>
      </c>
      <c r="H330" s="102">
        <v>0.29716500000000001</v>
      </c>
      <c r="I330" s="90">
        <v>0.123206071</v>
      </c>
      <c r="J330" s="91">
        <f t="shared" si="4"/>
        <v>-1.781734689346225E-4</v>
      </c>
      <c r="K330" s="91">
        <f>I330/'סכום נכסי הקרן'!$C$42</f>
        <v>1.3348572099063119E-6</v>
      </c>
    </row>
    <row r="331" spans="2:11">
      <c r="B331" s="86" t="s">
        <v>2721</v>
      </c>
      <c r="C331" s="87" t="s">
        <v>2722</v>
      </c>
      <c r="D331" s="88" t="s">
        <v>681</v>
      </c>
      <c r="E331" s="88" t="s">
        <v>131</v>
      </c>
      <c r="F331" s="101">
        <v>44922</v>
      </c>
      <c r="G331" s="90">
        <v>34809.511845000001</v>
      </c>
      <c r="H331" s="102">
        <v>0.94197399999999998</v>
      </c>
      <c r="I331" s="90">
        <v>0.32789663200000002</v>
      </c>
      <c r="J331" s="91">
        <f t="shared" si="4"/>
        <v>-4.7418507790431322E-4</v>
      </c>
      <c r="K331" s="91">
        <f>I331/'סכום נכסי הקרן'!$C$42</f>
        <v>3.5525455829948248E-6</v>
      </c>
    </row>
    <row r="332" spans="2:11">
      <c r="B332" s="86" t="s">
        <v>2723</v>
      </c>
      <c r="C332" s="87" t="s">
        <v>2724</v>
      </c>
      <c r="D332" s="88" t="s">
        <v>681</v>
      </c>
      <c r="E332" s="88" t="s">
        <v>131</v>
      </c>
      <c r="F332" s="101">
        <v>44909</v>
      </c>
      <c r="G332" s="90">
        <v>29615.034750000003</v>
      </c>
      <c r="H332" s="102">
        <v>1.9069119999999999</v>
      </c>
      <c r="I332" s="90">
        <v>0.56473257799999999</v>
      </c>
      <c r="J332" s="91">
        <f t="shared" ref="J332:J395" si="5">IFERROR(I332/$I$11,0)</f>
        <v>-8.1668347692584302E-4</v>
      </c>
      <c r="K332" s="91">
        <f>I332/'סכום נכסי הקרן'!$C$42</f>
        <v>6.1185081814051086E-6</v>
      </c>
    </row>
    <row r="333" spans="2:11">
      <c r="B333" s="86" t="s">
        <v>2725</v>
      </c>
      <c r="C333" s="87" t="s">
        <v>2726</v>
      </c>
      <c r="D333" s="88" t="s">
        <v>681</v>
      </c>
      <c r="E333" s="88" t="s">
        <v>131</v>
      </c>
      <c r="F333" s="101">
        <v>44910</v>
      </c>
      <c r="G333" s="90">
        <v>34122.443038999998</v>
      </c>
      <c r="H333" s="102">
        <v>3.2096640000000001</v>
      </c>
      <c r="I333" s="90">
        <v>1.0952156419999999</v>
      </c>
      <c r="J333" s="91">
        <f t="shared" si="5"/>
        <v>-1.5838372945648077E-3</v>
      </c>
      <c r="K333" s="91">
        <f>I333/'סכום נכסי הקרן'!$C$42</f>
        <v>1.1865945275747574E-5</v>
      </c>
    </row>
    <row r="334" spans="2:11">
      <c r="B334" s="86" t="s">
        <v>2727</v>
      </c>
      <c r="C334" s="87" t="s">
        <v>2728</v>
      </c>
      <c r="D334" s="88" t="s">
        <v>681</v>
      </c>
      <c r="E334" s="88" t="s">
        <v>135</v>
      </c>
      <c r="F334" s="101">
        <v>44860</v>
      </c>
      <c r="G334" s="90">
        <v>1762.2704120000001</v>
      </c>
      <c r="H334" s="102">
        <v>-4.8083340000000003</v>
      </c>
      <c r="I334" s="90">
        <v>-8.4735848000000003E-2</v>
      </c>
      <c r="J334" s="91">
        <f t="shared" si="5"/>
        <v>1.2254006526412887E-4</v>
      </c>
      <c r="K334" s="91">
        <f>I334/'סכום נכסי הקרן'!$C$42</f>
        <v>-9.180575009191337E-7</v>
      </c>
    </row>
    <row r="335" spans="2:11">
      <c r="B335" s="86" t="s">
        <v>2729</v>
      </c>
      <c r="C335" s="87" t="s">
        <v>2730</v>
      </c>
      <c r="D335" s="88" t="s">
        <v>681</v>
      </c>
      <c r="E335" s="88" t="s">
        <v>135</v>
      </c>
      <c r="F335" s="101">
        <v>44763</v>
      </c>
      <c r="G335" s="90">
        <v>126379.02584800002</v>
      </c>
      <c r="H335" s="102">
        <v>0.96040099999999995</v>
      </c>
      <c r="I335" s="90">
        <v>1.2137449069999999</v>
      </c>
      <c r="J335" s="91">
        <f t="shared" si="5"/>
        <v>-1.755247438106526E-3</v>
      </c>
      <c r="K335" s="91">
        <f>I335/'סכום נכסי הקרן'!$C$42</f>
        <v>1.3150132350994425E-5</v>
      </c>
    </row>
    <row r="336" spans="2:11">
      <c r="B336" s="86" t="s">
        <v>2731</v>
      </c>
      <c r="C336" s="87" t="s">
        <v>2732</v>
      </c>
      <c r="D336" s="88" t="s">
        <v>681</v>
      </c>
      <c r="E336" s="88" t="s">
        <v>131</v>
      </c>
      <c r="F336" s="101">
        <v>44768</v>
      </c>
      <c r="G336" s="90">
        <v>42527.906688999996</v>
      </c>
      <c r="H336" s="102">
        <v>5.0507939999999998</v>
      </c>
      <c r="I336" s="90">
        <v>2.1479969970000004</v>
      </c>
      <c r="J336" s="91">
        <f t="shared" si="5"/>
        <v>-3.1063085861786953E-3</v>
      </c>
      <c r="K336" s="91">
        <f>I336/'סכום נכסי הקרן'!$C$42</f>
        <v>2.3272142801328007E-5</v>
      </c>
    </row>
    <row r="337" spans="2:11">
      <c r="B337" s="86" t="s">
        <v>2733</v>
      </c>
      <c r="C337" s="87" t="s">
        <v>2734</v>
      </c>
      <c r="D337" s="88" t="s">
        <v>681</v>
      </c>
      <c r="E337" s="88" t="s">
        <v>131</v>
      </c>
      <c r="F337" s="101">
        <v>44768</v>
      </c>
      <c r="G337" s="90">
        <v>18200.212274000001</v>
      </c>
      <c r="H337" s="102">
        <v>4.9150239999999998</v>
      </c>
      <c r="I337" s="90">
        <v>0.8945448279999999</v>
      </c>
      <c r="J337" s="91">
        <f t="shared" si="5"/>
        <v>-1.2936388103982734E-3</v>
      </c>
      <c r="K337" s="91">
        <f>I337/'סכום נכסי הקרן'!$C$42</f>
        <v>9.6918082327306874E-6</v>
      </c>
    </row>
    <row r="338" spans="2:11">
      <c r="B338" s="86" t="s">
        <v>2735</v>
      </c>
      <c r="C338" s="87" t="s">
        <v>2736</v>
      </c>
      <c r="D338" s="88" t="s">
        <v>681</v>
      </c>
      <c r="E338" s="88" t="s">
        <v>131</v>
      </c>
      <c r="F338" s="101">
        <v>44749</v>
      </c>
      <c r="G338" s="90">
        <v>6013.2890820000002</v>
      </c>
      <c r="H338" s="102">
        <v>4.0701510000000001</v>
      </c>
      <c r="I338" s="90">
        <v>0.24474997400000001</v>
      </c>
      <c r="J338" s="91">
        <f t="shared" si="5"/>
        <v>-3.5394320698075557E-4</v>
      </c>
      <c r="K338" s="91">
        <f>I338/'סכום נכסי הקרן'!$C$42</f>
        <v>2.6517059164907741E-6</v>
      </c>
    </row>
    <row r="339" spans="2:11">
      <c r="B339" s="86" t="s">
        <v>2737</v>
      </c>
      <c r="C339" s="87" t="s">
        <v>2738</v>
      </c>
      <c r="D339" s="88" t="s">
        <v>681</v>
      </c>
      <c r="E339" s="88" t="s">
        <v>131</v>
      </c>
      <c r="F339" s="101">
        <v>44749</v>
      </c>
      <c r="G339" s="90">
        <v>6010.0520219999999</v>
      </c>
      <c r="H339" s="102">
        <v>4.0185000000000004</v>
      </c>
      <c r="I339" s="90">
        <v>0.24151393300000001</v>
      </c>
      <c r="J339" s="91">
        <f t="shared" si="5"/>
        <v>-3.4926343230808814E-4</v>
      </c>
      <c r="K339" s="91">
        <f>I339/'סכום נכסי הקרן'!$C$42</f>
        <v>2.6166455284324421E-6</v>
      </c>
    </row>
    <row r="340" spans="2:11">
      <c r="B340" s="86" t="s">
        <v>2739</v>
      </c>
      <c r="C340" s="87" t="s">
        <v>2740</v>
      </c>
      <c r="D340" s="88" t="s">
        <v>681</v>
      </c>
      <c r="E340" s="88" t="s">
        <v>131</v>
      </c>
      <c r="F340" s="101">
        <v>44749</v>
      </c>
      <c r="G340" s="90">
        <v>210832.21601599999</v>
      </c>
      <c r="H340" s="102">
        <v>3.9991669999999999</v>
      </c>
      <c r="I340" s="90">
        <v>8.4315332489999992</v>
      </c>
      <c r="J340" s="91">
        <f t="shared" si="5"/>
        <v>-1.2193194014050964E-2</v>
      </c>
      <c r="K340" s="91">
        <f>I340/'סכום נכסי הקרן'!$C$42</f>
        <v>9.1350149036019824E-5</v>
      </c>
    </row>
    <row r="341" spans="2:11">
      <c r="B341" s="86" t="s">
        <v>2741</v>
      </c>
      <c r="C341" s="87" t="s">
        <v>2742</v>
      </c>
      <c r="D341" s="88" t="s">
        <v>681</v>
      </c>
      <c r="E341" s="88" t="s">
        <v>131</v>
      </c>
      <c r="F341" s="101">
        <v>44749</v>
      </c>
      <c r="G341" s="90">
        <v>18025.720164999999</v>
      </c>
      <c r="H341" s="102">
        <v>3.994888</v>
      </c>
      <c r="I341" s="90">
        <v>0.72010727699999988</v>
      </c>
      <c r="J341" s="91">
        <f t="shared" si="5"/>
        <v>-1.0413773485898684E-3</v>
      </c>
      <c r="K341" s="91">
        <f>I341/'סכום נכסי הקרן'!$C$42</f>
        <v>7.8018914393386639E-6</v>
      </c>
    </row>
    <row r="342" spans="2:11">
      <c r="B342" s="86" t="s">
        <v>2743</v>
      </c>
      <c r="C342" s="87" t="s">
        <v>2744</v>
      </c>
      <c r="D342" s="88" t="s">
        <v>681</v>
      </c>
      <c r="E342" s="88" t="s">
        <v>131</v>
      </c>
      <c r="F342" s="101">
        <v>44804</v>
      </c>
      <c r="G342" s="90">
        <v>14395.222100000003</v>
      </c>
      <c r="H342" s="102">
        <v>3.2850470000000001</v>
      </c>
      <c r="I342" s="90">
        <v>0.47288982099999999</v>
      </c>
      <c r="J342" s="91">
        <f t="shared" si="5"/>
        <v>-6.8386581235467439E-4</v>
      </c>
      <c r="K342" s="91">
        <f>I342/'סכום נכסי הקרן'!$C$42</f>
        <v>5.123451968963082E-6</v>
      </c>
    </row>
    <row r="343" spans="2:11">
      <c r="B343" s="86" t="s">
        <v>2745</v>
      </c>
      <c r="C343" s="87" t="s">
        <v>2746</v>
      </c>
      <c r="D343" s="88" t="s">
        <v>681</v>
      </c>
      <c r="E343" s="88" t="s">
        <v>131</v>
      </c>
      <c r="F343" s="101">
        <v>44909</v>
      </c>
      <c r="G343" s="90">
        <v>11536.585085999999</v>
      </c>
      <c r="H343" s="102">
        <v>-2.947E-3</v>
      </c>
      <c r="I343" s="90">
        <v>-3.3993400000000002E-4</v>
      </c>
      <c r="J343" s="91">
        <f t="shared" si="5"/>
        <v>4.9159282085070281E-7</v>
      </c>
      <c r="K343" s="91">
        <f>I343/'סכום נכסי הקרן'!$C$42</f>
        <v>-3.6829625935583342E-9</v>
      </c>
    </row>
    <row r="344" spans="2:11">
      <c r="B344" s="86" t="s">
        <v>2747</v>
      </c>
      <c r="C344" s="87" t="s">
        <v>2748</v>
      </c>
      <c r="D344" s="88" t="s">
        <v>681</v>
      </c>
      <c r="E344" s="88" t="s">
        <v>133</v>
      </c>
      <c r="F344" s="101">
        <v>44832</v>
      </c>
      <c r="G344" s="90">
        <v>7647.3669220000002</v>
      </c>
      <c r="H344" s="102">
        <v>-10.748732</v>
      </c>
      <c r="I344" s="90">
        <v>-0.82199496700000008</v>
      </c>
      <c r="J344" s="91">
        <f t="shared" si="5"/>
        <v>1.1887214122524089E-3</v>
      </c>
      <c r="K344" s="91">
        <f>I344/'סכום נכסי הקרן'!$C$42</f>
        <v>-8.9057779320521556E-6</v>
      </c>
    </row>
    <row r="345" spans="2:11">
      <c r="B345" s="86" t="s">
        <v>2749</v>
      </c>
      <c r="C345" s="87" t="s">
        <v>2750</v>
      </c>
      <c r="D345" s="88" t="s">
        <v>681</v>
      </c>
      <c r="E345" s="88" t="s">
        <v>133</v>
      </c>
      <c r="F345" s="101">
        <v>44845</v>
      </c>
      <c r="G345" s="90">
        <v>13086.504091000001</v>
      </c>
      <c r="H345" s="102">
        <v>-9.1412250000000004</v>
      </c>
      <c r="I345" s="90">
        <v>-1.1962667530000002</v>
      </c>
      <c r="J345" s="91">
        <f t="shared" si="5"/>
        <v>1.7299715462330363E-3</v>
      </c>
      <c r="K345" s="91">
        <f>I345/'סכום נכסי הקרן'!$C$42</f>
        <v>-1.2960767982068542E-5</v>
      </c>
    </row>
    <row r="346" spans="2:11">
      <c r="B346" s="86" t="s">
        <v>2751</v>
      </c>
      <c r="C346" s="87" t="s">
        <v>2752</v>
      </c>
      <c r="D346" s="88" t="s">
        <v>681</v>
      </c>
      <c r="E346" s="88" t="s">
        <v>133</v>
      </c>
      <c r="F346" s="101">
        <v>44837</v>
      </c>
      <c r="G346" s="90">
        <v>26706.146262999995</v>
      </c>
      <c r="H346" s="102">
        <v>-8.3659789999999994</v>
      </c>
      <c r="I346" s="90">
        <v>-2.2342306789999999</v>
      </c>
      <c r="J346" s="91">
        <f t="shared" si="5"/>
        <v>3.2310147320385456E-3</v>
      </c>
      <c r="K346" s="91">
        <f>I346/'סכום נכסי הקרן'!$C$42</f>
        <v>-2.4206428354143563E-5</v>
      </c>
    </row>
    <row r="347" spans="2:11">
      <c r="B347" s="86" t="s">
        <v>2753</v>
      </c>
      <c r="C347" s="87" t="s">
        <v>2754</v>
      </c>
      <c r="D347" s="88" t="s">
        <v>681</v>
      </c>
      <c r="E347" s="88" t="s">
        <v>133</v>
      </c>
      <c r="F347" s="101">
        <v>44854</v>
      </c>
      <c r="G347" s="90">
        <v>18441.650054000002</v>
      </c>
      <c r="H347" s="102">
        <v>-8.2455890000000007</v>
      </c>
      <c r="I347" s="90">
        <v>-1.5206226089999999</v>
      </c>
      <c r="J347" s="91">
        <f t="shared" si="5"/>
        <v>2.1990361593946625E-3</v>
      </c>
      <c r="K347" s="91">
        <f>I347/'סכום נכסי הקרן'!$C$42</f>
        <v>-1.6474951572558439E-5</v>
      </c>
    </row>
    <row r="348" spans="2:11">
      <c r="B348" s="86" t="s">
        <v>2755</v>
      </c>
      <c r="C348" s="87" t="s">
        <v>2756</v>
      </c>
      <c r="D348" s="88" t="s">
        <v>681</v>
      </c>
      <c r="E348" s="88" t="s">
        <v>133</v>
      </c>
      <c r="F348" s="101">
        <v>44825</v>
      </c>
      <c r="G348" s="90">
        <v>29034.978563000001</v>
      </c>
      <c r="H348" s="102">
        <v>-6.69991</v>
      </c>
      <c r="I348" s="90">
        <v>-1.9453173670000001</v>
      </c>
      <c r="J348" s="91">
        <f t="shared" si="5"/>
        <v>2.813205068905705E-3</v>
      </c>
      <c r="K348" s="91">
        <f>I348/'סכום נכסי הקרן'!$C$42</f>
        <v>-2.1076241550596263E-5</v>
      </c>
    </row>
    <row r="349" spans="2:11">
      <c r="B349" s="86" t="s">
        <v>2757</v>
      </c>
      <c r="C349" s="87" t="s">
        <v>2758</v>
      </c>
      <c r="D349" s="88" t="s">
        <v>681</v>
      </c>
      <c r="E349" s="88" t="s">
        <v>133</v>
      </c>
      <c r="F349" s="101">
        <v>44811</v>
      </c>
      <c r="G349" s="90">
        <v>23559.224190000001</v>
      </c>
      <c r="H349" s="102">
        <v>-6.9852280000000002</v>
      </c>
      <c r="I349" s="90">
        <v>-1.6456655359999997</v>
      </c>
      <c r="J349" s="91">
        <f t="shared" si="5"/>
        <v>2.3798659828643898E-3</v>
      </c>
      <c r="K349" s="91">
        <f>I349/'סכום נכסי הקרן'!$C$42</f>
        <v>-1.7829709916031127E-5</v>
      </c>
    </row>
    <row r="350" spans="2:11">
      <c r="B350" s="86" t="s">
        <v>2759</v>
      </c>
      <c r="C350" s="87" t="s">
        <v>2760</v>
      </c>
      <c r="D350" s="88" t="s">
        <v>681</v>
      </c>
      <c r="E350" s="88" t="s">
        <v>133</v>
      </c>
      <c r="F350" s="101">
        <v>44811</v>
      </c>
      <c r="G350" s="90">
        <v>62067.073300999997</v>
      </c>
      <c r="H350" s="102">
        <v>-6.9373389999999997</v>
      </c>
      <c r="I350" s="90">
        <v>-4.3058029749999998</v>
      </c>
      <c r="J350" s="91">
        <f t="shared" si="5"/>
        <v>6.2268023513611399E-3</v>
      </c>
      <c r="K350" s="91">
        <f>I350/'סכום נכסי הקרן'!$C$42</f>
        <v>-4.6650559497305916E-5</v>
      </c>
    </row>
    <row r="351" spans="2:11">
      <c r="B351" s="86" t="s">
        <v>2761</v>
      </c>
      <c r="C351" s="87" t="s">
        <v>2762</v>
      </c>
      <c r="D351" s="88" t="s">
        <v>681</v>
      </c>
      <c r="E351" s="88" t="s">
        <v>133</v>
      </c>
      <c r="F351" s="101">
        <v>44804</v>
      </c>
      <c r="G351" s="90">
        <v>41873.960552999997</v>
      </c>
      <c r="H351" s="102">
        <v>-5.8362429999999996</v>
      </c>
      <c r="I351" s="90">
        <v>-2.4438660249999997</v>
      </c>
      <c r="J351" s="91">
        <f t="shared" si="5"/>
        <v>3.5341772020772971E-3</v>
      </c>
      <c r="K351" s="91">
        <f>I351/'סכום נכסי הקרן'!$C$42</f>
        <v>-2.6477690239114343E-5</v>
      </c>
    </row>
    <row r="352" spans="2:11">
      <c r="B352" s="86" t="s">
        <v>2763</v>
      </c>
      <c r="C352" s="87" t="s">
        <v>2764</v>
      </c>
      <c r="D352" s="88" t="s">
        <v>681</v>
      </c>
      <c r="E352" s="88" t="s">
        <v>133</v>
      </c>
      <c r="F352" s="101">
        <v>44860</v>
      </c>
      <c r="G352" s="90">
        <v>14174.334143</v>
      </c>
      <c r="H352" s="102">
        <v>-5.7143620000000004</v>
      </c>
      <c r="I352" s="90">
        <v>-0.80997279899999985</v>
      </c>
      <c r="J352" s="91">
        <f t="shared" si="5"/>
        <v>1.1713356506638029E-3</v>
      </c>
      <c r="K352" s="91">
        <f>I352/'סכום נכסי הקרן'!$C$42</f>
        <v>-8.7755256035487553E-6</v>
      </c>
    </row>
    <row r="353" spans="2:11">
      <c r="B353" s="86" t="s">
        <v>2765</v>
      </c>
      <c r="C353" s="87" t="s">
        <v>2766</v>
      </c>
      <c r="D353" s="88" t="s">
        <v>681</v>
      </c>
      <c r="E353" s="88" t="s">
        <v>133</v>
      </c>
      <c r="F353" s="101">
        <v>44861</v>
      </c>
      <c r="G353" s="90">
        <v>14336.69702</v>
      </c>
      <c r="H353" s="102">
        <v>-5.3425859999999998</v>
      </c>
      <c r="I353" s="90">
        <v>-0.76595035099999997</v>
      </c>
      <c r="J353" s="91">
        <f t="shared" si="5"/>
        <v>1.1076729414523875E-3</v>
      </c>
      <c r="K353" s="91">
        <f>I353/'סכום נכסי הקרן'!$C$42</f>
        <v>-8.2985711675086236E-6</v>
      </c>
    </row>
    <row r="354" spans="2:11">
      <c r="B354" s="86" t="s">
        <v>2767</v>
      </c>
      <c r="C354" s="87" t="s">
        <v>2768</v>
      </c>
      <c r="D354" s="88" t="s">
        <v>681</v>
      </c>
      <c r="E354" s="88" t="s">
        <v>133</v>
      </c>
      <c r="F354" s="101">
        <v>44755</v>
      </c>
      <c r="G354" s="90">
        <v>23658.402229999996</v>
      </c>
      <c r="H354" s="102">
        <v>-4.4255389999999997</v>
      </c>
      <c r="I354" s="90">
        <v>-1.0470117620000001</v>
      </c>
      <c r="J354" s="91">
        <f t="shared" si="5"/>
        <v>1.5141276410875191E-3</v>
      </c>
      <c r="K354" s="91">
        <f>I354/'סכום נכסי הקרן'!$C$42</f>
        <v>-1.1343687758393105E-5</v>
      </c>
    </row>
    <row r="355" spans="2:11">
      <c r="B355" s="86" t="s">
        <v>2769</v>
      </c>
      <c r="C355" s="87" t="s">
        <v>2770</v>
      </c>
      <c r="D355" s="88" t="s">
        <v>681</v>
      </c>
      <c r="E355" s="88" t="s">
        <v>133</v>
      </c>
      <c r="F355" s="101">
        <v>44753</v>
      </c>
      <c r="G355" s="90">
        <v>32174.434410999998</v>
      </c>
      <c r="H355" s="102">
        <v>-4.3108890000000004</v>
      </c>
      <c r="I355" s="90">
        <v>-1.387004189</v>
      </c>
      <c r="J355" s="91">
        <f t="shared" si="5"/>
        <v>2.0058049556744874E-3</v>
      </c>
      <c r="K355" s="91">
        <f>I355/'סכום נכסי הקרן'!$C$42</f>
        <v>-1.5027283370288685E-5</v>
      </c>
    </row>
    <row r="356" spans="2:11">
      <c r="B356" s="86" t="s">
        <v>2771</v>
      </c>
      <c r="C356" s="87" t="s">
        <v>2772</v>
      </c>
      <c r="D356" s="88" t="s">
        <v>681</v>
      </c>
      <c r="E356" s="88" t="s">
        <v>133</v>
      </c>
      <c r="F356" s="101">
        <v>44769</v>
      </c>
      <c r="G356" s="90">
        <v>90261.194153999997</v>
      </c>
      <c r="H356" s="102">
        <v>-3.8153990000000002</v>
      </c>
      <c r="I356" s="90">
        <v>-3.4438246779999999</v>
      </c>
      <c r="J356" s="91">
        <f t="shared" si="5"/>
        <v>4.9802593679163691E-3</v>
      </c>
      <c r="K356" s="91">
        <f>I356/'סכום נכסי הקרן'!$C$42</f>
        <v>-3.7311588331402783E-5</v>
      </c>
    </row>
    <row r="357" spans="2:11">
      <c r="B357" s="86" t="s">
        <v>2773</v>
      </c>
      <c r="C357" s="87" t="s">
        <v>2774</v>
      </c>
      <c r="D357" s="88" t="s">
        <v>681</v>
      </c>
      <c r="E357" s="88" t="s">
        <v>133</v>
      </c>
      <c r="F357" s="101">
        <v>44763</v>
      </c>
      <c r="G357" s="90">
        <v>19416.636418999999</v>
      </c>
      <c r="H357" s="102">
        <v>-3.4954079999999998</v>
      </c>
      <c r="I357" s="90">
        <v>-0.67869066999999994</v>
      </c>
      <c r="J357" s="91">
        <f t="shared" si="5"/>
        <v>9.8148305538826191E-4</v>
      </c>
      <c r="K357" s="91">
        <f>I357/'סכום נכסי הקרן'!$C$42</f>
        <v>-7.3531695864698532E-6</v>
      </c>
    </row>
    <row r="358" spans="2:11">
      <c r="B358" s="86" t="s">
        <v>2775</v>
      </c>
      <c r="C358" s="87" t="s">
        <v>2776</v>
      </c>
      <c r="D358" s="88" t="s">
        <v>681</v>
      </c>
      <c r="E358" s="88" t="s">
        <v>133</v>
      </c>
      <c r="F358" s="101">
        <v>44769</v>
      </c>
      <c r="G358" s="90">
        <v>99695.765948999993</v>
      </c>
      <c r="H358" s="102">
        <v>-3.765266</v>
      </c>
      <c r="I358" s="90">
        <v>-3.7538107630000002</v>
      </c>
      <c r="J358" s="91">
        <f t="shared" si="5"/>
        <v>5.4285432522869111E-3</v>
      </c>
      <c r="K358" s="91">
        <f>I358/'סכום נכסי הקרן'!$C$42</f>
        <v>-4.0670084850075806E-5</v>
      </c>
    </row>
    <row r="359" spans="2:11">
      <c r="B359" s="86" t="s">
        <v>2777</v>
      </c>
      <c r="C359" s="87" t="s">
        <v>2778</v>
      </c>
      <c r="D359" s="88" t="s">
        <v>681</v>
      </c>
      <c r="E359" s="88" t="s">
        <v>133</v>
      </c>
      <c r="F359" s="101">
        <v>44777</v>
      </c>
      <c r="G359" s="90">
        <v>10541.728061</v>
      </c>
      <c r="H359" s="102">
        <v>-3.4096000000000002</v>
      </c>
      <c r="I359" s="90">
        <v>-0.35943080500000002</v>
      </c>
      <c r="J359" s="91">
        <f t="shared" si="5"/>
        <v>5.1978796863682035E-4</v>
      </c>
      <c r="K359" s="91">
        <f>I359/'סכום נכסי הקרן'!$C$42</f>
        <v>-3.8941977259925744E-6</v>
      </c>
    </row>
    <row r="360" spans="2:11">
      <c r="B360" s="86" t="s">
        <v>2779</v>
      </c>
      <c r="C360" s="87" t="s">
        <v>2780</v>
      </c>
      <c r="D360" s="88" t="s">
        <v>681</v>
      </c>
      <c r="E360" s="88" t="s">
        <v>133</v>
      </c>
      <c r="F360" s="101">
        <v>44784</v>
      </c>
      <c r="G360" s="90">
        <v>41076.539563999999</v>
      </c>
      <c r="H360" s="102">
        <v>-2.1307990000000001</v>
      </c>
      <c r="I360" s="90">
        <v>-0.87525868699999998</v>
      </c>
      <c r="J360" s="91">
        <f t="shared" si="5"/>
        <v>1.2657483126619058E-3</v>
      </c>
      <c r="K360" s="91">
        <f>I360/'סכום נכסי הקרן'!$C$42</f>
        <v>-9.4828555069748304E-6</v>
      </c>
    </row>
    <row r="361" spans="2:11">
      <c r="B361" s="86" t="s">
        <v>2781</v>
      </c>
      <c r="C361" s="87" t="s">
        <v>2782</v>
      </c>
      <c r="D361" s="88" t="s">
        <v>681</v>
      </c>
      <c r="E361" s="88" t="s">
        <v>133</v>
      </c>
      <c r="F361" s="101">
        <v>44880</v>
      </c>
      <c r="G361" s="90">
        <v>45289.502952000003</v>
      </c>
      <c r="H361" s="102">
        <v>-2.1192959999999998</v>
      </c>
      <c r="I361" s="90">
        <v>-0.95981869700000011</v>
      </c>
      <c r="J361" s="91">
        <f t="shared" si="5"/>
        <v>1.3880340912161655E-3</v>
      </c>
      <c r="K361" s="91">
        <f>I361/'סכום נכסי הקרן'!$C$42</f>
        <v>-1.0399007918151469E-5</v>
      </c>
    </row>
    <row r="362" spans="2:11">
      <c r="B362" s="86" t="s">
        <v>2783</v>
      </c>
      <c r="C362" s="87" t="s">
        <v>2784</v>
      </c>
      <c r="D362" s="88" t="s">
        <v>681</v>
      </c>
      <c r="E362" s="88" t="s">
        <v>133</v>
      </c>
      <c r="F362" s="101">
        <v>44880</v>
      </c>
      <c r="G362" s="90">
        <v>16477.506852999999</v>
      </c>
      <c r="H362" s="102">
        <v>-2.0660180000000001</v>
      </c>
      <c r="I362" s="90">
        <v>-0.34042829299999999</v>
      </c>
      <c r="J362" s="91">
        <f t="shared" si="5"/>
        <v>4.9230763869827535E-4</v>
      </c>
      <c r="K362" s="91">
        <f>I362/'סכום נכסי הקרן'!$C$42</f>
        <v>-3.6883179349753673E-6</v>
      </c>
    </row>
    <row r="363" spans="2:11">
      <c r="B363" s="86" t="s">
        <v>2785</v>
      </c>
      <c r="C363" s="87" t="s">
        <v>2786</v>
      </c>
      <c r="D363" s="88" t="s">
        <v>681</v>
      </c>
      <c r="E363" s="88" t="s">
        <v>133</v>
      </c>
      <c r="F363" s="101">
        <v>44880</v>
      </c>
      <c r="G363" s="90">
        <v>89832.227224999995</v>
      </c>
      <c r="H363" s="102">
        <v>-2.032143</v>
      </c>
      <c r="I363" s="90">
        <v>-1.8255193159999998</v>
      </c>
      <c r="J363" s="91">
        <f t="shared" si="5"/>
        <v>2.6399600806917972E-3</v>
      </c>
      <c r="K363" s="91">
        <f>I363/'סכום נכסי הקרן'!$C$42</f>
        <v>-1.9778308008749331E-5</v>
      </c>
    </row>
    <row r="364" spans="2:11">
      <c r="B364" s="86" t="s">
        <v>2785</v>
      </c>
      <c r="C364" s="87" t="s">
        <v>2787</v>
      </c>
      <c r="D364" s="88" t="s">
        <v>681</v>
      </c>
      <c r="E364" s="88" t="s">
        <v>133</v>
      </c>
      <c r="F364" s="101">
        <v>44880</v>
      </c>
      <c r="G364" s="90">
        <v>1282.103818</v>
      </c>
      <c r="H364" s="102">
        <v>-2.032143</v>
      </c>
      <c r="I364" s="90">
        <v>-2.6054182000000002E-2</v>
      </c>
      <c r="J364" s="91">
        <f t="shared" si="5"/>
        <v>3.7678045809885467E-5</v>
      </c>
      <c r="K364" s="91">
        <f>I364/'סכום נכסי הקרן'!$C$42</f>
        <v>-2.8228002409809218E-7</v>
      </c>
    </row>
    <row r="365" spans="2:11">
      <c r="B365" s="86" t="s">
        <v>2788</v>
      </c>
      <c r="C365" s="87" t="s">
        <v>2789</v>
      </c>
      <c r="D365" s="88" t="s">
        <v>681</v>
      </c>
      <c r="E365" s="88" t="s">
        <v>133</v>
      </c>
      <c r="F365" s="101">
        <v>44903</v>
      </c>
      <c r="G365" s="90">
        <v>29858.705417000001</v>
      </c>
      <c r="H365" s="102">
        <v>-1.160765</v>
      </c>
      <c r="I365" s="90">
        <v>-0.34658932399999998</v>
      </c>
      <c r="J365" s="91">
        <f t="shared" si="5"/>
        <v>5.0121736414097495E-4</v>
      </c>
      <c r="K365" s="91">
        <f>I365/'סכום נכסי הקרן'!$C$42</f>
        <v>-3.7550686769157236E-6</v>
      </c>
    </row>
    <row r="366" spans="2:11">
      <c r="B366" s="86" t="s">
        <v>2790</v>
      </c>
      <c r="C366" s="87" t="s">
        <v>2791</v>
      </c>
      <c r="D366" s="88" t="s">
        <v>681</v>
      </c>
      <c r="E366" s="88" t="s">
        <v>133</v>
      </c>
      <c r="F366" s="101">
        <v>44728</v>
      </c>
      <c r="G366" s="90">
        <v>20808.870083000002</v>
      </c>
      <c r="H366" s="102">
        <v>-0.59475699999999998</v>
      </c>
      <c r="I366" s="90">
        <v>-0.12376230099999999</v>
      </c>
      <c r="J366" s="91">
        <f t="shared" si="5"/>
        <v>1.7897785647673885E-4</v>
      </c>
      <c r="K366" s="91">
        <f>I366/'סכום נכסי הקרן'!$C$42</f>
        <v>-1.3408835982152628E-6</v>
      </c>
    </row>
    <row r="367" spans="2:11">
      <c r="B367" s="86" t="s">
        <v>2792</v>
      </c>
      <c r="C367" s="87" t="s">
        <v>2793</v>
      </c>
      <c r="D367" s="88" t="s">
        <v>681</v>
      </c>
      <c r="E367" s="88" t="s">
        <v>133</v>
      </c>
      <c r="F367" s="101">
        <v>44907</v>
      </c>
      <c r="G367" s="90">
        <v>25847.818910000002</v>
      </c>
      <c r="H367" s="102">
        <v>-0.70161799999999996</v>
      </c>
      <c r="I367" s="90">
        <v>-0.18135298800000002</v>
      </c>
      <c r="J367" s="91">
        <f t="shared" si="5"/>
        <v>2.6226216542218092E-4</v>
      </c>
      <c r="K367" s="91">
        <f>I367/'סכום נכסי הקרן'!$C$42</f>
        <v>-1.9648410310061174E-6</v>
      </c>
    </row>
    <row r="368" spans="2:11">
      <c r="B368" s="86" t="s">
        <v>2794</v>
      </c>
      <c r="C368" s="87" t="s">
        <v>2795</v>
      </c>
      <c r="D368" s="88" t="s">
        <v>681</v>
      </c>
      <c r="E368" s="88" t="s">
        <v>133</v>
      </c>
      <c r="F368" s="101">
        <v>44900</v>
      </c>
      <c r="G368" s="90">
        <v>16697.113162000001</v>
      </c>
      <c r="H368" s="102">
        <v>-0.63571900000000003</v>
      </c>
      <c r="I368" s="90">
        <v>-0.10614665399999999</v>
      </c>
      <c r="J368" s="91">
        <f t="shared" si="5"/>
        <v>1.5350313020681523E-4</v>
      </c>
      <c r="K368" s="91">
        <f>I368/'סכום נכסי הקרן'!$C$42</f>
        <v>-1.1500295825465505E-6</v>
      </c>
    </row>
    <row r="369" spans="2:11">
      <c r="B369" s="86" t="s">
        <v>2796</v>
      </c>
      <c r="C369" s="87" t="s">
        <v>2797</v>
      </c>
      <c r="D369" s="88" t="s">
        <v>681</v>
      </c>
      <c r="E369" s="88" t="s">
        <v>133</v>
      </c>
      <c r="F369" s="101">
        <v>44907</v>
      </c>
      <c r="G369" s="90">
        <v>81086.370788</v>
      </c>
      <c r="H369" s="102">
        <v>-0.74277899999999997</v>
      </c>
      <c r="I369" s="90">
        <v>-0.60229273900000002</v>
      </c>
      <c r="J369" s="91">
        <f t="shared" si="5"/>
        <v>8.7100080175241687E-4</v>
      </c>
      <c r="K369" s="91">
        <f>I369/'סכום נכסי הקרן'!$C$42</f>
        <v>-6.5254479637482357E-6</v>
      </c>
    </row>
    <row r="370" spans="2:11">
      <c r="B370" s="86" t="s">
        <v>2798</v>
      </c>
      <c r="C370" s="87" t="s">
        <v>2799</v>
      </c>
      <c r="D370" s="88" t="s">
        <v>681</v>
      </c>
      <c r="E370" s="88" t="s">
        <v>133</v>
      </c>
      <c r="F370" s="101">
        <v>44907</v>
      </c>
      <c r="G370" s="90">
        <v>20908.122757000001</v>
      </c>
      <c r="H370" s="102">
        <v>-0.69664999999999999</v>
      </c>
      <c r="I370" s="90">
        <v>-0.14565650400000002</v>
      </c>
      <c r="J370" s="91">
        <f t="shared" si="5"/>
        <v>2.1063998210420752E-4</v>
      </c>
      <c r="K370" s="91">
        <f>I370/'סכום נכסי הקרן'!$C$42</f>
        <v>-1.5780929702250434E-6</v>
      </c>
    </row>
    <row r="371" spans="2:11">
      <c r="B371" s="86" t="s">
        <v>2800</v>
      </c>
      <c r="C371" s="87" t="s">
        <v>2801</v>
      </c>
      <c r="D371" s="88" t="s">
        <v>681</v>
      </c>
      <c r="E371" s="88" t="s">
        <v>133</v>
      </c>
      <c r="F371" s="101">
        <v>44732</v>
      </c>
      <c r="G371" s="90">
        <v>35393.047000999999</v>
      </c>
      <c r="H371" s="102">
        <v>7.1401999999999993E-2</v>
      </c>
      <c r="I371" s="90">
        <v>2.5271325000000001E-2</v>
      </c>
      <c r="J371" s="91">
        <f t="shared" si="5"/>
        <v>-3.6545923453920133E-5</v>
      </c>
      <c r="K371" s="91">
        <f>I371/'סכום נכסי הקרן'!$C$42</f>
        <v>2.7379828044460271E-7</v>
      </c>
    </row>
    <row r="372" spans="2:11">
      <c r="B372" s="86" t="s">
        <v>2802</v>
      </c>
      <c r="C372" s="87" t="s">
        <v>2803</v>
      </c>
      <c r="D372" s="88" t="s">
        <v>681</v>
      </c>
      <c r="E372" s="88" t="s">
        <v>133</v>
      </c>
      <c r="F372" s="101">
        <v>44732</v>
      </c>
      <c r="G372" s="90">
        <v>37728.168560999999</v>
      </c>
      <c r="H372" s="102">
        <v>0.13101699999999999</v>
      </c>
      <c r="I372" s="90">
        <v>4.9430268999999999E-2</v>
      </c>
      <c r="J372" s="91">
        <f t="shared" si="5"/>
        <v>-7.1483186068822317E-5</v>
      </c>
      <c r="K372" s="91">
        <f>I372/'סכום נכסי הקרן'!$C$42</f>
        <v>5.355446401846421E-7</v>
      </c>
    </row>
    <row r="373" spans="2:11">
      <c r="B373" s="86" t="s">
        <v>2804</v>
      </c>
      <c r="C373" s="87" t="s">
        <v>2805</v>
      </c>
      <c r="D373" s="88" t="s">
        <v>681</v>
      </c>
      <c r="E373" s="88" t="s">
        <v>133</v>
      </c>
      <c r="F373" s="101">
        <v>44732</v>
      </c>
      <c r="G373" s="90">
        <v>20960.679783</v>
      </c>
      <c r="H373" s="102">
        <v>0.13381000000000001</v>
      </c>
      <c r="I373" s="90">
        <v>2.8047398999999997E-2</v>
      </c>
      <c r="J373" s="91">
        <f t="shared" si="5"/>
        <v>-4.056052054791571E-5</v>
      </c>
      <c r="K373" s="91">
        <f>I373/'סכום נכסי הקרן'!$C$42</f>
        <v>3.0387522684875717E-7</v>
      </c>
    </row>
    <row r="374" spans="2:11">
      <c r="B374" s="86" t="s">
        <v>2806</v>
      </c>
      <c r="C374" s="87" t="s">
        <v>2807</v>
      </c>
      <c r="D374" s="88" t="s">
        <v>681</v>
      </c>
      <c r="E374" s="88" t="s">
        <v>133</v>
      </c>
      <c r="F374" s="101">
        <v>44909</v>
      </c>
      <c r="G374" s="90">
        <v>67942.987882000001</v>
      </c>
      <c r="H374" s="102">
        <v>0.03</v>
      </c>
      <c r="I374" s="90">
        <v>2.0382643999999998E-2</v>
      </c>
      <c r="J374" s="91">
        <f t="shared" si="5"/>
        <v>-2.9476196733353092E-5</v>
      </c>
      <c r="K374" s="91">
        <f>I374/'סכום נכסי הקרן'!$C$42</f>
        <v>2.2083261871368034E-7</v>
      </c>
    </row>
    <row r="375" spans="2:11">
      <c r="B375" s="86" t="s">
        <v>2808</v>
      </c>
      <c r="C375" s="87" t="s">
        <v>2809</v>
      </c>
      <c r="D375" s="88" t="s">
        <v>681</v>
      </c>
      <c r="E375" s="88" t="s">
        <v>133</v>
      </c>
      <c r="F375" s="101">
        <v>44732</v>
      </c>
      <c r="G375" s="90">
        <v>16779.953976000001</v>
      </c>
      <c r="H375" s="102">
        <v>5.3280000000000001E-2</v>
      </c>
      <c r="I375" s="90">
        <v>8.9403360000000001E-3</v>
      </c>
      <c r="J375" s="91">
        <f t="shared" si="5"/>
        <v>-1.2928995021366173E-5</v>
      </c>
      <c r="K375" s="91">
        <f>I375/'סכום נכסי הקרן'!$C$42</f>
        <v>9.6862694116631289E-8</v>
      </c>
    </row>
    <row r="376" spans="2:11">
      <c r="B376" s="86" t="s">
        <v>2810</v>
      </c>
      <c r="C376" s="87" t="s">
        <v>2811</v>
      </c>
      <c r="D376" s="88" t="s">
        <v>681</v>
      </c>
      <c r="E376" s="88" t="s">
        <v>133</v>
      </c>
      <c r="F376" s="101">
        <v>44732</v>
      </c>
      <c r="G376" s="90">
        <v>25171.337694999998</v>
      </c>
      <c r="H376" s="102">
        <v>5.8866000000000002E-2</v>
      </c>
      <c r="I376" s="90">
        <v>1.4817236000000001E-2</v>
      </c>
      <c r="J376" s="91">
        <f t="shared" si="5"/>
        <v>-2.1427826702979354E-5</v>
      </c>
      <c r="K376" s="91">
        <f>I376/'סכום נכסי הקרן'!$C$42</f>
        <v>1.6053506247661582E-7</v>
      </c>
    </row>
    <row r="377" spans="2:11">
      <c r="B377" s="86" t="s">
        <v>2812</v>
      </c>
      <c r="C377" s="87" t="s">
        <v>2813</v>
      </c>
      <c r="D377" s="88" t="s">
        <v>681</v>
      </c>
      <c r="E377" s="88" t="s">
        <v>133</v>
      </c>
      <c r="F377" s="101">
        <v>44910</v>
      </c>
      <c r="G377" s="90">
        <v>36979.514240999997</v>
      </c>
      <c r="H377" s="102">
        <v>-0.20318600000000001</v>
      </c>
      <c r="I377" s="90">
        <v>-7.5137255999999999E-2</v>
      </c>
      <c r="J377" s="91">
        <f t="shared" si="5"/>
        <v>1.0865913862108936E-4</v>
      </c>
      <c r="K377" s="91">
        <f>I377/'סכום נכסי הקרן'!$C$42</f>
        <v>-8.1406303350243423E-7</v>
      </c>
    </row>
    <row r="378" spans="2:11">
      <c r="B378" s="86" t="s">
        <v>2814</v>
      </c>
      <c r="C378" s="87" t="s">
        <v>2815</v>
      </c>
      <c r="D378" s="88" t="s">
        <v>681</v>
      </c>
      <c r="E378" s="88" t="s">
        <v>133</v>
      </c>
      <c r="F378" s="101">
        <v>44732</v>
      </c>
      <c r="G378" s="90">
        <v>60520.372778999998</v>
      </c>
      <c r="H378" s="102">
        <v>0.23913200000000001</v>
      </c>
      <c r="I378" s="90">
        <v>0.14472367799999999</v>
      </c>
      <c r="J378" s="91">
        <f t="shared" si="5"/>
        <v>-2.092909832847223E-4</v>
      </c>
      <c r="K378" s="91">
        <f>I378/'סכום נכסי הקרן'!$C$42</f>
        <v>1.5679864105272824E-6</v>
      </c>
    </row>
    <row r="379" spans="2:11">
      <c r="B379" s="86" t="s">
        <v>2816</v>
      </c>
      <c r="C379" s="87" t="s">
        <v>2817</v>
      </c>
      <c r="D379" s="88" t="s">
        <v>681</v>
      </c>
      <c r="E379" s="88" t="s">
        <v>133</v>
      </c>
      <c r="F379" s="101">
        <v>44740</v>
      </c>
      <c r="G379" s="90">
        <v>24483.316706000001</v>
      </c>
      <c r="H379" s="102">
        <v>0.648922</v>
      </c>
      <c r="I379" s="90">
        <v>0.15887768399999999</v>
      </c>
      <c r="J379" s="91">
        <f t="shared" si="5"/>
        <v>-2.2975968525592192E-4</v>
      </c>
      <c r="K379" s="91">
        <f>I379/'סכום נכסי הקרן'!$C$42</f>
        <v>1.7213358096665276E-6</v>
      </c>
    </row>
    <row r="380" spans="2:11">
      <c r="B380" s="86" t="s">
        <v>2818</v>
      </c>
      <c r="C380" s="87" t="s">
        <v>2819</v>
      </c>
      <c r="D380" s="88" t="s">
        <v>681</v>
      </c>
      <c r="E380" s="88" t="s">
        <v>134</v>
      </c>
      <c r="F380" s="101">
        <v>44860</v>
      </c>
      <c r="G380" s="90">
        <v>4012.5214420000002</v>
      </c>
      <c r="H380" s="102">
        <v>-3.7925270000000002</v>
      </c>
      <c r="I380" s="90">
        <v>-0.15217594700000001</v>
      </c>
      <c r="J380" s="91">
        <f t="shared" si="5"/>
        <v>2.2006802217888484E-4</v>
      </c>
      <c r="K380" s="91">
        <f>I380/'סכום נכסי הקרן'!$C$42</f>
        <v>-1.6487268718054552E-6</v>
      </c>
    </row>
    <row r="381" spans="2:11">
      <c r="B381" s="86" t="s">
        <v>2820</v>
      </c>
      <c r="C381" s="87" t="s">
        <v>2821</v>
      </c>
      <c r="D381" s="88" t="s">
        <v>681</v>
      </c>
      <c r="E381" s="88" t="s">
        <v>134</v>
      </c>
      <c r="F381" s="101">
        <v>44888</v>
      </c>
      <c r="G381" s="90">
        <v>40259.072661999999</v>
      </c>
      <c r="H381" s="102">
        <v>-0.848966</v>
      </c>
      <c r="I381" s="90">
        <v>-0.341785648</v>
      </c>
      <c r="J381" s="91">
        <f t="shared" si="5"/>
        <v>4.9427056671767268E-4</v>
      </c>
      <c r="K381" s="91">
        <f>I381/'סכום נכסי הקרן'!$C$42</f>
        <v>-3.7030239887716315E-6</v>
      </c>
    </row>
    <row r="382" spans="2:11">
      <c r="B382" s="86" t="s">
        <v>2822</v>
      </c>
      <c r="C382" s="87" t="s">
        <v>2823</v>
      </c>
      <c r="D382" s="88" t="s">
        <v>681</v>
      </c>
      <c r="E382" s="88" t="s">
        <v>134</v>
      </c>
      <c r="F382" s="101">
        <v>44888</v>
      </c>
      <c r="G382" s="90">
        <v>18725.150075000001</v>
      </c>
      <c r="H382" s="102">
        <v>-0.848966</v>
      </c>
      <c r="I382" s="90">
        <v>-0.15897006899999999</v>
      </c>
      <c r="J382" s="91">
        <f t="shared" si="5"/>
        <v>2.2989328708084762E-4</v>
      </c>
      <c r="K382" s="91">
        <f>I382/'סכום נכסי הקרן'!$C$42</f>
        <v>-1.7223367407272804E-6</v>
      </c>
    </row>
    <row r="383" spans="2:11">
      <c r="B383" s="86" t="s">
        <v>2824</v>
      </c>
      <c r="C383" s="87" t="s">
        <v>2825</v>
      </c>
      <c r="D383" s="88" t="s">
        <v>681</v>
      </c>
      <c r="E383" s="88" t="s">
        <v>134</v>
      </c>
      <c r="F383" s="101">
        <v>44888</v>
      </c>
      <c r="G383" s="90">
        <v>32782.689181000002</v>
      </c>
      <c r="H383" s="102">
        <v>-0.80689299999999997</v>
      </c>
      <c r="I383" s="90">
        <v>-0.264521071</v>
      </c>
      <c r="J383" s="91">
        <f t="shared" si="5"/>
        <v>3.8253501993722021E-4</v>
      </c>
      <c r="K383" s="91">
        <f>I383/'סכום נכסי הקרן'!$C$42</f>
        <v>-2.8659128233745029E-6</v>
      </c>
    </row>
    <row r="384" spans="2:11">
      <c r="B384" s="86" t="s">
        <v>2826</v>
      </c>
      <c r="C384" s="87" t="s">
        <v>2827</v>
      </c>
      <c r="D384" s="88" t="s">
        <v>681</v>
      </c>
      <c r="E384" s="88" t="s">
        <v>134</v>
      </c>
      <c r="F384" s="101">
        <v>44781</v>
      </c>
      <c r="G384" s="90">
        <v>38080.828158999997</v>
      </c>
      <c r="H384" s="102">
        <v>0.88769699999999996</v>
      </c>
      <c r="I384" s="90">
        <v>0.33804241400000001</v>
      </c>
      <c r="J384" s="91">
        <f t="shared" si="5"/>
        <v>-4.8885731896615545E-4</v>
      </c>
      <c r="K384" s="91">
        <f>I384/'סכום נכסי הקרן'!$C$42</f>
        <v>3.6624684962320927E-6</v>
      </c>
    </row>
    <row r="385" spans="2:11">
      <c r="B385" s="86" t="s">
        <v>2828</v>
      </c>
      <c r="C385" s="87" t="s">
        <v>2829</v>
      </c>
      <c r="D385" s="88" t="s">
        <v>681</v>
      </c>
      <c r="E385" s="88" t="s">
        <v>134</v>
      </c>
      <c r="F385" s="101">
        <v>44781</v>
      </c>
      <c r="G385" s="90">
        <v>9543.1273729999994</v>
      </c>
      <c r="H385" s="102">
        <v>0.98929500000000004</v>
      </c>
      <c r="I385" s="90">
        <v>9.4409673E-2</v>
      </c>
      <c r="J385" s="91">
        <f t="shared" si="5"/>
        <v>-1.3652978950520522E-4</v>
      </c>
      <c r="K385" s="91">
        <f>I385/'סכום נכסי הקרן'!$C$42</f>
        <v>1.0228670686929646E-6</v>
      </c>
    </row>
    <row r="386" spans="2:11">
      <c r="B386" s="86" t="s">
        <v>2830</v>
      </c>
      <c r="C386" s="87" t="s">
        <v>2831</v>
      </c>
      <c r="D386" s="88" t="s">
        <v>681</v>
      </c>
      <c r="E386" s="88" t="s">
        <v>134</v>
      </c>
      <c r="F386" s="101">
        <v>44725</v>
      </c>
      <c r="G386" s="90">
        <v>12772.953836000001</v>
      </c>
      <c r="H386" s="102">
        <v>1.522994</v>
      </c>
      <c r="I386" s="90">
        <v>0.19453126299999998</v>
      </c>
      <c r="J386" s="91">
        <f t="shared" si="5"/>
        <v>-2.8131982185312422E-4</v>
      </c>
      <c r="K386" s="91">
        <f>I386/'סכום נכסי הקרן'!$C$42</f>
        <v>2.1076190228298972E-6</v>
      </c>
    </row>
    <row r="387" spans="2:11">
      <c r="B387" s="86" t="s">
        <v>2832</v>
      </c>
      <c r="C387" s="87" t="s">
        <v>2833</v>
      </c>
      <c r="D387" s="88" t="s">
        <v>681</v>
      </c>
      <c r="E387" s="88" t="s">
        <v>134</v>
      </c>
      <c r="F387" s="101">
        <v>44909</v>
      </c>
      <c r="G387" s="90">
        <v>24267.083317000001</v>
      </c>
      <c r="H387" s="102">
        <v>2.7277</v>
      </c>
      <c r="I387" s="90">
        <v>0.661933137</v>
      </c>
      <c r="J387" s="91">
        <f t="shared" si="5"/>
        <v>-9.572492837797475E-4</v>
      </c>
      <c r="K387" s="91">
        <f>I387/'סכום נכסי הקרן'!$C$42</f>
        <v>7.1716126748360682E-6</v>
      </c>
    </row>
    <row r="388" spans="2:11">
      <c r="B388" s="86" t="s">
        <v>2834</v>
      </c>
      <c r="C388" s="87" t="s">
        <v>2835</v>
      </c>
      <c r="D388" s="88" t="s">
        <v>681</v>
      </c>
      <c r="E388" s="88" t="s">
        <v>134</v>
      </c>
      <c r="F388" s="101">
        <v>44908</v>
      </c>
      <c r="G388" s="90">
        <v>34047.496480000002</v>
      </c>
      <c r="H388" s="102">
        <v>3.0033310000000002</v>
      </c>
      <c r="I388" s="90">
        <v>1.0225589530000001</v>
      </c>
      <c r="J388" s="91">
        <f t="shared" si="5"/>
        <v>-1.478765407965697E-3</v>
      </c>
      <c r="K388" s="91">
        <f>I388/'סכום נכסי הקרן'!$C$42</f>
        <v>1.1078757563548144E-5</v>
      </c>
    </row>
    <row r="389" spans="2:11">
      <c r="B389" s="86" t="s">
        <v>2836</v>
      </c>
      <c r="C389" s="87" t="s">
        <v>2837</v>
      </c>
      <c r="D389" s="88" t="s">
        <v>681</v>
      </c>
      <c r="E389" s="88" t="s">
        <v>134</v>
      </c>
      <c r="F389" s="101">
        <v>44713</v>
      </c>
      <c r="G389" s="90">
        <v>24584.574645000001</v>
      </c>
      <c r="H389" s="102">
        <v>4.1839000000000004</v>
      </c>
      <c r="I389" s="90">
        <v>1.028593946</v>
      </c>
      <c r="J389" s="91">
        <f t="shared" si="5"/>
        <v>-1.4874928645681085E-3</v>
      </c>
      <c r="K389" s="91">
        <f>I389/'סכום נכסי הקרן'!$C$42</f>
        <v>1.114414276617979E-5</v>
      </c>
    </row>
    <row r="390" spans="2:11">
      <c r="B390" s="86" t="s">
        <v>2838</v>
      </c>
      <c r="C390" s="87" t="s">
        <v>2839</v>
      </c>
      <c r="D390" s="88" t="s">
        <v>681</v>
      </c>
      <c r="E390" s="88" t="s">
        <v>134</v>
      </c>
      <c r="F390" s="101">
        <v>44714</v>
      </c>
      <c r="G390" s="90">
        <v>14757.192303</v>
      </c>
      <c r="H390" s="102">
        <v>4.2257619999999996</v>
      </c>
      <c r="I390" s="90">
        <v>0.623603884</v>
      </c>
      <c r="J390" s="91">
        <f t="shared" si="5"/>
        <v>-9.0181974274128047E-4</v>
      </c>
      <c r="K390" s="91">
        <f>I390/'סכום נכסי הקרן'!$C$42</f>
        <v>6.7563402836129678E-6</v>
      </c>
    </row>
    <row r="391" spans="2:11">
      <c r="B391" s="86" t="s">
        <v>2840</v>
      </c>
      <c r="C391" s="87" t="s">
        <v>2841</v>
      </c>
      <c r="D391" s="88" t="s">
        <v>681</v>
      </c>
      <c r="E391" s="88" t="s">
        <v>134</v>
      </c>
      <c r="F391" s="101">
        <v>44712</v>
      </c>
      <c r="G391" s="90">
        <v>49356.713398</v>
      </c>
      <c r="H391" s="102">
        <v>4.5480179999999999</v>
      </c>
      <c r="I391" s="90">
        <v>2.2447520000000001</v>
      </c>
      <c r="J391" s="91">
        <f t="shared" si="5"/>
        <v>-3.2462300558057057E-3</v>
      </c>
      <c r="K391" s="91">
        <f>I391/'סכום נכסי הקרן'!$C$42</f>
        <v>2.4320419986865856E-5</v>
      </c>
    </row>
    <row r="392" spans="2:11">
      <c r="B392" s="86" t="s">
        <v>2842</v>
      </c>
      <c r="C392" s="87" t="s">
        <v>2843</v>
      </c>
      <c r="D392" s="88" t="s">
        <v>681</v>
      </c>
      <c r="E392" s="88" t="s">
        <v>134</v>
      </c>
      <c r="F392" s="101">
        <v>44712</v>
      </c>
      <c r="G392" s="90">
        <v>54298.832254000001</v>
      </c>
      <c r="H392" s="102">
        <v>4.5593519999999996</v>
      </c>
      <c r="I392" s="90">
        <v>2.475674717</v>
      </c>
      <c r="J392" s="91">
        <f t="shared" si="5"/>
        <v>-3.5801770862543764E-3</v>
      </c>
      <c r="K392" s="91">
        <f>I392/'סכום נכסי הקרן'!$C$42</f>
        <v>2.682231661595814E-5</v>
      </c>
    </row>
    <row r="393" spans="2:11">
      <c r="B393" s="86" t="s">
        <v>2844</v>
      </c>
      <c r="C393" s="87" t="s">
        <v>2845</v>
      </c>
      <c r="D393" s="88" t="s">
        <v>681</v>
      </c>
      <c r="E393" s="88" t="s">
        <v>134</v>
      </c>
      <c r="F393" s="101">
        <v>44712</v>
      </c>
      <c r="G393" s="90">
        <v>59239.778833999997</v>
      </c>
      <c r="H393" s="102">
        <v>4.5669060000000004</v>
      </c>
      <c r="I393" s="90">
        <v>2.7054251569999996</v>
      </c>
      <c r="J393" s="91">
        <f t="shared" si="5"/>
        <v>-3.9124288377452247E-3</v>
      </c>
      <c r="K393" s="91">
        <f>I393/'סכום נכסי הקרן'!$C$42</f>
        <v>2.9311512390354251E-5</v>
      </c>
    </row>
    <row r="394" spans="2:11">
      <c r="B394" s="86" t="s">
        <v>2846</v>
      </c>
      <c r="C394" s="87" t="s">
        <v>2847</v>
      </c>
      <c r="D394" s="88" t="s">
        <v>681</v>
      </c>
      <c r="E394" s="88" t="s">
        <v>131</v>
      </c>
      <c r="F394" s="101">
        <v>44825</v>
      </c>
      <c r="G394" s="90">
        <v>30090.291298000004</v>
      </c>
      <c r="H394" s="102">
        <v>-7.6158260000000002</v>
      </c>
      <c r="I394" s="90">
        <v>-2.2916242210000002</v>
      </c>
      <c r="J394" s="91">
        <f t="shared" si="5"/>
        <v>3.3140139413273882E-3</v>
      </c>
      <c r="K394" s="91">
        <f>I394/'סכום נכסי הקרן'!$C$42</f>
        <v>-2.4828249849780422E-5</v>
      </c>
    </row>
    <row r="395" spans="2:11">
      <c r="B395" s="86" t="s">
        <v>2848</v>
      </c>
      <c r="C395" s="87" t="s">
        <v>2849</v>
      </c>
      <c r="D395" s="88" t="s">
        <v>681</v>
      </c>
      <c r="E395" s="88" t="s">
        <v>131</v>
      </c>
      <c r="F395" s="101">
        <v>44833</v>
      </c>
      <c r="G395" s="90">
        <v>29271.168453999999</v>
      </c>
      <c r="H395" s="102">
        <v>-8.4040269999999992</v>
      </c>
      <c r="I395" s="90">
        <v>-2.4599569489999999</v>
      </c>
      <c r="J395" s="91">
        <f t="shared" si="5"/>
        <v>3.5574469624403511E-3</v>
      </c>
      <c r="K395" s="91">
        <f>I395/'סכום נכסי הקרן'!$C$42</f>
        <v>-2.6652024878155425E-5</v>
      </c>
    </row>
    <row r="396" spans="2:11">
      <c r="B396" s="86" t="s">
        <v>2850</v>
      </c>
      <c r="C396" s="87" t="s">
        <v>2666</v>
      </c>
      <c r="D396" s="88" t="s">
        <v>681</v>
      </c>
      <c r="E396" s="88" t="s">
        <v>133</v>
      </c>
      <c r="F396" s="101">
        <v>44867</v>
      </c>
      <c r="G396" s="90">
        <v>20704.167593999999</v>
      </c>
      <c r="H396" s="102">
        <v>6.608975</v>
      </c>
      <c r="I396" s="90">
        <v>1.3683332459999999</v>
      </c>
      <c r="J396" s="91">
        <f t="shared" ref="J396:J450" si="6">IFERROR(I396/$I$11,0)</f>
        <v>-1.9788041215793024E-3</v>
      </c>
      <c r="K396" s="91">
        <f>I396/'סכום נכסי הקרן'!$C$42</f>
        <v>1.4824995912560244E-5</v>
      </c>
    </row>
    <row r="397" spans="2:11">
      <c r="B397" s="86" t="s">
        <v>2851</v>
      </c>
      <c r="C397" s="87" t="s">
        <v>2852</v>
      </c>
      <c r="D397" s="88" t="s">
        <v>681</v>
      </c>
      <c r="E397" s="88" t="s">
        <v>133</v>
      </c>
      <c r="F397" s="101">
        <v>44788</v>
      </c>
      <c r="G397" s="90">
        <v>30115.152864</v>
      </c>
      <c r="H397" s="102">
        <v>3.158423</v>
      </c>
      <c r="I397" s="90">
        <v>0.95116402300000003</v>
      </c>
      <c r="J397" s="91">
        <f t="shared" si="6"/>
        <v>-1.3755182039992256E-3</v>
      </c>
      <c r="K397" s="91">
        <f>I397/'סכום נכסי הקרן'!$C$42</f>
        <v>1.0305240184999026E-5</v>
      </c>
    </row>
    <row r="398" spans="2:11">
      <c r="B398" s="86" t="s">
        <v>2853</v>
      </c>
      <c r="C398" s="87" t="s">
        <v>2474</v>
      </c>
      <c r="D398" s="88" t="s">
        <v>681</v>
      </c>
      <c r="E398" s="88" t="s">
        <v>134</v>
      </c>
      <c r="F398" s="101">
        <v>44732</v>
      </c>
      <c r="G398" s="90">
        <v>31878.490151999998</v>
      </c>
      <c r="H398" s="102">
        <v>-1.930402</v>
      </c>
      <c r="I398" s="90">
        <v>-0.61538296800000003</v>
      </c>
      <c r="J398" s="91">
        <f t="shared" si="6"/>
        <v>8.8993113116839673E-4</v>
      </c>
      <c r="K398" s="91">
        <f>I398/'סכום נכסי הקרן'!$C$42</f>
        <v>-6.6672720347388182E-6</v>
      </c>
    </row>
    <row r="399" spans="2:11">
      <c r="B399" s="86" t="s">
        <v>2854</v>
      </c>
      <c r="C399" s="87" t="s">
        <v>2855</v>
      </c>
      <c r="D399" s="88" t="s">
        <v>681</v>
      </c>
      <c r="E399" s="88" t="s">
        <v>133</v>
      </c>
      <c r="F399" s="101">
        <v>44811</v>
      </c>
      <c r="G399" s="90">
        <v>70974.879518000002</v>
      </c>
      <c r="H399" s="102">
        <v>-6.9267019999999997</v>
      </c>
      <c r="I399" s="90">
        <v>-4.9162185470000006</v>
      </c>
      <c r="J399" s="91">
        <f t="shared" si="6"/>
        <v>7.1095499227446313E-3</v>
      </c>
      <c r="K399" s="91">
        <f>I399/'סכום נכסי הקרן'!$C$42</f>
        <v>-5.3264013044763712E-5</v>
      </c>
    </row>
    <row r="400" spans="2:11">
      <c r="B400" s="86" t="s">
        <v>2856</v>
      </c>
      <c r="C400" s="87" t="s">
        <v>2857</v>
      </c>
      <c r="D400" s="88" t="s">
        <v>681</v>
      </c>
      <c r="E400" s="88" t="s">
        <v>133</v>
      </c>
      <c r="F400" s="101">
        <v>44811</v>
      </c>
      <c r="G400" s="90">
        <v>53247.043214999998</v>
      </c>
      <c r="H400" s="102">
        <v>-6.894806</v>
      </c>
      <c r="I400" s="90">
        <v>-3.6712803350000005</v>
      </c>
      <c r="J400" s="91">
        <f t="shared" si="6"/>
        <v>5.3091925374230391E-3</v>
      </c>
      <c r="K400" s="91">
        <f>I400/'סכום נכסי הקרן'!$C$42</f>
        <v>-3.9775921632644311E-5</v>
      </c>
    </row>
    <row r="401" spans="2:11">
      <c r="B401" s="86" t="s">
        <v>2858</v>
      </c>
      <c r="C401" s="87" t="s">
        <v>2859</v>
      </c>
      <c r="D401" s="88" t="s">
        <v>681</v>
      </c>
      <c r="E401" s="88" t="s">
        <v>133</v>
      </c>
      <c r="F401" s="101">
        <v>44810</v>
      </c>
      <c r="G401" s="90">
        <v>39459.339863000001</v>
      </c>
      <c r="H401" s="102">
        <v>-6.1960620000000004</v>
      </c>
      <c r="I401" s="90">
        <v>-2.4449253459999998</v>
      </c>
      <c r="J401" s="91">
        <f t="shared" si="6"/>
        <v>3.5357091306239458E-3</v>
      </c>
      <c r="K401" s="91">
        <f>I401/'סכום נכסי הקרן'!$C$42</f>
        <v>-2.6489167289416965E-5</v>
      </c>
    </row>
    <row r="402" spans="2:11">
      <c r="B402" s="86" t="s">
        <v>2860</v>
      </c>
      <c r="C402" s="87" t="s">
        <v>2861</v>
      </c>
      <c r="D402" s="88" t="s">
        <v>681</v>
      </c>
      <c r="E402" s="88" t="s">
        <v>133</v>
      </c>
      <c r="F402" s="101">
        <v>44753</v>
      </c>
      <c r="G402" s="90">
        <v>45476.444584999997</v>
      </c>
      <c r="H402" s="102">
        <v>-4.1600979999999996</v>
      </c>
      <c r="I402" s="90">
        <v>-1.891864746</v>
      </c>
      <c r="J402" s="91">
        <f t="shared" si="6"/>
        <v>2.7359049908339214E-3</v>
      </c>
      <c r="K402" s="91">
        <f>I402/'סכום נכסי הקרן'!$C$42</f>
        <v>-2.0497117356868507E-5</v>
      </c>
    </row>
    <row r="403" spans="2:11">
      <c r="B403" s="86" t="s">
        <v>2862</v>
      </c>
      <c r="C403" s="87" t="s">
        <v>2670</v>
      </c>
      <c r="D403" s="88" t="s">
        <v>681</v>
      </c>
      <c r="E403" s="88" t="s">
        <v>133</v>
      </c>
      <c r="F403" s="101">
        <v>44769</v>
      </c>
      <c r="G403" s="90">
        <v>28611.937144999996</v>
      </c>
      <c r="H403" s="102">
        <v>-3.8455020000000002</v>
      </c>
      <c r="I403" s="90">
        <v>-1.1002726219999999</v>
      </c>
      <c r="J403" s="91">
        <f t="shared" si="6"/>
        <v>1.5911504055310117E-3</v>
      </c>
      <c r="K403" s="91">
        <f>I403/'סכום נכסי הקרן'!$C$42</f>
        <v>-1.1920734347086047E-5</v>
      </c>
    </row>
    <row r="404" spans="2:11">
      <c r="B404" s="86" t="s">
        <v>2863</v>
      </c>
      <c r="C404" s="87" t="s">
        <v>2864</v>
      </c>
      <c r="D404" s="88" t="s">
        <v>681</v>
      </c>
      <c r="E404" s="88" t="s">
        <v>133</v>
      </c>
      <c r="F404" s="101">
        <v>44748</v>
      </c>
      <c r="G404" s="90">
        <v>23851.484526</v>
      </c>
      <c r="H404" s="102">
        <v>-2.9195359999999999</v>
      </c>
      <c r="I404" s="90">
        <v>-0.69635269300000002</v>
      </c>
      <c r="J404" s="91">
        <f t="shared" si="6"/>
        <v>1.0070248479376979E-3</v>
      </c>
      <c r="K404" s="91">
        <f>I404/'סכום נכסי הקרן'!$C$42</f>
        <v>-7.5445260557714451E-6</v>
      </c>
    </row>
    <row r="405" spans="2:11">
      <c r="B405" s="86" t="s">
        <v>2865</v>
      </c>
      <c r="C405" s="87" t="s">
        <v>2866</v>
      </c>
      <c r="D405" s="88" t="s">
        <v>681</v>
      </c>
      <c r="E405" s="88" t="s">
        <v>133</v>
      </c>
      <c r="F405" s="101">
        <v>44888</v>
      </c>
      <c r="G405" s="90">
        <v>73798.626464999994</v>
      </c>
      <c r="H405" s="102">
        <v>-2.9251930000000002</v>
      </c>
      <c r="I405" s="90">
        <v>-2.1587519980000001</v>
      </c>
      <c r="J405" s="91">
        <f t="shared" si="6"/>
        <v>3.1218618443989441E-3</v>
      </c>
      <c r="K405" s="91">
        <f>I405/'סכום נכסי הקרן'!$C$42</f>
        <v>-2.3388666204037595E-5</v>
      </c>
    </row>
    <row r="406" spans="2:11">
      <c r="B406" s="86" t="s">
        <v>2867</v>
      </c>
      <c r="C406" s="87" t="s">
        <v>2868</v>
      </c>
      <c r="D406" s="88" t="s">
        <v>681</v>
      </c>
      <c r="E406" s="88" t="s">
        <v>133</v>
      </c>
      <c r="F406" s="101">
        <v>44895</v>
      </c>
      <c r="G406" s="90">
        <v>27753.902806999999</v>
      </c>
      <c r="H406" s="102">
        <v>-2.6306720000000001</v>
      </c>
      <c r="I406" s="90">
        <v>-0.73011411699999995</v>
      </c>
      <c r="J406" s="91">
        <f t="shared" si="6"/>
        <v>1.0558486597955781E-3</v>
      </c>
      <c r="K406" s="91">
        <f>I406/'סכום נכסי הקרן'!$C$42</f>
        <v>-7.9103090068656636E-6</v>
      </c>
    </row>
    <row r="407" spans="2:11">
      <c r="B407" s="86" t="s">
        <v>2869</v>
      </c>
      <c r="C407" s="87" t="s">
        <v>2870</v>
      </c>
      <c r="D407" s="88" t="s">
        <v>681</v>
      </c>
      <c r="E407" s="88" t="s">
        <v>133</v>
      </c>
      <c r="F407" s="101">
        <v>44728</v>
      </c>
      <c r="G407" s="90">
        <v>158377.54224400001</v>
      </c>
      <c r="H407" s="102">
        <v>-0.52396900000000002</v>
      </c>
      <c r="I407" s="90">
        <v>-0.82984958299999989</v>
      </c>
      <c r="J407" s="91">
        <f t="shared" si="6"/>
        <v>1.2000803020255383E-3</v>
      </c>
      <c r="K407" s="91">
        <f>I407/'סכום נכסי הקרן'!$C$42</f>
        <v>-8.9908775599645276E-6</v>
      </c>
    </row>
    <row r="408" spans="2:11">
      <c r="B408" s="86" t="s">
        <v>2792</v>
      </c>
      <c r="C408" s="87" t="s">
        <v>2871</v>
      </c>
      <c r="D408" s="88" t="s">
        <v>681</v>
      </c>
      <c r="E408" s="88" t="s">
        <v>133</v>
      </c>
      <c r="F408" s="101">
        <v>44907</v>
      </c>
      <c r="G408" s="90">
        <v>9414.5488060000007</v>
      </c>
      <c r="H408" s="102">
        <v>-0.70161799999999996</v>
      </c>
      <c r="I408" s="90">
        <v>-6.6054184000000002E-2</v>
      </c>
      <c r="J408" s="91">
        <f t="shared" si="6"/>
        <v>9.5523727080996186E-5</v>
      </c>
      <c r="K408" s="91">
        <f>I408/'סכום נכסי הקרן'!$C$42</f>
        <v>-7.1565388816658354E-7</v>
      </c>
    </row>
    <row r="409" spans="2:11">
      <c r="B409" s="86" t="s">
        <v>2796</v>
      </c>
      <c r="C409" s="87" t="s">
        <v>2872</v>
      </c>
      <c r="D409" s="88" t="s">
        <v>681</v>
      </c>
      <c r="E409" s="88" t="s">
        <v>133</v>
      </c>
      <c r="F409" s="101">
        <v>44907</v>
      </c>
      <c r="G409" s="90">
        <v>54744.617407999998</v>
      </c>
      <c r="H409" s="102">
        <v>-0.74277899999999997</v>
      </c>
      <c r="I409" s="90">
        <v>-0.406631662</v>
      </c>
      <c r="J409" s="91">
        <f t="shared" si="6"/>
        <v>5.8804710846749526E-4</v>
      </c>
      <c r="K409" s="91">
        <f>I409/'סכום נכסי הקרן'!$C$42</f>
        <v>-4.4055881450589115E-6</v>
      </c>
    </row>
    <row r="410" spans="2:11">
      <c r="B410" s="86" t="s">
        <v>2808</v>
      </c>
      <c r="C410" s="87" t="s">
        <v>2873</v>
      </c>
      <c r="D410" s="88" t="s">
        <v>681</v>
      </c>
      <c r="E410" s="88" t="s">
        <v>133</v>
      </c>
      <c r="F410" s="101">
        <v>44732</v>
      </c>
      <c r="G410" s="90">
        <v>18946.459595</v>
      </c>
      <c r="H410" s="102">
        <v>5.3280000000000001E-2</v>
      </c>
      <c r="I410" s="90">
        <v>1.009465E-2</v>
      </c>
      <c r="J410" s="91">
        <f t="shared" si="6"/>
        <v>-1.45982969311706E-5</v>
      </c>
      <c r="K410" s="91">
        <f>I410/'סכום נכסי הקרן'!$C$42</f>
        <v>1.0936893145452834E-7</v>
      </c>
    </row>
    <row r="411" spans="2:11">
      <c r="B411" s="86" t="s">
        <v>2814</v>
      </c>
      <c r="C411" s="87" t="s">
        <v>2874</v>
      </c>
      <c r="D411" s="88" t="s">
        <v>681</v>
      </c>
      <c r="E411" s="88" t="s">
        <v>133</v>
      </c>
      <c r="F411" s="101">
        <v>44732</v>
      </c>
      <c r="G411" s="90">
        <v>23736.686419000001</v>
      </c>
      <c r="H411" s="102">
        <v>0.23913200000000001</v>
      </c>
      <c r="I411" s="90">
        <v>5.6762053000000007E-2</v>
      </c>
      <c r="J411" s="91">
        <f t="shared" si="6"/>
        <v>-8.2085986548998037E-5</v>
      </c>
      <c r="K411" s="91">
        <f>I411/'סכום נכסי הקרן'!$C$42</f>
        <v>6.1497972527777638E-7</v>
      </c>
    </row>
    <row r="412" spans="2:11">
      <c r="B412" s="86" t="s">
        <v>2875</v>
      </c>
      <c r="C412" s="87" t="s">
        <v>2876</v>
      </c>
      <c r="D412" s="88" t="s">
        <v>681</v>
      </c>
      <c r="E412" s="88" t="s">
        <v>134</v>
      </c>
      <c r="F412" s="101">
        <v>44811</v>
      </c>
      <c r="G412" s="90">
        <v>10179.607744999999</v>
      </c>
      <c r="H412" s="102">
        <v>-4.512308</v>
      </c>
      <c r="I412" s="90">
        <v>-0.459335296</v>
      </c>
      <c r="J412" s="91">
        <f t="shared" si="6"/>
        <v>6.6426404501148024E-4</v>
      </c>
      <c r="K412" s="91">
        <f>I412/'סכום נכסי הקרן'!$C$42</f>
        <v>-4.9765975544342291E-6</v>
      </c>
    </row>
    <row r="413" spans="2:11">
      <c r="B413" s="86" t="s">
        <v>2877</v>
      </c>
      <c r="C413" s="87" t="s">
        <v>2678</v>
      </c>
      <c r="D413" s="88" t="s">
        <v>681</v>
      </c>
      <c r="E413" s="88" t="s">
        <v>134</v>
      </c>
      <c r="F413" s="101">
        <v>44810</v>
      </c>
      <c r="G413" s="90">
        <v>30708.248050999999</v>
      </c>
      <c r="H413" s="102">
        <v>-3.935689</v>
      </c>
      <c r="I413" s="90">
        <v>-1.208581076</v>
      </c>
      <c r="J413" s="91">
        <f t="shared" si="6"/>
        <v>1.7477798054258108E-3</v>
      </c>
      <c r="K413" s="91">
        <f>I413/'סכום נכסי הקרן'!$C$42</f>
        <v>-1.3094185618945096E-5</v>
      </c>
    </row>
    <row r="414" spans="2:11">
      <c r="B414" s="86" t="s">
        <v>2878</v>
      </c>
      <c r="C414" s="87" t="s">
        <v>2879</v>
      </c>
      <c r="D414" s="88" t="s">
        <v>681</v>
      </c>
      <c r="E414" s="88" t="s">
        <v>134</v>
      </c>
      <c r="F414" s="101">
        <v>44796</v>
      </c>
      <c r="G414" s="90">
        <v>41864.549271999997</v>
      </c>
      <c r="H414" s="102">
        <v>-2.1593490000000002</v>
      </c>
      <c r="I414" s="90">
        <v>-0.90400175699999985</v>
      </c>
      <c r="J414" s="91">
        <f t="shared" si="6"/>
        <v>1.3073148722329083E-3</v>
      </c>
      <c r="K414" s="91">
        <f>I414/'סכום נכסי הקרן'!$C$42</f>
        <v>-9.7942678741814884E-6</v>
      </c>
    </row>
    <row r="415" spans="2:11">
      <c r="B415" s="86" t="s">
        <v>2880</v>
      </c>
      <c r="C415" s="87" t="s">
        <v>2881</v>
      </c>
      <c r="D415" s="88" t="s">
        <v>681</v>
      </c>
      <c r="E415" s="88" t="s">
        <v>134</v>
      </c>
      <c r="F415" s="101">
        <v>44901</v>
      </c>
      <c r="G415" s="90">
        <v>106988.12160599999</v>
      </c>
      <c r="H415" s="102">
        <v>1.19591</v>
      </c>
      <c r="I415" s="90">
        <v>1.2794815180000001</v>
      </c>
      <c r="J415" s="91">
        <f t="shared" si="6"/>
        <v>-1.8503119095470276E-3</v>
      </c>
      <c r="K415" s="91">
        <f>I415/'סכום נכסי הקרן'!$C$42</f>
        <v>1.3862345543379699E-5</v>
      </c>
    </row>
    <row r="416" spans="2:11">
      <c r="B416" s="86" t="s">
        <v>2882</v>
      </c>
      <c r="C416" s="87" t="s">
        <v>2883</v>
      </c>
      <c r="D416" s="88" t="s">
        <v>681</v>
      </c>
      <c r="E416" s="88" t="s">
        <v>134</v>
      </c>
      <c r="F416" s="101">
        <v>44739</v>
      </c>
      <c r="G416" s="90">
        <v>43766.983480000003</v>
      </c>
      <c r="H416" s="102">
        <v>2.2812459999999999</v>
      </c>
      <c r="I416" s="90">
        <v>0.99843244600000003</v>
      </c>
      <c r="J416" s="91">
        <f t="shared" si="6"/>
        <v>-1.4438750538575339E-3</v>
      </c>
      <c r="K416" s="91">
        <f>I416/'סכום נכסי הקרן'!$C$42</f>
        <v>1.0817362637491252E-5</v>
      </c>
    </row>
    <row r="417" spans="2:11">
      <c r="B417" s="86" t="s">
        <v>2884</v>
      </c>
      <c r="C417" s="87" t="s">
        <v>2379</v>
      </c>
      <c r="D417" s="88" t="s">
        <v>681</v>
      </c>
      <c r="E417" s="88" t="s">
        <v>134</v>
      </c>
      <c r="F417" s="101">
        <v>44713</v>
      </c>
      <c r="G417" s="90">
        <v>33285.358351000003</v>
      </c>
      <c r="H417" s="102">
        <v>4.1115050000000002</v>
      </c>
      <c r="I417" s="90">
        <v>1.3685292240000002</v>
      </c>
      <c r="J417" s="91">
        <f t="shared" si="6"/>
        <v>-1.9790875335882357E-3</v>
      </c>
      <c r="K417" s="91">
        <f>I417/'סכום נכסי הקרן'!$C$42</f>
        <v>1.4827119206032392E-5</v>
      </c>
    </row>
    <row r="418" spans="2:11">
      <c r="B418" s="86" t="s">
        <v>2885</v>
      </c>
      <c r="C418" s="87" t="s">
        <v>2886</v>
      </c>
      <c r="D418" s="88" t="s">
        <v>681</v>
      </c>
      <c r="E418" s="88" t="s">
        <v>133</v>
      </c>
      <c r="F418" s="101">
        <v>44924</v>
      </c>
      <c r="G418" s="90">
        <v>375300</v>
      </c>
      <c r="H418" s="102">
        <v>0.16847899999999999</v>
      </c>
      <c r="I418" s="90">
        <v>0.63229999999999997</v>
      </c>
      <c r="J418" s="91">
        <f t="shared" si="6"/>
        <v>-9.1439556097330462E-4</v>
      </c>
      <c r="K418" s="91">
        <f>I418/'סכום נכסי הקרן'!$C$42</f>
        <v>6.8505570137348264E-6</v>
      </c>
    </row>
    <row r="419" spans="2:11">
      <c r="B419" s="86" t="s">
        <v>2729</v>
      </c>
      <c r="C419" s="87" t="s">
        <v>2631</v>
      </c>
      <c r="D419" s="88" t="s">
        <v>681</v>
      </c>
      <c r="E419" s="88" t="s">
        <v>135</v>
      </c>
      <c r="F419" s="101">
        <v>44763</v>
      </c>
      <c r="G419" s="90">
        <v>84674.71</v>
      </c>
      <c r="H419" s="102">
        <v>0.96040499999999995</v>
      </c>
      <c r="I419" s="90">
        <v>0.81322000000000005</v>
      </c>
      <c r="J419" s="91">
        <f t="shared" si="6"/>
        <v>-1.1760315642807384E-3</v>
      </c>
      <c r="K419" s="91">
        <f>I419/'סכום נכסי הקרן'!$C$42</f>
        <v>8.8107069029091188E-6</v>
      </c>
    </row>
    <row r="420" spans="2:11">
      <c r="B420" s="86" t="s">
        <v>2887</v>
      </c>
      <c r="C420" s="87" t="s">
        <v>2888</v>
      </c>
      <c r="D420" s="88" t="s">
        <v>681</v>
      </c>
      <c r="E420" s="88" t="s">
        <v>135</v>
      </c>
      <c r="F420" s="101">
        <v>44763</v>
      </c>
      <c r="G420" s="90">
        <v>22502.21</v>
      </c>
      <c r="H420" s="102">
        <v>0.97337099999999999</v>
      </c>
      <c r="I420" s="90">
        <v>0.21903</v>
      </c>
      <c r="J420" s="91">
        <f t="shared" si="6"/>
        <v>-3.1674847338286085E-4</v>
      </c>
      <c r="K420" s="91">
        <f>I420/'סכום נכסי הקרן'!$C$42</f>
        <v>2.3730468175207007E-6</v>
      </c>
    </row>
    <row r="421" spans="2:11">
      <c r="B421" s="86" t="s">
        <v>2889</v>
      </c>
      <c r="C421" s="87" t="s">
        <v>2890</v>
      </c>
      <c r="D421" s="88" t="s">
        <v>681</v>
      </c>
      <c r="E421" s="88" t="s">
        <v>133</v>
      </c>
      <c r="F421" s="101">
        <v>44832</v>
      </c>
      <c r="G421" s="90">
        <v>8861.19</v>
      </c>
      <c r="H421" s="102">
        <v>-10.732756999999999</v>
      </c>
      <c r="I421" s="90">
        <v>-0.95104999999999995</v>
      </c>
      <c r="J421" s="91">
        <f t="shared" si="6"/>
        <v>1.3753533105545807E-3</v>
      </c>
      <c r="K421" s="91">
        <f>I421/'סכום נכסי הקרן'!$C$42</f>
        <v>-1.0304004820358227E-5</v>
      </c>
    </row>
    <row r="422" spans="2:11">
      <c r="B422" s="86" t="s">
        <v>2891</v>
      </c>
      <c r="C422" s="87" t="s">
        <v>2892</v>
      </c>
      <c r="D422" s="88" t="s">
        <v>681</v>
      </c>
      <c r="E422" s="88" t="s">
        <v>133</v>
      </c>
      <c r="F422" s="101">
        <v>44845</v>
      </c>
      <c r="G422" s="90">
        <v>20063.23</v>
      </c>
      <c r="H422" s="102">
        <v>-9.0993820000000003</v>
      </c>
      <c r="I422" s="90">
        <v>-1.8256300000000001</v>
      </c>
      <c r="J422" s="91">
        <f t="shared" si="6"/>
        <v>2.6401201454684395E-3</v>
      </c>
      <c r="K422" s="91">
        <f>I422/'סכום נכסי הקרן'!$C$42</f>
        <v>-1.9779507197508641E-5</v>
      </c>
    </row>
    <row r="423" spans="2:11">
      <c r="B423" s="86" t="s">
        <v>2893</v>
      </c>
      <c r="C423" s="87" t="s">
        <v>2648</v>
      </c>
      <c r="D423" s="88" t="s">
        <v>681</v>
      </c>
      <c r="E423" s="88" t="s">
        <v>133</v>
      </c>
      <c r="F423" s="101">
        <v>44865</v>
      </c>
      <c r="G423" s="90">
        <v>24701.97</v>
      </c>
      <c r="H423" s="102">
        <v>-6.9452360000000004</v>
      </c>
      <c r="I423" s="90">
        <v>-1.7156099999999999</v>
      </c>
      <c r="J423" s="91">
        <f t="shared" si="6"/>
        <v>2.4810156070874763E-3</v>
      </c>
      <c r="K423" s="91">
        <f>I423/'סכום נכסי הקרן'!$C$42</f>
        <v>-1.858751244398799E-5</v>
      </c>
    </row>
    <row r="424" spans="2:11">
      <c r="B424" s="86" t="s">
        <v>2894</v>
      </c>
      <c r="C424" s="87" t="s">
        <v>2644</v>
      </c>
      <c r="D424" s="88" t="s">
        <v>681</v>
      </c>
      <c r="E424" s="88" t="s">
        <v>133</v>
      </c>
      <c r="F424" s="101">
        <v>44823</v>
      </c>
      <c r="G424" s="90">
        <v>159440.54</v>
      </c>
      <c r="H424" s="102">
        <v>-6.0411169999999998</v>
      </c>
      <c r="I424" s="90">
        <v>-9.6319900000000001</v>
      </c>
      <c r="J424" s="91">
        <f t="shared" si="6"/>
        <v>1.39292248922019E-2</v>
      </c>
      <c r="K424" s="91">
        <f>I424/'סכום נכסי הקרן'!$C$42</f>
        <v>-1.0435631290641106E-4</v>
      </c>
    </row>
    <row r="425" spans="2:11">
      <c r="B425" s="86" t="s">
        <v>2895</v>
      </c>
      <c r="C425" s="87" t="s">
        <v>2896</v>
      </c>
      <c r="D425" s="88" t="s">
        <v>681</v>
      </c>
      <c r="E425" s="88" t="s">
        <v>133</v>
      </c>
      <c r="F425" s="101">
        <v>44741</v>
      </c>
      <c r="G425" s="90">
        <v>203897.9</v>
      </c>
      <c r="H425" s="102">
        <v>5.1554999999999997E-2</v>
      </c>
      <c r="I425" s="90">
        <v>0.10512000000000001</v>
      </c>
      <c r="J425" s="91">
        <f t="shared" si="6"/>
        <v>-1.5201844277955686E-4</v>
      </c>
      <c r="K425" s="91">
        <f>I425/'סכום נכסי הקרן'!$C$42</f>
        <v>1.1389064578266724E-6</v>
      </c>
    </row>
    <row r="426" spans="2:11">
      <c r="B426" s="86" t="s">
        <v>2897</v>
      </c>
      <c r="C426" s="87" t="s">
        <v>2618</v>
      </c>
      <c r="D426" s="88" t="s">
        <v>681</v>
      </c>
      <c r="E426" s="88" t="s">
        <v>133</v>
      </c>
      <c r="F426" s="101">
        <v>44733</v>
      </c>
      <c r="G426" s="90">
        <v>68154.73</v>
      </c>
      <c r="H426" s="102">
        <v>0.32837</v>
      </c>
      <c r="I426" s="90">
        <v>0.2238</v>
      </c>
      <c r="J426" s="91">
        <f t="shared" si="6"/>
        <v>-3.2364657052953597E-4</v>
      </c>
      <c r="K426" s="91">
        <f>I426/'סכום נכסי הקרן'!$C$42</f>
        <v>2.4247266482268769E-6</v>
      </c>
    </row>
    <row r="427" spans="2:11">
      <c r="B427" s="86" t="s">
        <v>2898</v>
      </c>
      <c r="C427" s="87" t="s">
        <v>2876</v>
      </c>
      <c r="D427" s="88" t="s">
        <v>681</v>
      </c>
      <c r="E427" s="88" t="s">
        <v>133</v>
      </c>
      <c r="F427" s="101">
        <v>44733</v>
      </c>
      <c r="G427" s="90">
        <v>65755.86</v>
      </c>
      <c r="H427" s="102">
        <v>0.422761</v>
      </c>
      <c r="I427" s="90">
        <v>0.27799000000000001</v>
      </c>
      <c r="J427" s="91">
        <f t="shared" si="6"/>
        <v>-4.0201300331325158E-4</v>
      </c>
      <c r="K427" s="91">
        <f>I427/'סכום נכסי הקרן'!$C$42</f>
        <v>3.0118398612180049E-6</v>
      </c>
    </row>
    <row r="428" spans="2:11">
      <c r="B428" s="86" t="s">
        <v>2899</v>
      </c>
      <c r="C428" s="87" t="s">
        <v>2855</v>
      </c>
      <c r="D428" s="88" t="s">
        <v>681</v>
      </c>
      <c r="E428" s="88" t="s">
        <v>133</v>
      </c>
      <c r="F428" s="101">
        <v>44733</v>
      </c>
      <c r="G428" s="90">
        <v>17097.59</v>
      </c>
      <c r="H428" s="102">
        <v>0.67179100000000003</v>
      </c>
      <c r="I428" s="90">
        <v>0.11486</v>
      </c>
      <c r="J428" s="91">
        <f t="shared" si="6"/>
        <v>-1.6610386546480116E-4</v>
      </c>
      <c r="K428" s="91">
        <f>I428/'סכום נכסי הקרן'!$C$42</f>
        <v>1.2444329884510236E-6</v>
      </c>
    </row>
    <row r="429" spans="2:11">
      <c r="B429" s="86" t="s">
        <v>2900</v>
      </c>
      <c r="C429" s="87" t="s">
        <v>2901</v>
      </c>
      <c r="D429" s="88" t="s">
        <v>681</v>
      </c>
      <c r="E429" s="88" t="s">
        <v>134</v>
      </c>
      <c r="F429" s="101">
        <v>44712</v>
      </c>
      <c r="G429" s="90">
        <v>266289.77</v>
      </c>
      <c r="H429" s="102">
        <v>4.404217</v>
      </c>
      <c r="I429" s="90">
        <v>11.727979999999999</v>
      </c>
      <c r="J429" s="91">
        <f t="shared" si="6"/>
        <v>-1.6960323977832828E-2</v>
      </c>
      <c r="K429" s="91">
        <f>I429/'סכום נכסי הקרן'!$C$42</f>
        <v>1.2706499390469992E-4</v>
      </c>
    </row>
    <row r="430" spans="2:11">
      <c r="B430" s="86" t="s">
        <v>2840</v>
      </c>
      <c r="C430" s="87" t="s">
        <v>2603</v>
      </c>
      <c r="D430" s="88" t="s">
        <v>681</v>
      </c>
      <c r="E430" s="88" t="s">
        <v>134</v>
      </c>
      <c r="F430" s="101">
        <v>44712</v>
      </c>
      <c r="G430" s="90">
        <v>35558.79</v>
      </c>
      <c r="H430" s="102">
        <v>4.5480179999999999</v>
      </c>
      <c r="I430" s="90">
        <v>1.6172200000000001</v>
      </c>
      <c r="J430" s="91">
        <f t="shared" si="6"/>
        <v>-2.3387296996951572E-3</v>
      </c>
      <c r="K430" s="91">
        <f>I430/'סכום נכסי הקרן'!$C$42</f>
        <v>1.7521521135145085E-5</v>
      </c>
    </row>
    <row r="431" spans="2:11">
      <c r="B431" s="86" t="s">
        <v>2844</v>
      </c>
      <c r="C431" s="87" t="s">
        <v>2601</v>
      </c>
      <c r="D431" s="88" t="s">
        <v>681</v>
      </c>
      <c r="E431" s="88" t="s">
        <v>134</v>
      </c>
      <c r="F431" s="101">
        <v>44712</v>
      </c>
      <c r="G431" s="90">
        <v>61795.65</v>
      </c>
      <c r="H431" s="102">
        <v>4.5669069999999996</v>
      </c>
      <c r="I431" s="90">
        <v>2.8221500000000002</v>
      </c>
      <c r="J431" s="91">
        <f t="shared" si="6"/>
        <v>-4.081229530920152E-3</v>
      </c>
      <c r="K431" s="91">
        <f>I431/'סכום נכסי הקרן'!$C$42</f>
        <v>3.0576149733214841E-5</v>
      </c>
    </row>
    <row r="432" spans="2:11">
      <c r="B432" s="92"/>
      <c r="C432" s="87"/>
      <c r="D432" s="87"/>
      <c r="E432" s="87"/>
      <c r="F432" s="87"/>
      <c r="G432" s="90"/>
      <c r="H432" s="102"/>
      <c r="I432" s="87"/>
      <c r="J432" s="91"/>
      <c r="K432" s="87"/>
    </row>
    <row r="433" spans="2:11">
      <c r="B433" s="85" t="s">
        <v>191</v>
      </c>
      <c r="C433" s="80"/>
      <c r="D433" s="81"/>
      <c r="E433" s="81"/>
      <c r="F433" s="99"/>
      <c r="G433" s="83"/>
      <c r="H433" s="100"/>
      <c r="I433" s="83">
        <v>-0.77010595900000001</v>
      </c>
      <c r="J433" s="84">
        <f t="shared" si="6"/>
        <v>1.1136825405482994E-3</v>
      </c>
      <c r="K433" s="84">
        <f>I433/'סכום נכסי הקרן'!$C$42</f>
        <v>-8.3435944626703068E-6</v>
      </c>
    </row>
    <row r="434" spans="2:11">
      <c r="B434" s="86" t="s">
        <v>2902</v>
      </c>
      <c r="C434" s="87" t="s">
        <v>2903</v>
      </c>
      <c r="D434" s="88" t="s">
        <v>681</v>
      </c>
      <c r="E434" s="88" t="s">
        <v>132</v>
      </c>
      <c r="F434" s="101">
        <v>44923</v>
      </c>
      <c r="G434" s="90">
        <v>218102.25</v>
      </c>
      <c r="H434" s="102">
        <v>-0.35309400000000002</v>
      </c>
      <c r="I434" s="90">
        <v>-0.77010595900000001</v>
      </c>
      <c r="J434" s="91">
        <f t="shared" si="6"/>
        <v>1.1136825405482994E-3</v>
      </c>
      <c r="K434" s="91">
        <f>I434/'סכום נכסי הקרן'!$C$42</f>
        <v>-8.3435944626703068E-6</v>
      </c>
    </row>
    <row r="435" spans="2:11">
      <c r="B435" s="92"/>
      <c r="C435" s="87"/>
      <c r="D435" s="87"/>
      <c r="E435" s="87"/>
      <c r="F435" s="87"/>
      <c r="G435" s="90"/>
      <c r="H435" s="102"/>
      <c r="I435" s="87"/>
      <c r="J435" s="91"/>
      <c r="K435" s="87"/>
    </row>
    <row r="436" spans="2:11">
      <c r="B436" s="79" t="s">
        <v>200</v>
      </c>
      <c r="C436" s="80"/>
      <c r="D436" s="81"/>
      <c r="E436" s="81"/>
      <c r="F436" s="99"/>
      <c r="G436" s="83"/>
      <c r="H436" s="100"/>
      <c r="I436" s="83">
        <v>-151.197368716</v>
      </c>
      <c r="J436" s="84">
        <f t="shared" si="6"/>
        <v>0.21865285906176563</v>
      </c>
      <c r="K436" s="84">
        <f>I436/'סכום נכסי הקרן'!$C$42</f>
        <v>-1.638124616029803E-3</v>
      </c>
    </row>
    <row r="437" spans="2:11">
      <c r="B437" s="85" t="s">
        <v>190</v>
      </c>
      <c r="C437" s="80"/>
      <c r="D437" s="81"/>
      <c r="E437" s="81"/>
      <c r="F437" s="99"/>
      <c r="G437" s="83"/>
      <c r="H437" s="100"/>
      <c r="I437" s="83">
        <v>-155.01927734999998</v>
      </c>
      <c r="J437" s="84">
        <f t="shared" si="6"/>
        <v>0.22417988150265622</v>
      </c>
      <c r="K437" s="84">
        <f>I437/'סכום נכסי הקרן'!$C$42</f>
        <v>-1.6795324967802416E-3</v>
      </c>
    </row>
    <row r="438" spans="2:11">
      <c r="B438" s="86" t="s">
        <v>2904</v>
      </c>
      <c r="C438" s="87" t="s">
        <v>2905</v>
      </c>
      <c r="D438" s="88" t="s">
        <v>681</v>
      </c>
      <c r="E438" s="88" t="s">
        <v>140</v>
      </c>
      <c r="F438" s="101">
        <v>44909</v>
      </c>
      <c r="G438" s="90">
        <v>153762.21637099999</v>
      </c>
      <c r="H438" s="102">
        <v>-6.8233620000000004</v>
      </c>
      <c r="I438" s="90">
        <v>-10.491752193</v>
      </c>
      <c r="J438" s="91">
        <f t="shared" si="6"/>
        <v>1.517256307466572E-2</v>
      </c>
      <c r="K438" s="91">
        <f>I438/'סכום נכסי הקרן'!$C$42</f>
        <v>-1.1367127403467325E-4</v>
      </c>
    </row>
    <row r="439" spans="2:11">
      <c r="B439" s="86" t="s">
        <v>2904</v>
      </c>
      <c r="C439" s="87" t="s">
        <v>2906</v>
      </c>
      <c r="D439" s="88" t="s">
        <v>681</v>
      </c>
      <c r="E439" s="88" t="s">
        <v>140</v>
      </c>
      <c r="F439" s="101">
        <v>44910</v>
      </c>
      <c r="G439" s="90">
        <v>206476.66001899997</v>
      </c>
      <c r="H439" s="102">
        <v>-5.0480140000000002</v>
      </c>
      <c r="I439" s="90">
        <v>-10.422971518000001</v>
      </c>
      <c r="J439" s="91">
        <f t="shared" si="6"/>
        <v>1.5073096454547505E-2</v>
      </c>
      <c r="K439" s="91">
        <f>I439/'סכום נכסי הקרן'!$C$42</f>
        <v>-1.1292608039948322E-4</v>
      </c>
    </row>
    <row r="440" spans="2:11">
      <c r="B440" s="86" t="s">
        <v>2907</v>
      </c>
      <c r="C440" s="87" t="s">
        <v>2908</v>
      </c>
      <c r="D440" s="88" t="s">
        <v>681</v>
      </c>
      <c r="E440" s="88" t="s">
        <v>131</v>
      </c>
      <c r="F440" s="101">
        <v>44868</v>
      </c>
      <c r="G440" s="90">
        <v>87976.096787000002</v>
      </c>
      <c r="H440" s="102">
        <v>3.7911830000000002</v>
      </c>
      <c r="I440" s="90">
        <v>3.335334665</v>
      </c>
      <c r="J440" s="91">
        <f t="shared" si="6"/>
        <v>-4.8233674079335509E-3</v>
      </c>
      <c r="K440" s="91">
        <f>I440/'סכום נכסי הקרן'!$C$42</f>
        <v>3.6136169986507429E-5</v>
      </c>
    </row>
    <row r="441" spans="2:11">
      <c r="B441" s="86" t="s">
        <v>2909</v>
      </c>
      <c r="C441" s="87" t="s">
        <v>2910</v>
      </c>
      <c r="D441" s="88" t="s">
        <v>681</v>
      </c>
      <c r="E441" s="88" t="s">
        <v>131</v>
      </c>
      <c r="F441" s="101">
        <v>44788</v>
      </c>
      <c r="G441" s="90">
        <v>399970.55317999999</v>
      </c>
      <c r="H441" s="102">
        <v>-10.487501999999999</v>
      </c>
      <c r="I441" s="90">
        <v>-41.946921457999998</v>
      </c>
      <c r="J441" s="91">
        <f t="shared" si="6"/>
        <v>6.0661203191034414E-2</v>
      </c>
      <c r="K441" s="91">
        <f>I441/'סכום נכסי הקרן'!$C$42</f>
        <v>-4.5446746322740122E-4</v>
      </c>
    </row>
    <row r="442" spans="2:11">
      <c r="B442" s="86" t="s">
        <v>2909</v>
      </c>
      <c r="C442" s="87" t="s">
        <v>2911</v>
      </c>
      <c r="D442" s="88" t="s">
        <v>681</v>
      </c>
      <c r="E442" s="88" t="s">
        <v>131</v>
      </c>
      <c r="F442" s="101">
        <v>44782</v>
      </c>
      <c r="G442" s="90">
        <v>258867.02356</v>
      </c>
      <c r="H442" s="102">
        <v>-6.7236520000000004</v>
      </c>
      <c r="I442" s="90">
        <v>-17.405316907</v>
      </c>
      <c r="J442" s="91">
        <f t="shared" si="6"/>
        <v>2.5170559097096961E-2</v>
      </c>
      <c r="K442" s="91">
        <f>I442/'סכום נכסי הקרן'!$C$42</f>
        <v>-1.8857522665431949E-4</v>
      </c>
    </row>
    <row r="443" spans="2:11">
      <c r="B443" s="86" t="s">
        <v>2909</v>
      </c>
      <c r="C443" s="87" t="s">
        <v>2912</v>
      </c>
      <c r="D443" s="88" t="s">
        <v>681</v>
      </c>
      <c r="E443" s="88" t="s">
        <v>131</v>
      </c>
      <c r="F443" s="101">
        <v>44788</v>
      </c>
      <c r="G443" s="90">
        <v>394677.95685499994</v>
      </c>
      <c r="H443" s="102">
        <v>-10.348387000000001</v>
      </c>
      <c r="I443" s="90">
        <v>-40.842801043000001</v>
      </c>
      <c r="J443" s="91">
        <f t="shared" si="6"/>
        <v>5.9064488330594751E-2</v>
      </c>
      <c r="K443" s="91">
        <f>I443/'סכום נכסי הקרן'!$C$42</f>
        <v>-4.4250504055938597E-4</v>
      </c>
    </row>
    <row r="444" spans="2:11">
      <c r="B444" s="86" t="s">
        <v>2909</v>
      </c>
      <c r="C444" s="87" t="s">
        <v>2913</v>
      </c>
      <c r="D444" s="88" t="s">
        <v>681</v>
      </c>
      <c r="E444" s="88" t="s">
        <v>131</v>
      </c>
      <c r="F444" s="101">
        <v>44712</v>
      </c>
      <c r="G444" s="90">
        <v>546664.38489400002</v>
      </c>
      <c r="H444" s="102">
        <v>-6.4723560000000004</v>
      </c>
      <c r="I444" s="90">
        <v>-35.382066389999999</v>
      </c>
      <c r="J444" s="91">
        <f t="shared" si="6"/>
        <v>5.1167490819355933E-2</v>
      </c>
      <c r="K444" s="91">
        <f>I444/'סכום נכסי הקרן'!$C$42</f>
        <v>-3.8334155158697736E-4</v>
      </c>
    </row>
    <row r="445" spans="2:11">
      <c r="B445" s="86" t="s">
        <v>2914</v>
      </c>
      <c r="C445" s="87" t="s">
        <v>2915</v>
      </c>
      <c r="D445" s="88" t="s">
        <v>681</v>
      </c>
      <c r="E445" s="88" t="s">
        <v>131</v>
      </c>
      <c r="F445" s="101">
        <v>44743</v>
      </c>
      <c r="G445" s="90">
        <v>69905.759026</v>
      </c>
      <c r="H445" s="102">
        <v>-8.6671630000000004</v>
      </c>
      <c r="I445" s="90">
        <v>-6.0588459110000006</v>
      </c>
      <c r="J445" s="91">
        <f t="shared" si="6"/>
        <v>8.7619512978643985E-3</v>
      </c>
      <c r="K445" s="91">
        <f>I445/'סכום נכסי הקרן'!$C$42</f>
        <v>-6.5643633323959555E-5</v>
      </c>
    </row>
    <row r="446" spans="2:11">
      <c r="B446" s="86" t="s">
        <v>2916</v>
      </c>
      <c r="C446" s="87" t="s">
        <v>2917</v>
      </c>
      <c r="D446" s="88" t="s">
        <v>681</v>
      </c>
      <c r="E446" s="88" t="s">
        <v>140</v>
      </c>
      <c r="F446" s="101">
        <v>44715</v>
      </c>
      <c r="G446" s="90">
        <v>92002.355066999997</v>
      </c>
      <c r="H446" s="102">
        <v>-0.72754399999999997</v>
      </c>
      <c r="I446" s="90">
        <v>-0.66935749199999983</v>
      </c>
      <c r="J446" s="91">
        <f t="shared" si="6"/>
        <v>9.6798595506725313E-4</v>
      </c>
      <c r="K446" s="91">
        <f>I446/'סכום נכסי הקרן'!$C$42</f>
        <v>-7.2520507061783209E-6</v>
      </c>
    </row>
    <row r="447" spans="2:11">
      <c r="B447" s="86" t="s">
        <v>2918</v>
      </c>
      <c r="C447" s="87" t="s">
        <v>2919</v>
      </c>
      <c r="D447" s="88" t="s">
        <v>681</v>
      </c>
      <c r="E447" s="88" t="s">
        <v>131</v>
      </c>
      <c r="F447" s="101">
        <v>44860</v>
      </c>
      <c r="G447" s="90">
        <v>65208.062408999998</v>
      </c>
      <c r="H447" s="102">
        <v>7.461379</v>
      </c>
      <c r="I447" s="90">
        <v>4.8654208969999999</v>
      </c>
      <c r="J447" s="91">
        <f t="shared" si="6"/>
        <v>-7.0360893096371247E-3</v>
      </c>
      <c r="K447" s="91">
        <f>I447/'סכום נכסי הקרן'!$C$42</f>
        <v>5.27136537256292E-5</v>
      </c>
    </row>
    <row r="448" spans="2:11">
      <c r="B448" s="92"/>
      <c r="C448" s="87"/>
      <c r="D448" s="87"/>
      <c r="E448" s="87"/>
      <c r="F448" s="87"/>
      <c r="G448" s="90"/>
      <c r="H448" s="102"/>
      <c r="I448" s="87"/>
      <c r="J448" s="91"/>
      <c r="K448" s="87"/>
    </row>
    <row r="449" spans="2:11">
      <c r="B449" s="92" t="s">
        <v>191</v>
      </c>
      <c r="C449" s="87"/>
      <c r="D449" s="88"/>
      <c r="E449" s="88"/>
      <c r="F449" s="101"/>
      <c r="G449" s="90"/>
      <c r="H449" s="102"/>
      <c r="I449" s="90">
        <v>3.8219086339999997</v>
      </c>
      <c r="J449" s="91">
        <f t="shared" si="6"/>
        <v>-5.5270224408906317E-3</v>
      </c>
      <c r="K449" s="91">
        <f>I449/'סכום נכסי הקרן'!$C$42</f>
        <v>4.1407880750438698E-5</v>
      </c>
    </row>
    <row r="450" spans="2:11">
      <c r="B450" s="86" t="s">
        <v>2920</v>
      </c>
      <c r="C450" s="87" t="s">
        <v>2921</v>
      </c>
      <c r="D450" s="88" t="s">
        <v>681</v>
      </c>
      <c r="E450" s="88" t="s">
        <v>131</v>
      </c>
      <c r="F450" s="101">
        <v>44817</v>
      </c>
      <c r="G450" s="90">
        <v>352968.36839999998</v>
      </c>
      <c r="H450" s="102">
        <v>1.0827910000000001</v>
      </c>
      <c r="I450" s="90">
        <v>3.8219086339999997</v>
      </c>
      <c r="J450" s="91">
        <f t="shared" si="6"/>
        <v>-5.5270224408906317E-3</v>
      </c>
      <c r="K450" s="91">
        <f>I450/'סכום נכסי הקרן'!$C$42</f>
        <v>4.1407880750438698E-5</v>
      </c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109" t="s">
        <v>219</v>
      </c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109" t="s">
        <v>112</v>
      </c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109" t="s">
        <v>202</v>
      </c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109" t="s">
        <v>210</v>
      </c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145</v>
      </c>
      <c r="C1" s="46" t="s" vm="1">
        <v>228</v>
      </c>
    </row>
    <row r="2" spans="2:17">
      <c r="B2" s="46" t="s">
        <v>144</v>
      </c>
      <c r="C2" s="46" t="s">
        <v>229</v>
      </c>
    </row>
    <row r="3" spans="2:17">
      <c r="B3" s="46" t="s">
        <v>146</v>
      </c>
      <c r="C3" s="46" t="s">
        <v>230</v>
      </c>
    </row>
    <row r="4" spans="2:17">
      <c r="B4" s="46" t="s">
        <v>147</v>
      </c>
      <c r="C4" s="46">
        <v>9455</v>
      </c>
    </row>
    <row r="6" spans="2:17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17" ht="26.25" customHeight="1">
      <c r="B7" s="133" t="s">
        <v>102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17" s="3" customFormat="1" ht="63">
      <c r="B8" s="21" t="s">
        <v>116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111</v>
      </c>
      <c r="O8" s="29" t="s">
        <v>60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3164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3.57031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9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145</v>
      </c>
      <c r="C1" s="46" t="s" vm="1">
        <v>228</v>
      </c>
    </row>
    <row r="2" spans="2:18">
      <c r="B2" s="46" t="s">
        <v>144</v>
      </c>
      <c r="C2" s="46" t="s">
        <v>229</v>
      </c>
    </row>
    <row r="3" spans="2:18">
      <c r="B3" s="46" t="s">
        <v>146</v>
      </c>
      <c r="C3" s="46" t="s">
        <v>230</v>
      </c>
    </row>
    <row r="4" spans="2:18">
      <c r="B4" s="46" t="s">
        <v>147</v>
      </c>
      <c r="C4" s="46">
        <v>9455</v>
      </c>
    </row>
    <row r="6" spans="2:18" ht="26.25" customHeight="1">
      <c r="B6" s="133" t="s">
        <v>174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18" s="3" customFormat="1" ht="78.75">
      <c r="B7" s="47" t="s">
        <v>116</v>
      </c>
      <c r="C7" s="48" t="s">
        <v>186</v>
      </c>
      <c r="D7" s="48" t="s">
        <v>47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227</v>
      </c>
      <c r="K7" s="48" t="s">
        <v>103</v>
      </c>
      <c r="L7" s="48" t="s">
        <v>36</v>
      </c>
      <c r="M7" s="48" t="s">
        <v>18</v>
      </c>
      <c r="N7" s="48" t="s">
        <v>204</v>
      </c>
      <c r="O7" s="48" t="s">
        <v>203</v>
      </c>
      <c r="P7" s="48" t="s">
        <v>111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4.7232795218599044</v>
      </c>
      <c r="J10" s="75"/>
      <c r="K10" s="75"/>
      <c r="L10" s="76"/>
      <c r="M10" s="76">
        <v>5.3454788488453121E-2</v>
      </c>
      <c r="N10" s="77"/>
      <c r="O10" s="98"/>
      <c r="P10" s="77">
        <f>P11+P253</f>
        <v>7337.8851238360003</v>
      </c>
      <c r="Q10" s="78">
        <f>IFERROR(P10/$P$10,0)</f>
        <v>1</v>
      </c>
      <c r="R10" s="78">
        <f>P10/'סכום נכסי הקרן'!$C$42</f>
        <v>7.9501186780128352E-2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5.357700986776849</v>
      </c>
      <c r="J11" s="81"/>
      <c r="K11" s="81"/>
      <c r="L11" s="82"/>
      <c r="M11" s="82">
        <v>4.7827885986586917E-2</v>
      </c>
      <c r="N11" s="83"/>
      <c r="O11" s="100"/>
      <c r="P11" s="83">
        <f>P33+P12</f>
        <v>5470.9258505760008</v>
      </c>
      <c r="Q11" s="84">
        <f t="shared" ref="Q11:Q74" si="0">IFERROR(P11/$P$10,0)</f>
        <v>0.74557256733340416</v>
      </c>
      <c r="R11" s="84">
        <f>P11/'סכום נכסי הקרן'!$C$42</f>
        <v>5.927390393371279E-2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6.6529518361084605</v>
      </c>
      <c r="J12" s="81"/>
      <c r="K12" s="81"/>
      <c r="L12" s="82"/>
      <c r="M12" s="82">
        <v>4.4107315521242231E-2</v>
      </c>
      <c r="N12" s="83"/>
      <c r="O12" s="100"/>
      <c r="P12" s="83">
        <f>SUM(P13:P31)</f>
        <v>1064.569435207</v>
      </c>
      <c r="Q12" s="84">
        <f t="shared" si="0"/>
        <v>0.14507850930357422</v>
      </c>
      <c r="R12" s="84">
        <f>P12/'סכום נכסי הקרן'!$C$42</f>
        <v>1.1533913665926043E-2</v>
      </c>
    </row>
    <row r="13" spans="2:18">
      <c r="B13" s="86" t="s">
        <v>3264</v>
      </c>
      <c r="C13" s="88" t="s">
        <v>2977</v>
      </c>
      <c r="D13" s="87">
        <v>6028</v>
      </c>
      <c r="E13" s="87"/>
      <c r="F13" s="87" t="s">
        <v>682</v>
      </c>
      <c r="G13" s="101">
        <v>43100</v>
      </c>
      <c r="H13" s="87"/>
      <c r="I13" s="90">
        <v>7.5500000000024396</v>
      </c>
      <c r="J13" s="88" t="s">
        <v>29</v>
      </c>
      <c r="K13" s="88" t="s">
        <v>132</v>
      </c>
      <c r="L13" s="89">
        <v>6.6799999999941434E-2</v>
      </c>
      <c r="M13" s="89">
        <v>6.6799999999941434E-2</v>
      </c>
      <c r="N13" s="90">
        <v>40842.808384000004</v>
      </c>
      <c r="O13" s="102">
        <v>100.35</v>
      </c>
      <c r="P13" s="90">
        <v>40.985758218000001</v>
      </c>
      <c r="Q13" s="91">
        <f t="shared" si="0"/>
        <v>5.5855001170383575E-3</v>
      </c>
      <c r="R13" s="91">
        <f>P13/'סכום נכסי הקרן'!$C$42</f>
        <v>4.4405388806509523E-4</v>
      </c>
    </row>
    <row r="14" spans="2:18">
      <c r="B14" s="86" t="s">
        <v>3264</v>
      </c>
      <c r="C14" s="88" t="s">
        <v>2977</v>
      </c>
      <c r="D14" s="87">
        <v>6869</v>
      </c>
      <c r="E14" s="87"/>
      <c r="F14" s="87" t="s">
        <v>682</v>
      </c>
      <c r="G14" s="101">
        <v>43555</v>
      </c>
      <c r="H14" s="87"/>
      <c r="I14" s="90">
        <v>3.6499999999509916</v>
      </c>
      <c r="J14" s="88" t="s">
        <v>29</v>
      </c>
      <c r="K14" s="88" t="s">
        <v>132</v>
      </c>
      <c r="L14" s="89">
        <v>5.6299999998486186E-2</v>
      </c>
      <c r="M14" s="89">
        <v>5.6299999998486186E-2</v>
      </c>
      <c r="N14" s="90">
        <v>9103.7681479999992</v>
      </c>
      <c r="O14" s="102">
        <v>100.86</v>
      </c>
      <c r="P14" s="90">
        <v>9.1820605529999995</v>
      </c>
      <c r="Q14" s="91">
        <f t="shared" si="0"/>
        <v>1.2513224720803377E-3</v>
      </c>
      <c r="R14" s="91">
        <f>P14/'סכום נכסי הקרן'!$C$42</f>
        <v>9.9481621575030885E-5</v>
      </c>
    </row>
    <row r="15" spans="2:18">
      <c r="B15" s="86" t="s">
        <v>3264</v>
      </c>
      <c r="C15" s="88" t="s">
        <v>2977</v>
      </c>
      <c r="D15" s="87">
        <v>6870</v>
      </c>
      <c r="E15" s="87"/>
      <c r="F15" s="87" t="s">
        <v>682</v>
      </c>
      <c r="G15" s="101">
        <v>43555</v>
      </c>
      <c r="H15" s="87"/>
      <c r="I15" s="90">
        <v>5.3300000000160956</v>
      </c>
      <c r="J15" s="88" t="s">
        <v>29</v>
      </c>
      <c r="K15" s="88" t="s">
        <v>132</v>
      </c>
      <c r="L15" s="89">
        <v>4.3900000000131362E-2</v>
      </c>
      <c r="M15" s="89">
        <v>4.3900000000131362E-2</v>
      </c>
      <c r="N15" s="90">
        <v>108234.78806599999</v>
      </c>
      <c r="O15" s="102">
        <v>99.88</v>
      </c>
      <c r="P15" s="90">
        <v>108.10490632199999</v>
      </c>
      <c r="Q15" s="91">
        <f t="shared" si="0"/>
        <v>1.4732433732280394E-2</v>
      </c>
      <c r="R15" s="91">
        <f>P15/'סכום נכסי הקרן'!$C$42</f>
        <v>1.1712459658758871E-3</v>
      </c>
    </row>
    <row r="16" spans="2:18">
      <c r="B16" s="86" t="s">
        <v>3264</v>
      </c>
      <c r="C16" s="88" t="s">
        <v>2977</v>
      </c>
      <c r="D16" s="87">
        <v>6868</v>
      </c>
      <c r="E16" s="87"/>
      <c r="F16" s="87" t="s">
        <v>682</v>
      </c>
      <c r="G16" s="101">
        <v>43555</v>
      </c>
      <c r="H16" s="87"/>
      <c r="I16" s="90">
        <v>5.2599999996980795</v>
      </c>
      <c r="J16" s="88" t="s">
        <v>29</v>
      </c>
      <c r="K16" s="88" t="s">
        <v>132</v>
      </c>
      <c r="L16" s="89">
        <v>5.12999999972324E-2</v>
      </c>
      <c r="M16" s="89">
        <v>5.12999999972324E-2</v>
      </c>
      <c r="N16" s="90">
        <v>6555.9866160000001</v>
      </c>
      <c r="O16" s="102">
        <v>121.25</v>
      </c>
      <c r="P16" s="90">
        <v>7.9491328399999999</v>
      </c>
      <c r="Q16" s="91">
        <f t="shared" si="0"/>
        <v>1.0833002569334937E-3</v>
      </c>
      <c r="R16" s="91">
        <f>P16/'סכום נכסי הקרן'!$C$42</f>
        <v>8.6123656065430717E-5</v>
      </c>
    </row>
    <row r="17" spans="2:18">
      <c r="B17" s="86" t="s">
        <v>3264</v>
      </c>
      <c r="C17" s="88" t="s">
        <v>2977</v>
      </c>
      <c r="D17" s="87">
        <v>6867</v>
      </c>
      <c r="E17" s="87"/>
      <c r="F17" s="87" t="s">
        <v>682</v>
      </c>
      <c r="G17" s="101">
        <v>43555</v>
      </c>
      <c r="H17" s="87"/>
      <c r="I17" s="90">
        <v>5.2500000001247784</v>
      </c>
      <c r="J17" s="88" t="s">
        <v>29</v>
      </c>
      <c r="K17" s="88" t="s">
        <v>132</v>
      </c>
      <c r="L17" s="89">
        <v>5.0400000001131325E-2</v>
      </c>
      <c r="M17" s="89">
        <v>5.0400000001131325E-2</v>
      </c>
      <c r="N17" s="90">
        <v>16019.801609</v>
      </c>
      <c r="O17" s="102">
        <v>112.56</v>
      </c>
      <c r="P17" s="90">
        <v>18.031886599</v>
      </c>
      <c r="Q17" s="91">
        <f t="shared" si="0"/>
        <v>2.4573683417891306E-3</v>
      </c>
      <c r="R17" s="91">
        <f>P17/'סכום נכסי הקרן'!$C$42</f>
        <v>1.9536369952815195E-4</v>
      </c>
    </row>
    <row r="18" spans="2:18">
      <c r="B18" s="86" t="s">
        <v>3264</v>
      </c>
      <c r="C18" s="88" t="s">
        <v>2977</v>
      </c>
      <c r="D18" s="87">
        <v>6866</v>
      </c>
      <c r="E18" s="87"/>
      <c r="F18" s="87" t="s">
        <v>682</v>
      </c>
      <c r="G18" s="101">
        <v>43555</v>
      </c>
      <c r="H18" s="87"/>
      <c r="I18" s="90">
        <v>5.9699999999509776</v>
      </c>
      <c r="J18" s="88" t="s">
        <v>29</v>
      </c>
      <c r="K18" s="88" t="s">
        <v>132</v>
      </c>
      <c r="L18" s="89">
        <v>3.1199999999626495E-2</v>
      </c>
      <c r="M18" s="89">
        <v>3.1199999999626495E-2</v>
      </c>
      <c r="N18" s="90">
        <v>23630.260198</v>
      </c>
      <c r="O18" s="102">
        <v>108.77</v>
      </c>
      <c r="P18" s="90">
        <v>25.702630958</v>
      </c>
      <c r="Q18" s="91">
        <f t="shared" si="0"/>
        <v>3.5027300815202089E-3</v>
      </c>
      <c r="R18" s="91">
        <f>P18/'סכום נכסי הקרן'!$C$42</f>
        <v>2.7847119845131232E-4</v>
      </c>
    </row>
    <row r="19" spans="2:18">
      <c r="B19" s="86" t="s">
        <v>3264</v>
      </c>
      <c r="C19" s="88" t="s">
        <v>2977</v>
      </c>
      <c r="D19" s="87">
        <v>6865</v>
      </c>
      <c r="E19" s="87"/>
      <c r="F19" s="87" t="s">
        <v>682</v>
      </c>
      <c r="G19" s="101">
        <v>43555</v>
      </c>
      <c r="H19" s="87"/>
      <c r="I19" s="90">
        <v>4.2000000000266544</v>
      </c>
      <c r="J19" s="88" t="s">
        <v>29</v>
      </c>
      <c r="K19" s="88" t="s">
        <v>132</v>
      </c>
      <c r="L19" s="89">
        <v>2.3999999999866718E-2</v>
      </c>
      <c r="M19" s="89">
        <v>2.3999999999866718E-2</v>
      </c>
      <c r="N19" s="90">
        <v>12444.212261999999</v>
      </c>
      <c r="O19" s="102">
        <v>120.59</v>
      </c>
      <c r="P19" s="90">
        <v>15.006477013000001</v>
      </c>
      <c r="Q19" s="91">
        <f t="shared" si="0"/>
        <v>2.0450684031906893E-3</v>
      </c>
      <c r="R19" s="91">
        <f>P19/'סכום נכסי הקרן'!$C$42</f>
        <v>1.6258536510020184E-4</v>
      </c>
    </row>
    <row r="20" spans="2:18">
      <c r="B20" s="86" t="s">
        <v>3264</v>
      </c>
      <c r="C20" s="88" t="s">
        <v>2977</v>
      </c>
      <c r="D20" s="87">
        <v>5212</v>
      </c>
      <c r="E20" s="87"/>
      <c r="F20" s="87" t="s">
        <v>682</v>
      </c>
      <c r="G20" s="101">
        <v>42643</v>
      </c>
      <c r="H20" s="87"/>
      <c r="I20" s="90">
        <v>6.939999999982434</v>
      </c>
      <c r="J20" s="88" t="s">
        <v>29</v>
      </c>
      <c r="K20" s="88" t="s">
        <v>132</v>
      </c>
      <c r="L20" s="89">
        <v>4.6599999999889702E-2</v>
      </c>
      <c r="M20" s="89">
        <v>4.6599999999889702E-2</v>
      </c>
      <c r="N20" s="90">
        <v>99807.857291000008</v>
      </c>
      <c r="O20" s="102">
        <v>98.11</v>
      </c>
      <c r="P20" s="90">
        <v>97.921488788000019</v>
      </c>
      <c r="Q20" s="91">
        <f t="shared" si="0"/>
        <v>1.3344647283986091E-2</v>
      </c>
      <c r="R20" s="91">
        <f>P20/'סכום נכסי הקרן'!$C$42</f>
        <v>1.0609152962391107E-3</v>
      </c>
    </row>
    <row r="21" spans="2:18">
      <c r="B21" s="86" t="s">
        <v>3264</v>
      </c>
      <c r="C21" s="88" t="s">
        <v>2977</v>
      </c>
      <c r="D21" s="87">
        <v>5211</v>
      </c>
      <c r="E21" s="87"/>
      <c r="F21" s="87" t="s">
        <v>682</v>
      </c>
      <c r="G21" s="101">
        <v>42643</v>
      </c>
      <c r="H21" s="87"/>
      <c r="I21" s="90">
        <v>4.6899999999772986</v>
      </c>
      <c r="J21" s="88" t="s">
        <v>29</v>
      </c>
      <c r="K21" s="88" t="s">
        <v>132</v>
      </c>
      <c r="L21" s="89">
        <v>4.7399999999779625E-2</v>
      </c>
      <c r="M21" s="89">
        <v>4.7399999999779625E-2</v>
      </c>
      <c r="N21" s="90">
        <v>78075.348419000002</v>
      </c>
      <c r="O21" s="102">
        <v>96.48</v>
      </c>
      <c r="P21" s="90">
        <v>75.327096158999993</v>
      </c>
      <c r="Q21" s="91">
        <f t="shared" si="0"/>
        <v>1.0265504963318574E-2</v>
      </c>
      <c r="R21" s="91">
        <f>P21/'סכום נכסי הקרן'!$C$42</f>
        <v>8.1611982748112466E-4</v>
      </c>
    </row>
    <row r="22" spans="2:18">
      <c r="B22" s="86" t="s">
        <v>3264</v>
      </c>
      <c r="C22" s="88" t="s">
        <v>2977</v>
      </c>
      <c r="D22" s="87">
        <v>6027</v>
      </c>
      <c r="E22" s="87"/>
      <c r="F22" s="87" t="s">
        <v>682</v>
      </c>
      <c r="G22" s="101">
        <v>43100</v>
      </c>
      <c r="H22" s="87"/>
      <c r="I22" s="90">
        <v>8.1699999999948254</v>
      </c>
      <c r="J22" s="88" t="s">
        <v>29</v>
      </c>
      <c r="K22" s="88" t="s">
        <v>132</v>
      </c>
      <c r="L22" s="89">
        <v>4.4899999999968208E-2</v>
      </c>
      <c r="M22" s="89">
        <v>4.4899999999968208E-2</v>
      </c>
      <c r="N22" s="90">
        <v>161568.42303000001</v>
      </c>
      <c r="O22" s="102">
        <v>99.26</v>
      </c>
      <c r="P22" s="90">
        <v>160.372816699</v>
      </c>
      <c r="Q22" s="91">
        <f t="shared" si="0"/>
        <v>2.1855454806460974E-2</v>
      </c>
      <c r="R22" s="91">
        <f>P22/'סכום נכסי הקרן'!$C$42</f>
        <v>1.737534594733108E-3</v>
      </c>
    </row>
    <row r="23" spans="2:18">
      <c r="B23" s="86" t="s">
        <v>3264</v>
      </c>
      <c r="C23" s="88" t="s">
        <v>2977</v>
      </c>
      <c r="D23" s="87">
        <v>5025</v>
      </c>
      <c r="E23" s="87"/>
      <c r="F23" s="87" t="s">
        <v>682</v>
      </c>
      <c r="G23" s="101">
        <v>42551</v>
      </c>
      <c r="H23" s="87"/>
      <c r="I23" s="90">
        <v>7.6199999999681713</v>
      </c>
      <c r="J23" s="88" t="s">
        <v>29</v>
      </c>
      <c r="K23" s="88" t="s">
        <v>132</v>
      </c>
      <c r="L23" s="89">
        <v>4.8399999999761273E-2</v>
      </c>
      <c r="M23" s="89">
        <v>4.8399999999761273E-2</v>
      </c>
      <c r="N23" s="90">
        <v>103346.830761</v>
      </c>
      <c r="O23" s="102">
        <v>97.28</v>
      </c>
      <c r="P23" s="90">
        <v>100.53579696000001</v>
      </c>
      <c r="Q23" s="91">
        <f t="shared" si="0"/>
        <v>1.3700922713197679E-2</v>
      </c>
      <c r="R23" s="91">
        <f>P23/'סכום נכסי הקרן'!$C$42</f>
        <v>1.0892396156820315E-3</v>
      </c>
    </row>
    <row r="24" spans="2:18">
      <c r="B24" s="86" t="s">
        <v>3264</v>
      </c>
      <c r="C24" s="88" t="s">
        <v>2977</v>
      </c>
      <c r="D24" s="87">
        <v>5024</v>
      </c>
      <c r="E24" s="87"/>
      <c r="F24" s="87" t="s">
        <v>682</v>
      </c>
      <c r="G24" s="101">
        <v>42551</v>
      </c>
      <c r="H24" s="87"/>
      <c r="I24" s="90">
        <v>5.6000000000212715</v>
      </c>
      <c r="J24" s="88" t="s">
        <v>29</v>
      </c>
      <c r="K24" s="88" t="s">
        <v>132</v>
      </c>
      <c r="L24" s="89">
        <v>4.7300000000223344E-2</v>
      </c>
      <c r="M24" s="89">
        <v>4.7300000000223344E-2</v>
      </c>
      <c r="N24" s="90">
        <v>66744.705468</v>
      </c>
      <c r="O24" s="102">
        <v>98.61</v>
      </c>
      <c r="P24" s="90">
        <v>65.81695406099999</v>
      </c>
      <c r="Q24" s="91">
        <f t="shared" si="0"/>
        <v>8.9694718505749921E-3</v>
      </c>
      <c r="R24" s="91">
        <f>P24/'סכום נכסי הקרן'!$C$42</f>
        <v>7.130836569116659E-4</v>
      </c>
    </row>
    <row r="25" spans="2:18">
      <c r="B25" s="86" t="s">
        <v>3264</v>
      </c>
      <c r="C25" s="88" t="s">
        <v>2977</v>
      </c>
      <c r="D25" s="87">
        <v>6026</v>
      </c>
      <c r="E25" s="87"/>
      <c r="F25" s="87" t="s">
        <v>682</v>
      </c>
      <c r="G25" s="101">
        <v>43100</v>
      </c>
      <c r="H25" s="87"/>
      <c r="I25" s="90">
        <v>6.3400000000161549</v>
      </c>
      <c r="J25" s="88" t="s">
        <v>29</v>
      </c>
      <c r="K25" s="88" t="s">
        <v>132</v>
      </c>
      <c r="L25" s="89">
        <v>4.630000000012785E-2</v>
      </c>
      <c r="M25" s="89">
        <v>4.630000000012785E-2</v>
      </c>
      <c r="N25" s="90">
        <v>196123.50036899999</v>
      </c>
      <c r="O25" s="102">
        <v>95.32</v>
      </c>
      <c r="P25" s="90">
        <v>186.94492054699998</v>
      </c>
      <c r="Q25" s="91">
        <f t="shared" si="0"/>
        <v>2.5476675825809529E-2</v>
      </c>
      <c r="R25" s="91">
        <f>P25/'סכום נכסי הקרן'!$C$42</f>
        <v>2.0254259633644641E-3</v>
      </c>
    </row>
    <row r="26" spans="2:18">
      <c r="B26" s="86" t="s">
        <v>3264</v>
      </c>
      <c r="C26" s="88" t="s">
        <v>2977</v>
      </c>
      <c r="D26" s="87">
        <v>5023</v>
      </c>
      <c r="E26" s="87"/>
      <c r="F26" s="87" t="s">
        <v>682</v>
      </c>
      <c r="G26" s="101">
        <v>42551</v>
      </c>
      <c r="H26" s="87"/>
      <c r="I26" s="90">
        <v>7.7600000001282039</v>
      </c>
      <c r="J26" s="88" t="s">
        <v>29</v>
      </c>
      <c r="K26" s="88" t="s">
        <v>132</v>
      </c>
      <c r="L26" s="89">
        <v>4.1900000000558518E-2</v>
      </c>
      <c r="M26" s="89">
        <v>4.1900000000558518E-2</v>
      </c>
      <c r="N26" s="90">
        <v>30665.953990000002</v>
      </c>
      <c r="O26" s="102">
        <v>102.76</v>
      </c>
      <c r="P26" s="90">
        <v>31.512319995999999</v>
      </c>
      <c r="Q26" s="91">
        <f t="shared" si="0"/>
        <v>4.2944689735789181E-3</v>
      </c>
      <c r="R26" s="91">
        <f>P26/'סכום נכסי הקרן'!$C$42</f>
        <v>3.4141537998996367E-4</v>
      </c>
    </row>
    <row r="27" spans="2:18">
      <c r="B27" s="86" t="s">
        <v>3264</v>
      </c>
      <c r="C27" s="88" t="s">
        <v>2977</v>
      </c>
      <c r="D27" s="87">
        <v>5210</v>
      </c>
      <c r="E27" s="87"/>
      <c r="F27" s="87" t="s">
        <v>682</v>
      </c>
      <c r="G27" s="101">
        <v>42643</v>
      </c>
      <c r="H27" s="87"/>
      <c r="I27" s="90">
        <v>7.1599999999842554</v>
      </c>
      <c r="J27" s="88" t="s">
        <v>29</v>
      </c>
      <c r="K27" s="88" t="s">
        <v>132</v>
      </c>
      <c r="L27" s="89">
        <v>3.3100000000039355E-2</v>
      </c>
      <c r="M27" s="89">
        <v>3.3100000000039355E-2</v>
      </c>
      <c r="N27" s="90">
        <v>23542.443239</v>
      </c>
      <c r="O27" s="102">
        <v>107.91</v>
      </c>
      <c r="P27" s="90">
        <v>25.40463969</v>
      </c>
      <c r="Q27" s="91">
        <f t="shared" si="0"/>
        <v>3.4621201151646412E-3</v>
      </c>
      <c r="R27" s="91">
        <f>P27/'סכום נכסי הקרן'!$C$42</f>
        <v>2.7524265793094365E-4</v>
      </c>
    </row>
    <row r="28" spans="2:18">
      <c r="B28" s="86" t="s">
        <v>3264</v>
      </c>
      <c r="C28" s="88" t="s">
        <v>2977</v>
      </c>
      <c r="D28" s="87">
        <v>6025</v>
      </c>
      <c r="E28" s="87"/>
      <c r="F28" s="87" t="s">
        <v>682</v>
      </c>
      <c r="G28" s="101">
        <v>43100</v>
      </c>
      <c r="H28" s="87"/>
      <c r="I28" s="90">
        <v>8.5099999999516349</v>
      </c>
      <c r="J28" s="88" t="s">
        <v>29</v>
      </c>
      <c r="K28" s="88" t="s">
        <v>132</v>
      </c>
      <c r="L28" s="89">
        <v>3.4299999999908327E-2</v>
      </c>
      <c r="M28" s="89">
        <v>3.4299999999908327E-2</v>
      </c>
      <c r="N28" s="90">
        <v>29237.725882000002</v>
      </c>
      <c r="O28" s="102">
        <f>P28*1000*100/N28</f>
        <v>100.23094297850835</v>
      </c>
      <c r="P28" s="90">
        <v>29.305248357</v>
      </c>
      <c r="Q28" s="91">
        <f t="shared" si="0"/>
        <v>3.9936913514503477E-3</v>
      </c>
      <c r="R28" s="91">
        <f>P28/'סכום נכסי הקרן'!$C$42</f>
        <v>3.1750320207383733E-4</v>
      </c>
    </row>
    <row r="29" spans="2:18">
      <c r="B29" s="86" t="s">
        <v>3264</v>
      </c>
      <c r="C29" s="88" t="s">
        <v>2977</v>
      </c>
      <c r="D29" s="87">
        <v>5022</v>
      </c>
      <c r="E29" s="87"/>
      <c r="F29" s="87" t="s">
        <v>682</v>
      </c>
      <c r="G29" s="101">
        <v>42551</v>
      </c>
      <c r="H29" s="87"/>
      <c r="I29" s="90">
        <v>7.1199999999658168</v>
      </c>
      <c r="J29" s="88" t="s">
        <v>29</v>
      </c>
      <c r="K29" s="88" t="s">
        <v>132</v>
      </c>
      <c r="L29" s="89">
        <v>2.35E-2</v>
      </c>
      <c r="M29" s="89">
        <v>2.35E-2</v>
      </c>
      <c r="N29" s="90">
        <v>20946.685643000001</v>
      </c>
      <c r="O29" s="102">
        <v>111.73</v>
      </c>
      <c r="P29" s="90">
        <v>23.403725740000002</v>
      </c>
      <c r="Q29" s="91">
        <f t="shared" si="0"/>
        <v>3.1894374666586929E-3</v>
      </c>
      <c r="R29" s="91">
        <f>P29/'סכום נכסי הקרן'!$C$42</f>
        <v>2.5356406376037216E-4</v>
      </c>
    </row>
    <row r="30" spans="2:18">
      <c r="B30" s="86" t="s">
        <v>3264</v>
      </c>
      <c r="C30" s="88" t="s">
        <v>2977</v>
      </c>
      <c r="D30" s="87">
        <v>6024</v>
      </c>
      <c r="E30" s="87"/>
      <c r="F30" s="87" t="s">
        <v>682</v>
      </c>
      <c r="G30" s="101">
        <v>43100</v>
      </c>
      <c r="H30" s="87"/>
      <c r="I30" s="90">
        <v>7.5799999998338681</v>
      </c>
      <c r="J30" s="88" t="s">
        <v>29</v>
      </c>
      <c r="K30" s="88" t="s">
        <v>132</v>
      </c>
      <c r="L30" s="89">
        <v>1.7499999999498396E-2</v>
      </c>
      <c r="M30" s="89">
        <v>1.7499999999498396E-2</v>
      </c>
      <c r="N30" s="90">
        <v>21333.823558</v>
      </c>
      <c r="O30" s="102">
        <v>116.81</v>
      </c>
      <c r="P30" s="90">
        <v>24.920041683000001</v>
      </c>
      <c r="Q30" s="91">
        <f t="shared" si="0"/>
        <v>3.3960795600425859E-3</v>
      </c>
      <c r="R30" s="91">
        <f>P30/'סכום נכסי הקרן'!$C$42</f>
        <v>2.6999235542312175E-4</v>
      </c>
    </row>
    <row r="31" spans="2:18">
      <c r="B31" s="86" t="s">
        <v>3264</v>
      </c>
      <c r="C31" s="88" t="s">
        <v>2977</v>
      </c>
      <c r="D31" s="87">
        <v>5209</v>
      </c>
      <c r="E31" s="87"/>
      <c r="F31" s="87" t="s">
        <v>682</v>
      </c>
      <c r="G31" s="101">
        <v>42643</v>
      </c>
      <c r="H31" s="87"/>
      <c r="I31" s="90">
        <v>6.1600000000088189</v>
      </c>
      <c r="J31" s="88" t="s">
        <v>29</v>
      </c>
      <c r="K31" s="88" t="s">
        <v>132</v>
      </c>
      <c r="L31" s="89">
        <v>2.0800000000044096E-2</v>
      </c>
      <c r="M31" s="89">
        <v>2.0800000000044096E-2</v>
      </c>
      <c r="N31" s="90">
        <v>16127.236903999999</v>
      </c>
      <c r="O31" s="102">
        <v>112.49</v>
      </c>
      <c r="P31" s="90">
        <v>18.141534024000002</v>
      </c>
      <c r="Q31" s="91">
        <f t="shared" si="0"/>
        <v>2.4723109884985791E-3</v>
      </c>
      <c r="R31" s="91">
        <f>P31/'סכום נכסי הקרן'!$C$42</f>
        <v>1.9655165767518931E-4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5.0439194112986847</v>
      </c>
      <c r="J33" s="81"/>
      <c r="K33" s="81"/>
      <c r="L33" s="82"/>
      <c r="M33" s="82">
        <v>4.8729214453498038E-2</v>
      </c>
      <c r="N33" s="83"/>
      <c r="O33" s="100"/>
      <c r="P33" s="83">
        <f>SUM(P34:P251)</f>
        <v>4406.3564153690013</v>
      </c>
      <c r="Q33" s="84">
        <f t="shared" si="0"/>
        <v>0.60049405802983002</v>
      </c>
      <c r="R33" s="84">
        <f>P33/'סכום נכסי הקרן'!$C$42</f>
        <v>4.7739990267786747E-2</v>
      </c>
    </row>
    <row r="34" spans="2:18">
      <c r="B34" s="86" t="s">
        <v>3265</v>
      </c>
      <c r="C34" s="88" t="s">
        <v>2978</v>
      </c>
      <c r="D34" s="87" t="s">
        <v>2979</v>
      </c>
      <c r="E34" s="87"/>
      <c r="F34" s="87" t="s">
        <v>376</v>
      </c>
      <c r="G34" s="101">
        <v>42368</v>
      </c>
      <c r="H34" s="87" t="s">
        <v>312</v>
      </c>
      <c r="I34" s="90">
        <v>7.4500000002247395</v>
      </c>
      <c r="J34" s="88" t="s">
        <v>128</v>
      </c>
      <c r="K34" s="88" t="s">
        <v>132</v>
      </c>
      <c r="L34" s="89">
        <v>3.1699999999999999E-2</v>
      </c>
      <c r="M34" s="89">
        <v>1.8700000000311176E-2</v>
      </c>
      <c r="N34" s="90">
        <v>4827.6151609999997</v>
      </c>
      <c r="O34" s="102">
        <v>119.82</v>
      </c>
      <c r="P34" s="90">
        <v>5.7844488860000007</v>
      </c>
      <c r="Q34" s="91">
        <f t="shared" si="0"/>
        <v>7.882991881693679E-4</v>
      </c>
      <c r="R34" s="91">
        <f>P34/'סכום נכסי הקרן'!$C$42</f>
        <v>6.2670720997276471E-5</v>
      </c>
    </row>
    <row r="35" spans="2:18">
      <c r="B35" s="86" t="s">
        <v>3265</v>
      </c>
      <c r="C35" s="88" t="s">
        <v>2978</v>
      </c>
      <c r="D35" s="87" t="s">
        <v>2980</v>
      </c>
      <c r="E35" s="87"/>
      <c r="F35" s="87" t="s">
        <v>376</v>
      </c>
      <c r="G35" s="101">
        <v>42388</v>
      </c>
      <c r="H35" s="87" t="s">
        <v>312</v>
      </c>
      <c r="I35" s="90">
        <v>7.4399999995115742</v>
      </c>
      <c r="J35" s="88" t="s">
        <v>128</v>
      </c>
      <c r="K35" s="88" t="s">
        <v>132</v>
      </c>
      <c r="L35" s="89">
        <v>3.1899999999999998E-2</v>
      </c>
      <c r="M35" s="89">
        <v>1.8799999998865273E-2</v>
      </c>
      <c r="N35" s="90">
        <v>6758.6612759999998</v>
      </c>
      <c r="O35" s="102">
        <v>119.96</v>
      </c>
      <c r="P35" s="90">
        <v>8.1076902840000002</v>
      </c>
      <c r="Q35" s="91">
        <f t="shared" si="0"/>
        <v>1.1049083144765248E-3</v>
      </c>
      <c r="R35" s="91">
        <f>P35/'סכום נכסי הקרן'!$C$42</f>
        <v>8.7841522284114992E-5</v>
      </c>
    </row>
    <row r="36" spans="2:18">
      <c r="B36" s="86" t="s">
        <v>3265</v>
      </c>
      <c r="C36" s="88" t="s">
        <v>2978</v>
      </c>
      <c r="D36" s="87" t="s">
        <v>2981</v>
      </c>
      <c r="E36" s="87"/>
      <c r="F36" s="87" t="s">
        <v>376</v>
      </c>
      <c r="G36" s="101">
        <v>42509</v>
      </c>
      <c r="H36" s="87" t="s">
        <v>312</v>
      </c>
      <c r="I36" s="90">
        <v>7.5000000005128982</v>
      </c>
      <c r="J36" s="88" t="s">
        <v>128</v>
      </c>
      <c r="K36" s="88" t="s">
        <v>132</v>
      </c>
      <c r="L36" s="89">
        <v>2.7400000000000001E-2</v>
      </c>
      <c r="M36" s="89">
        <v>2.0600000001333538E-2</v>
      </c>
      <c r="N36" s="90">
        <v>6758.6612759999998</v>
      </c>
      <c r="O36" s="102">
        <v>115.39</v>
      </c>
      <c r="P36" s="90">
        <v>7.7988188659999995</v>
      </c>
      <c r="Q36" s="91">
        <f t="shared" si="0"/>
        <v>1.0628156116353916E-3</v>
      </c>
      <c r="R36" s="91">
        <f>P36/'סכום נכסי הקרן'!$C$42</f>
        <v>8.4495102453461618E-5</v>
      </c>
    </row>
    <row r="37" spans="2:18">
      <c r="B37" s="86" t="s">
        <v>3265</v>
      </c>
      <c r="C37" s="88" t="s">
        <v>2978</v>
      </c>
      <c r="D37" s="87" t="s">
        <v>2982</v>
      </c>
      <c r="E37" s="87"/>
      <c r="F37" s="87" t="s">
        <v>376</v>
      </c>
      <c r="G37" s="101">
        <v>42723</v>
      </c>
      <c r="H37" s="87" t="s">
        <v>312</v>
      </c>
      <c r="I37" s="90">
        <v>7.3900000014765324</v>
      </c>
      <c r="J37" s="88" t="s">
        <v>128</v>
      </c>
      <c r="K37" s="88" t="s">
        <v>132</v>
      </c>
      <c r="L37" s="89">
        <v>3.15E-2</v>
      </c>
      <c r="M37" s="89">
        <v>2.2800000002846325E-2</v>
      </c>
      <c r="N37" s="90">
        <v>965.52301899999986</v>
      </c>
      <c r="O37" s="102">
        <v>116.44</v>
      </c>
      <c r="P37" s="90">
        <v>1.1242550060000001</v>
      </c>
      <c r="Q37" s="91">
        <f t="shared" si="0"/>
        <v>1.5321240207863559E-4</v>
      </c>
      <c r="R37" s="91">
        <f>P37/'סכום נכסי הקרן'!$C$42</f>
        <v>1.2180567794685735E-5</v>
      </c>
    </row>
    <row r="38" spans="2:18">
      <c r="B38" s="86" t="s">
        <v>3265</v>
      </c>
      <c r="C38" s="88" t="s">
        <v>2978</v>
      </c>
      <c r="D38" s="87" t="s">
        <v>2983</v>
      </c>
      <c r="E38" s="87"/>
      <c r="F38" s="87" t="s">
        <v>376</v>
      </c>
      <c r="G38" s="101">
        <v>42918</v>
      </c>
      <c r="H38" s="87" t="s">
        <v>312</v>
      </c>
      <c r="I38" s="90">
        <v>7.3499999999817938</v>
      </c>
      <c r="J38" s="88" t="s">
        <v>128</v>
      </c>
      <c r="K38" s="88" t="s">
        <v>132</v>
      </c>
      <c r="L38" s="89">
        <v>3.1899999999999998E-2</v>
      </c>
      <c r="M38" s="89">
        <v>2.539999999956306E-2</v>
      </c>
      <c r="N38" s="90">
        <v>4827.6151609999997</v>
      </c>
      <c r="O38" s="102">
        <v>113.78</v>
      </c>
      <c r="P38" s="90">
        <v>5.4928602060000005</v>
      </c>
      <c r="Q38" s="91">
        <f t="shared" si="0"/>
        <v>7.4856176041204054E-4</v>
      </c>
      <c r="R38" s="91">
        <f>P38/'סכום נכסי הקרן'!$C$42</f>
        <v>5.9511548330979329E-5</v>
      </c>
    </row>
    <row r="39" spans="2:18">
      <c r="B39" s="86" t="s">
        <v>3265</v>
      </c>
      <c r="C39" s="88" t="s">
        <v>2978</v>
      </c>
      <c r="D39" s="87" t="s">
        <v>2984</v>
      </c>
      <c r="E39" s="87"/>
      <c r="F39" s="87" t="s">
        <v>376</v>
      </c>
      <c r="G39" s="101">
        <v>43915</v>
      </c>
      <c r="H39" s="87" t="s">
        <v>312</v>
      </c>
      <c r="I39" s="90">
        <v>7.3700000000170558</v>
      </c>
      <c r="J39" s="88" t="s">
        <v>128</v>
      </c>
      <c r="K39" s="88" t="s">
        <v>132</v>
      </c>
      <c r="L39" s="89">
        <v>2.6600000000000002E-2</v>
      </c>
      <c r="M39" s="89">
        <v>3.1999999999810493E-2</v>
      </c>
      <c r="N39" s="90">
        <v>10163.400389</v>
      </c>
      <c r="O39" s="102">
        <v>103.84</v>
      </c>
      <c r="P39" s="90">
        <v>10.553675186</v>
      </c>
      <c r="Q39" s="91">
        <f t="shared" si="0"/>
        <v>1.4382448086735504E-3</v>
      </c>
      <c r="R39" s="91">
        <f>P39/'סכום נכסי הקרן'!$C$42</f>
        <v>1.143421691699059E-4</v>
      </c>
    </row>
    <row r="40" spans="2:18">
      <c r="B40" s="86" t="s">
        <v>3265</v>
      </c>
      <c r="C40" s="88" t="s">
        <v>2978</v>
      </c>
      <c r="D40" s="87" t="s">
        <v>2985</v>
      </c>
      <c r="E40" s="87"/>
      <c r="F40" s="87" t="s">
        <v>376</v>
      </c>
      <c r="G40" s="101">
        <v>44168</v>
      </c>
      <c r="H40" s="87" t="s">
        <v>312</v>
      </c>
      <c r="I40" s="90">
        <v>7.5000000002538387</v>
      </c>
      <c r="J40" s="88" t="s">
        <v>128</v>
      </c>
      <c r="K40" s="88" t="s">
        <v>132</v>
      </c>
      <c r="L40" s="89">
        <v>1.89E-2</v>
      </c>
      <c r="M40" s="89">
        <v>3.4900000000984893E-2</v>
      </c>
      <c r="N40" s="90">
        <v>10293.422554000001</v>
      </c>
      <c r="O40" s="102">
        <v>95.68</v>
      </c>
      <c r="P40" s="90">
        <v>9.8487465470000011</v>
      </c>
      <c r="Q40" s="91">
        <f t="shared" si="0"/>
        <v>1.3421778047475628E-3</v>
      </c>
      <c r="R40" s="91">
        <f>P40/'סכום נכסי הקרן'!$C$42</f>
        <v>1.0670472834737864E-4</v>
      </c>
    </row>
    <row r="41" spans="2:18">
      <c r="B41" s="86" t="s">
        <v>3265</v>
      </c>
      <c r="C41" s="88" t="s">
        <v>2978</v>
      </c>
      <c r="D41" s="87" t="s">
        <v>2986</v>
      </c>
      <c r="E41" s="87"/>
      <c r="F41" s="87" t="s">
        <v>376</v>
      </c>
      <c r="G41" s="101">
        <v>44277</v>
      </c>
      <c r="H41" s="87" t="s">
        <v>312</v>
      </c>
      <c r="I41" s="90">
        <v>7.4199999997780415</v>
      </c>
      <c r="J41" s="88" t="s">
        <v>128</v>
      </c>
      <c r="K41" s="88" t="s">
        <v>132</v>
      </c>
      <c r="L41" s="89">
        <v>1.9E-2</v>
      </c>
      <c r="M41" s="89">
        <v>4.1299999998764575E-2</v>
      </c>
      <c r="N41" s="90">
        <v>15652.899831999999</v>
      </c>
      <c r="O41" s="102">
        <v>91.53</v>
      </c>
      <c r="P41" s="90">
        <v>14.327098329</v>
      </c>
      <c r="Q41" s="91">
        <f t="shared" si="0"/>
        <v>1.9524833228119921E-3</v>
      </c>
      <c r="R41" s="91">
        <f>P41/'סכום נכסי הקרן'!$C$42</f>
        <v>1.5522474133196183E-4</v>
      </c>
    </row>
    <row r="42" spans="2:18">
      <c r="B42" s="86" t="s">
        <v>3266</v>
      </c>
      <c r="C42" s="88" t="s">
        <v>2978</v>
      </c>
      <c r="D42" s="87" t="s">
        <v>2987</v>
      </c>
      <c r="E42" s="87"/>
      <c r="F42" s="87" t="s">
        <v>392</v>
      </c>
      <c r="G42" s="101">
        <v>42122</v>
      </c>
      <c r="H42" s="87" t="s">
        <v>130</v>
      </c>
      <c r="I42" s="90">
        <v>4.5199999999825611</v>
      </c>
      <c r="J42" s="88" t="s">
        <v>360</v>
      </c>
      <c r="K42" s="88" t="s">
        <v>132</v>
      </c>
      <c r="L42" s="89">
        <v>2.98E-2</v>
      </c>
      <c r="M42" s="89">
        <v>2.1499999999956401E-2</v>
      </c>
      <c r="N42" s="90">
        <v>101070.853061</v>
      </c>
      <c r="O42" s="102">
        <v>113.47</v>
      </c>
      <c r="P42" s="90">
        <v>114.68509365</v>
      </c>
      <c r="Q42" s="91">
        <f t="shared" si="0"/>
        <v>1.5629175397889914E-2</v>
      </c>
      <c r="R42" s="91">
        <f>P42/'סכום נכסי הקרן'!$C$42</f>
        <v>1.2425379925270329E-3</v>
      </c>
    </row>
    <row r="43" spans="2:18">
      <c r="B43" s="86" t="s">
        <v>3267</v>
      </c>
      <c r="C43" s="88" t="s">
        <v>2978</v>
      </c>
      <c r="D43" s="87" t="s">
        <v>2988</v>
      </c>
      <c r="E43" s="87"/>
      <c r="F43" s="87" t="s">
        <v>2989</v>
      </c>
      <c r="G43" s="101">
        <v>40742</v>
      </c>
      <c r="H43" s="87" t="s">
        <v>2976</v>
      </c>
      <c r="I43" s="90">
        <v>3.4300000000193576</v>
      </c>
      <c r="J43" s="88" t="s">
        <v>342</v>
      </c>
      <c r="K43" s="88" t="s">
        <v>132</v>
      </c>
      <c r="L43" s="89">
        <v>4.4999999999999998E-2</v>
      </c>
      <c r="M43" s="89">
        <v>1.3100000000099976E-2</v>
      </c>
      <c r="N43" s="90">
        <v>37617.415207999999</v>
      </c>
      <c r="O43" s="102">
        <v>124.97</v>
      </c>
      <c r="P43" s="90">
        <v>47.010482762999999</v>
      </c>
      <c r="Q43" s="91">
        <f t="shared" si="0"/>
        <v>6.4065438433062432E-3</v>
      </c>
      <c r="R43" s="91">
        <f>P43/'סכום נכסי הקרן'!$C$42</f>
        <v>5.0932783870177108E-4</v>
      </c>
    </row>
    <row r="44" spans="2:18">
      <c r="B44" s="86" t="s">
        <v>3268</v>
      </c>
      <c r="C44" s="88" t="s">
        <v>2978</v>
      </c>
      <c r="D44" s="87" t="s">
        <v>2990</v>
      </c>
      <c r="E44" s="87"/>
      <c r="F44" s="87" t="s">
        <v>505</v>
      </c>
      <c r="G44" s="101">
        <v>43431</v>
      </c>
      <c r="H44" s="87" t="s">
        <v>312</v>
      </c>
      <c r="I44" s="90">
        <v>8.2400000005163623</v>
      </c>
      <c r="J44" s="88" t="s">
        <v>360</v>
      </c>
      <c r="K44" s="88" t="s">
        <v>132</v>
      </c>
      <c r="L44" s="89">
        <v>3.6600000000000001E-2</v>
      </c>
      <c r="M44" s="89">
        <v>2.9700000002288424E-2</v>
      </c>
      <c r="N44" s="90">
        <v>2999.0827169999998</v>
      </c>
      <c r="O44" s="102">
        <v>113.65</v>
      </c>
      <c r="P44" s="90">
        <v>3.4084575260000003</v>
      </c>
      <c r="Q44" s="91">
        <f t="shared" si="0"/>
        <v>4.6450134725169602E-4</v>
      </c>
      <c r="R44" s="91">
        <f>P44/'סכום נכסי הקרן'!$C$42</f>
        <v>3.6928408367478345E-5</v>
      </c>
    </row>
    <row r="45" spans="2:18">
      <c r="B45" s="86" t="s">
        <v>3268</v>
      </c>
      <c r="C45" s="88" t="s">
        <v>2978</v>
      </c>
      <c r="D45" s="87" t="s">
        <v>2991</v>
      </c>
      <c r="E45" s="87"/>
      <c r="F45" s="87" t="s">
        <v>505</v>
      </c>
      <c r="G45" s="101">
        <v>43276</v>
      </c>
      <c r="H45" s="87" t="s">
        <v>312</v>
      </c>
      <c r="I45" s="90">
        <v>8.3099999992610325</v>
      </c>
      <c r="J45" s="88" t="s">
        <v>360</v>
      </c>
      <c r="K45" s="88" t="s">
        <v>132</v>
      </c>
      <c r="L45" s="89">
        <v>3.2599999999999997E-2</v>
      </c>
      <c r="M45" s="89">
        <v>3.0399999996594068E-2</v>
      </c>
      <c r="N45" s="90">
        <v>2988.0730819999999</v>
      </c>
      <c r="O45" s="102">
        <v>110.05</v>
      </c>
      <c r="P45" s="90">
        <v>3.288374653</v>
      </c>
      <c r="Q45" s="91">
        <f t="shared" si="0"/>
        <v>4.4813656762194556E-4</v>
      </c>
      <c r="R45" s="91">
        <f>P45/'סכום נכסי הקרן'!$C$42</f>
        <v>3.5627388965517912E-5</v>
      </c>
    </row>
    <row r="46" spans="2:18">
      <c r="B46" s="86" t="s">
        <v>3268</v>
      </c>
      <c r="C46" s="88" t="s">
        <v>2978</v>
      </c>
      <c r="D46" s="87" t="s">
        <v>2992</v>
      </c>
      <c r="E46" s="87"/>
      <c r="F46" s="87" t="s">
        <v>505</v>
      </c>
      <c r="G46" s="101">
        <v>43222</v>
      </c>
      <c r="H46" s="87" t="s">
        <v>312</v>
      </c>
      <c r="I46" s="90">
        <v>8.3300000002589112</v>
      </c>
      <c r="J46" s="88" t="s">
        <v>360</v>
      </c>
      <c r="K46" s="88" t="s">
        <v>132</v>
      </c>
      <c r="L46" s="89">
        <v>3.2199999999999999E-2</v>
      </c>
      <c r="M46" s="89">
        <v>3.0500000001044511E-2</v>
      </c>
      <c r="N46" s="90">
        <v>14279.011364</v>
      </c>
      <c r="O46" s="102">
        <v>110.63</v>
      </c>
      <c r="P46" s="90">
        <v>15.796870027000001</v>
      </c>
      <c r="Q46" s="91">
        <f t="shared" si="0"/>
        <v>2.1527824107911253E-3</v>
      </c>
      <c r="R46" s="91">
        <f>P46/'סכום נכסי הקרן'!$C$42</f>
        <v>1.7114875653728029E-4</v>
      </c>
    </row>
    <row r="47" spans="2:18">
      <c r="B47" s="86" t="s">
        <v>3268</v>
      </c>
      <c r="C47" s="88" t="s">
        <v>2978</v>
      </c>
      <c r="D47" s="87" t="s">
        <v>2993</v>
      </c>
      <c r="E47" s="87"/>
      <c r="F47" s="87" t="s">
        <v>505</v>
      </c>
      <c r="G47" s="101">
        <v>43922</v>
      </c>
      <c r="H47" s="87" t="s">
        <v>312</v>
      </c>
      <c r="I47" s="90">
        <v>8.4900000011705483</v>
      </c>
      <c r="J47" s="88" t="s">
        <v>360</v>
      </c>
      <c r="K47" s="88" t="s">
        <v>132</v>
      </c>
      <c r="L47" s="89">
        <v>2.7699999999999999E-2</v>
      </c>
      <c r="M47" s="89">
        <v>2.7500000003363643E-2</v>
      </c>
      <c r="N47" s="90">
        <v>3435.5258100000001</v>
      </c>
      <c r="O47" s="102">
        <v>108.17</v>
      </c>
      <c r="P47" s="90">
        <v>3.716208285</v>
      </c>
      <c r="Q47" s="91">
        <f t="shared" si="0"/>
        <v>5.0644132775102516E-4</v>
      </c>
      <c r="R47" s="91">
        <f>P47/'סכום נכסי הקרן'!$C$42</f>
        <v>4.0262686590710455E-5</v>
      </c>
    </row>
    <row r="48" spans="2:18">
      <c r="B48" s="86" t="s">
        <v>3268</v>
      </c>
      <c r="C48" s="88" t="s">
        <v>2978</v>
      </c>
      <c r="D48" s="87" t="s">
        <v>2994</v>
      </c>
      <c r="E48" s="87"/>
      <c r="F48" s="87" t="s">
        <v>505</v>
      </c>
      <c r="G48" s="101">
        <v>43978</v>
      </c>
      <c r="H48" s="87" t="s">
        <v>312</v>
      </c>
      <c r="I48" s="90">
        <v>8.5000000017355521</v>
      </c>
      <c r="J48" s="88" t="s">
        <v>360</v>
      </c>
      <c r="K48" s="88" t="s">
        <v>132</v>
      </c>
      <c r="L48" s="89">
        <v>2.3E-2</v>
      </c>
      <c r="M48" s="89">
        <v>3.2000000002776884E-2</v>
      </c>
      <c r="N48" s="90">
        <v>1441.1837280000002</v>
      </c>
      <c r="O48" s="102">
        <v>99.95</v>
      </c>
      <c r="P48" s="90">
        <v>1.440463123</v>
      </c>
      <c r="Q48" s="91">
        <f t="shared" si="0"/>
        <v>1.9630494327594136E-4</v>
      </c>
      <c r="R48" s="91">
        <f>P48/'סכום נכסי הקרן'!$C$42</f>
        <v>1.5606475961243118E-5</v>
      </c>
    </row>
    <row r="49" spans="2:18">
      <c r="B49" s="86" t="s">
        <v>3268</v>
      </c>
      <c r="C49" s="88" t="s">
        <v>2978</v>
      </c>
      <c r="D49" s="87" t="s">
        <v>2995</v>
      </c>
      <c r="E49" s="87"/>
      <c r="F49" s="87" t="s">
        <v>505</v>
      </c>
      <c r="G49" s="101">
        <v>44010</v>
      </c>
      <c r="H49" s="87" t="s">
        <v>312</v>
      </c>
      <c r="I49" s="90">
        <v>8.5899999999391117</v>
      </c>
      <c r="J49" s="88" t="s">
        <v>360</v>
      </c>
      <c r="K49" s="88" t="s">
        <v>132</v>
      </c>
      <c r="L49" s="89">
        <v>2.2000000000000002E-2</v>
      </c>
      <c r="M49" s="89">
        <v>2.9100000000608875E-2</v>
      </c>
      <c r="N49" s="90">
        <v>2259.7681229999998</v>
      </c>
      <c r="O49" s="102">
        <v>101.75</v>
      </c>
      <c r="P49" s="90">
        <v>2.2993141459999999</v>
      </c>
      <c r="Q49" s="91">
        <f t="shared" si="0"/>
        <v>3.1334834318011179E-4</v>
      </c>
      <c r="R49" s="91">
        <f>P49/'סכום נכסי הקרן'!$C$42</f>
        <v>2.4911565158405825E-5</v>
      </c>
    </row>
    <row r="50" spans="2:18">
      <c r="B50" s="86" t="s">
        <v>3268</v>
      </c>
      <c r="C50" s="88" t="s">
        <v>2978</v>
      </c>
      <c r="D50" s="87" t="s">
        <v>2996</v>
      </c>
      <c r="E50" s="87"/>
      <c r="F50" s="87" t="s">
        <v>505</v>
      </c>
      <c r="G50" s="101">
        <v>44133</v>
      </c>
      <c r="H50" s="87" t="s">
        <v>312</v>
      </c>
      <c r="I50" s="90">
        <v>8.4799999999999969</v>
      </c>
      <c r="J50" s="88" t="s">
        <v>360</v>
      </c>
      <c r="K50" s="88" t="s">
        <v>132</v>
      </c>
      <c r="L50" s="89">
        <v>2.3799999999999998E-2</v>
      </c>
      <c r="M50" s="89">
        <v>3.2099999998313332E-2</v>
      </c>
      <c r="N50" s="90">
        <v>2938.5723029999999</v>
      </c>
      <c r="O50" s="102">
        <v>100.88</v>
      </c>
      <c r="P50" s="90">
        <v>2.9644317500000006</v>
      </c>
      <c r="Q50" s="91">
        <f t="shared" si="0"/>
        <v>4.0398993715103228E-4</v>
      </c>
      <c r="R50" s="91">
        <f>P50/'סכום נכסי הקרן'!$C$42</f>
        <v>3.2117679450736536E-5</v>
      </c>
    </row>
    <row r="51" spans="2:18">
      <c r="B51" s="86" t="s">
        <v>3268</v>
      </c>
      <c r="C51" s="88" t="s">
        <v>2978</v>
      </c>
      <c r="D51" s="87" t="s">
        <v>2997</v>
      </c>
      <c r="E51" s="87"/>
      <c r="F51" s="87" t="s">
        <v>505</v>
      </c>
      <c r="G51" s="101">
        <v>44251</v>
      </c>
      <c r="H51" s="87" t="s">
        <v>312</v>
      </c>
      <c r="I51" s="90">
        <v>8.3500000004353172</v>
      </c>
      <c r="J51" s="88" t="s">
        <v>360</v>
      </c>
      <c r="K51" s="88" t="s">
        <v>132</v>
      </c>
      <c r="L51" s="89">
        <v>2.3599999999999999E-2</v>
      </c>
      <c r="M51" s="89">
        <v>3.8000000002623831E-2</v>
      </c>
      <c r="N51" s="90">
        <v>8724.9750719999993</v>
      </c>
      <c r="O51" s="102">
        <v>96.1</v>
      </c>
      <c r="P51" s="90">
        <v>8.3847004809999994</v>
      </c>
      <c r="Q51" s="91">
        <f t="shared" si="0"/>
        <v>1.1426590004473603E-3</v>
      </c>
      <c r="R51" s="91">
        <f>P51/'סכום נכסי הקרן'!$C$42</f>
        <v>9.0842746620560375E-5</v>
      </c>
    </row>
    <row r="52" spans="2:18">
      <c r="B52" s="86" t="s">
        <v>3268</v>
      </c>
      <c r="C52" s="88" t="s">
        <v>2978</v>
      </c>
      <c r="D52" s="87" t="s">
        <v>2998</v>
      </c>
      <c r="E52" s="87"/>
      <c r="F52" s="87" t="s">
        <v>505</v>
      </c>
      <c r="G52" s="101">
        <v>44294</v>
      </c>
      <c r="H52" s="87" t="s">
        <v>312</v>
      </c>
      <c r="I52" s="90">
        <v>8.3200000002578651</v>
      </c>
      <c r="J52" s="88" t="s">
        <v>360</v>
      </c>
      <c r="K52" s="88" t="s">
        <v>132</v>
      </c>
      <c r="L52" s="89">
        <v>2.3199999999999998E-2</v>
      </c>
      <c r="M52" s="89">
        <v>4.0000000001696477E-2</v>
      </c>
      <c r="N52" s="90">
        <v>6277.5139339999996</v>
      </c>
      <c r="O52" s="102">
        <v>93.9</v>
      </c>
      <c r="P52" s="90">
        <v>5.8945854139999998</v>
      </c>
      <c r="Q52" s="91">
        <f t="shared" si="0"/>
        <v>8.0330848937009639E-4</v>
      </c>
      <c r="R52" s="91">
        <f>P52/'סכום נכסי הקרן'!$C$42</f>
        <v>6.386397825547479E-5</v>
      </c>
    </row>
    <row r="53" spans="2:18">
      <c r="B53" s="86" t="s">
        <v>3268</v>
      </c>
      <c r="C53" s="88" t="s">
        <v>2978</v>
      </c>
      <c r="D53" s="87" t="s">
        <v>2999</v>
      </c>
      <c r="E53" s="87"/>
      <c r="F53" s="87" t="s">
        <v>505</v>
      </c>
      <c r="G53" s="101">
        <v>44602</v>
      </c>
      <c r="H53" s="87" t="s">
        <v>312</v>
      </c>
      <c r="I53" s="90">
        <v>8.2600000002076115</v>
      </c>
      <c r="J53" s="88" t="s">
        <v>360</v>
      </c>
      <c r="K53" s="88" t="s">
        <v>132</v>
      </c>
      <c r="L53" s="89">
        <v>2.0899999999999998E-2</v>
      </c>
      <c r="M53" s="89">
        <v>4.5600000000778546E-2</v>
      </c>
      <c r="N53" s="90">
        <v>8993.6801410000007</v>
      </c>
      <c r="O53" s="102">
        <v>85.69</v>
      </c>
      <c r="P53" s="90">
        <v>7.7066846900000003</v>
      </c>
      <c r="Q53" s="91">
        <f t="shared" si="0"/>
        <v>1.0502596538294134E-3</v>
      </c>
      <c r="R53" s="91">
        <f>P53/'סכום נכסי הקרן'!$C$42</f>
        <v>8.3496888906725152E-5</v>
      </c>
    </row>
    <row r="54" spans="2:18">
      <c r="B54" s="86" t="s">
        <v>3268</v>
      </c>
      <c r="C54" s="88" t="s">
        <v>2978</v>
      </c>
      <c r="D54" s="87" t="s">
        <v>3000</v>
      </c>
      <c r="E54" s="87"/>
      <c r="F54" s="87" t="s">
        <v>505</v>
      </c>
      <c r="G54" s="101">
        <v>43500</v>
      </c>
      <c r="H54" s="87" t="s">
        <v>312</v>
      </c>
      <c r="I54" s="90">
        <v>8.3299999997523884</v>
      </c>
      <c r="J54" s="88" t="s">
        <v>360</v>
      </c>
      <c r="K54" s="88" t="s">
        <v>132</v>
      </c>
      <c r="L54" s="89">
        <v>3.4500000000000003E-2</v>
      </c>
      <c r="M54" s="89">
        <v>2.7899999999735262E-2</v>
      </c>
      <c r="N54" s="90">
        <v>5629.2947020000001</v>
      </c>
      <c r="O54" s="102">
        <v>114.07</v>
      </c>
      <c r="P54" s="90">
        <v>6.4213365229999999</v>
      </c>
      <c r="Q54" s="91">
        <f t="shared" si="0"/>
        <v>8.7509362910864709E-4</v>
      </c>
      <c r="R54" s="91">
        <f>P54/'סכום נכסי הקרן'!$C$42</f>
        <v>6.9570982057866925E-5</v>
      </c>
    </row>
    <row r="55" spans="2:18">
      <c r="B55" s="86" t="s">
        <v>3268</v>
      </c>
      <c r="C55" s="88" t="s">
        <v>2978</v>
      </c>
      <c r="D55" s="87" t="s">
        <v>3001</v>
      </c>
      <c r="E55" s="87"/>
      <c r="F55" s="87" t="s">
        <v>505</v>
      </c>
      <c r="G55" s="101">
        <v>43556</v>
      </c>
      <c r="H55" s="87" t="s">
        <v>312</v>
      </c>
      <c r="I55" s="90">
        <v>8.4199999999075885</v>
      </c>
      <c r="J55" s="88" t="s">
        <v>360</v>
      </c>
      <c r="K55" s="88" t="s">
        <v>132</v>
      </c>
      <c r="L55" s="89">
        <v>3.0499999999999999E-2</v>
      </c>
      <c r="M55" s="89">
        <v>2.7799999999649466E-2</v>
      </c>
      <c r="N55" s="90">
        <v>5676.726318</v>
      </c>
      <c r="O55" s="102">
        <v>110.56</v>
      </c>
      <c r="P55" s="90">
        <v>6.2761883489999999</v>
      </c>
      <c r="Q55" s="91">
        <f t="shared" si="0"/>
        <v>8.5531297411740057E-4</v>
      </c>
      <c r="R55" s="91">
        <f>P55/'סכום נכסי הקרן'!$C$42</f>
        <v>6.7998396510774554E-5</v>
      </c>
    </row>
    <row r="56" spans="2:18">
      <c r="B56" s="86" t="s">
        <v>3268</v>
      </c>
      <c r="C56" s="88" t="s">
        <v>2978</v>
      </c>
      <c r="D56" s="87" t="s">
        <v>3002</v>
      </c>
      <c r="E56" s="87"/>
      <c r="F56" s="87" t="s">
        <v>505</v>
      </c>
      <c r="G56" s="101">
        <v>43647</v>
      </c>
      <c r="H56" s="87" t="s">
        <v>312</v>
      </c>
      <c r="I56" s="90">
        <v>8.3999999993878625</v>
      </c>
      <c r="J56" s="88" t="s">
        <v>360</v>
      </c>
      <c r="K56" s="88" t="s">
        <v>132</v>
      </c>
      <c r="L56" s="89">
        <v>2.8999999999999998E-2</v>
      </c>
      <c r="M56" s="89">
        <v>3.0299999998325625E-2</v>
      </c>
      <c r="N56" s="90">
        <v>5269.7248</v>
      </c>
      <c r="O56" s="102">
        <v>105.4</v>
      </c>
      <c r="P56" s="90">
        <v>5.5542898309999993</v>
      </c>
      <c r="Q56" s="91">
        <f t="shared" si="0"/>
        <v>7.5693333123432751E-4</v>
      </c>
      <c r="R56" s="91">
        <f>P56/'סכום נכסי הקרן'!$C$42</f>
        <v>6.0177098146565036E-5</v>
      </c>
    </row>
    <row r="57" spans="2:18">
      <c r="B57" s="86" t="s">
        <v>3268</v>
      </c>
      <c r="C57" s="88" t="s">
        <v>2978</v>
      </c>
      <c r="D57" s="87" t="s">
        <v>3003</v>
      </c>
      <c r="E57" s="87"/>
      <c r="F57" s="87" t="s">
        <v>505</v>
      </c>
      <c r="G57" s="101">
        <v>43703</v>
      </c>
      <c r="H57" s="87" t="s">
        <v>312</v>
      </c>
      <c r="I57" s="90">
        <v>8.5400000026106895</v>
      </c>
      <c r="J57" s="88" t="s">
        <v>360</v>
      </c>
      <c r="K57" s="88" t="s">
        <v>132</v>
      </c>
      <c r="L57" s="89">
        <v>2.3799999999999998E-2</v>
      </c>
      <c r="M57" s="89">
        <v>2.9500000013053449E-2</v>
      </c>
      <c r="N57" s="90">
        <v>374.20919500000002</v>
      </c>
      <c r="O57" s="102">
        <v>102.36</v>
      </c>
      <c r="P57" s="90">
        <v>0.38304054999999998</v>
      </c>
      <c r="Q57" s="91">
        <f t="shared" si="0"/>
        <v>5.2200401551088775E-5</v>
      </c>
      <c r="R57" s="91">
        <f>P57/'סכום נכסי הקרן'!$C$42</f>
        <v>4.1499938737108108E-6</v>
      </c>
    </row>
    <row r="58" spans="2:18">
      <c r="B58" s="86" t="s">
        <v>3268</v>
      </c>
      <c r="C58" s="88" t="s">
        <v>2978</v>
      </c>
      <c r="D58" s="87" t="s">
        <v>3004</v>
      </c>
      <c r="E58" s="87"/>
      <c r="F58" s="87" t="s">
        <v>505</v>
      </c>
      <c r="G58" s="101">
        <v>43740</v>
      </c>
      <c r="H58" s="87" t="s">
        <v>312</v>
      </c>
      <c r="I58" s="90">
        <v>8.4399999999054121</v>
      </c>
      <c r="J58" s="88" t="s">
        <v>360</v>
      </c>
      <c r="K58" s="88" t="s">
        <v>132</v>
      </c>
      <c r="L58" s="89">
        <v>2.4300000000000002E-2</v>
      </c>
      <c r="M58" s="89">
        <v>3.3299999999745346E-2</v>
      </c>
      <c r="N58" s="90">
        <v>5530.0826829999996</v>
      </c>
      <c r="O58" s="102">
        <v>99.41</v>
      </c>
      <c r="P58" s="90">
        <v>5.4974552579999987</v>
      </c>
      <c r="Q58" s="91">
        <f t="shared" si="0"/>
        <v>7.4918796972473086E-4</v>
      </c>
      <c r="R58" s="91">
        <f>P58/'סכום נכסי הקרן'!$C$42</f>
        <v>5.9561332714510979E-5</v>
      </c>
    </row>
    <row r="59" spans="2:18">
      <c r="B59" s="86" t="s">
        <v>3268</v>
      </c>
      <c r="C59" s="88" t="s">
        <v>2978</v>
      </c>
      <c r="D59" s="87" t="s">
        <v>3005</v>
      </c>
      <c r="E59" s="87"/>
      <c r="F59" s="87" t="s">
        <v>505</v>
      </c>
      <c r="G59" s="101">
        <v>43831</v>
      </c>
      <c r="H59" s="87" t="s">
        <v>312</v>
      </c>
      <c r="I59" s="90">
        <v>8.4299999994737131</v>
      </c>
      <c r="J59" s="88" t="s">
        <v>360</v>
      </c>
      <c r="K59" s="88" t="s">
        <v>132</v>
      </c>
      <c r="L59" s="89">
        <v>2.3799999999999998E-2</v>
      </c>
      <c r="M59" s="89">
        <v>3.4799999997226327E-2</v>
      </c>
      <c r="N59" s="90">
        <v>5739.6617550000001</v>
      </c>
      <c r="O59" s="102">
        <v>97.99</v>
      </c>
      <c r="P59" s="90">
        <v>5.6242947719999989</v>
      </c>
      <c r="Q59" s="91">
        <f t="shared" si="0"/>
        <v>7.6647353795855091E-4</v>
      </c>
      <c r="R59" s="91">
        <f>P59/'סכום נכסי הקרן'!$C$42</f>
        <v>6.0935555903268559E-5</v>
      </c>
    </row>
    <row r="60" spans="2:18">
      <c r="B60" s="86" t="s">
        <v>3269</v>
      </c>
      <c r="C60" s="88" t="s">
        <v>2978</v>
      </c>
      <c r="D60" s="87">
        <v>7936</v>
      </c>
      <c r="E60" s="87"/>
      <c r="F60" s="87" t="s">
        <v>3006</v>
      </c>
      <c r="G60" s="101">
        <v>44087</v>
      </c>
      <c r="H60" s="87" t="s">
        <v>2976</v>
      </c>
      <c r="I60" s="90">
        <v>5.6400000000990902</v>
      </c>
      <c r="J60" s="88" t="s">
        <v>342</v>
      </c>
      <c r="K60" s="88" t="s">
        <v>132</v>
      </c>
      <c r="L60" s="89">
        <v>1.7947999999999999E-2</v>
      </c>
      <c r="M60" s="89">
        <v>2.4900000000285569E-2</v>
      </c>
      <c r="N60" s="90">
        <v>27976.243782999998</v>
      </c>
      <c r="O60" s="102">
        <v>103.89</v>
      </c>
      <c r="P60" s="90">
        <v>29.064517932999998</v>
      </c>
      <c r="Q60" s="91">
        <f t="shared" si="0"/>
        <v>3.9608848384105038E-3</v>
      </c>
      <c r="R60" s="91">
        <f>P60/'סכום נכסי הקרן'!$C$42</f>
        <v>3.1489504535305203E-4</v>
      </c>
    </row>
    <row r="61" spans="2:18">
      <c r="B61" s="86" t="s">
        <v>3269</v>
      </c>
      <c r="C61" s="88" t="s">
        <v>2978</v>
      </c>
      <c r="D61" s="87">
        <v>7937</v>
      </c>
      <c r="E61" s="87"/>
      <c r="F61" s="87" t="s">
        <v>3006</v>
      </c>
      <c r="G61" s="101">
        <v>44087</v>
      </c>
      <c r="H61" s="87" t="s">
        <v>2976</v>
      </c>
      <c r="I61" s="90">
        <v>7.4700000002490059</v>
      </c>
      <c r="J61" s="88" t="s">
        <v>342</v>
      </c>
      <c r="K61" s="88" t="s">
        <v>132</v>
      </c>
      <c r="L61" s="89">
        <v>6.0499999999999998E-2</v>
      </c>
      <c r="M61" s="89">
        <v>6.2600000002526676E-2</v>
      </c>
      <c r="N61" s="90">
        <v>10922.333843</v>
      </c>
      <c r="O61" s="102">
        <v>100.01</v>
      </c>
      <c r="P61" s="90">
        <v>10.923415823999999</v>
      </c>
      <c r="Q61" s="91">
        <f t="shared" si="0"/>
        <v>1.4886327108770004E-3</v>
      </c>
      <c r="R61" s="91">
        <f>P61/'סכום נכסי הקרן'!$C$42</f>
        <v>1.1834806719444123E-4</v>
      </c>
    </row>
    <row r="62" spans="2:18">
      <c r="B62" s="86" t="s">
        <v>3270</v>
      </c>
      <c r="C62" s="88" t="s">
        <v>2977</v>
      </c>
      <c r="D62" s="87">
        <v>8063</v>
      </c>
      <c r="E62" s="87"/>
      <c r="F62" s="87" t="s">
        <v>509</v>
      </c>
      <c r="G62" s="101">
        <v>44147</v>
      </c>
      <c r="H62" s="87" t="s">
        <v>130</v>
      </c>
      <c r="I62" s="90">
        <v>7.9600000001191979</v>
      </c>
      <c r="J62" s="88" t="s">
        <v>645</v>
      </c>
      <c r="K62" s="88" t="s">
        <v>132</v>
      </c>
      <c r="L62" s="89">
        <v>1.6250000000000001E-2</v>
      </c>
      <c r="M62" s="89">
        <v>2.6400000000343146E-2</v>
      </c>
      <c r="N62" s="90">
        <v>22132.835464</v>
      </c>
      <c r="O62" s="102">
        <v>100.07</v>
      </c>
      <c r="P62" s="90">
        <v>22.148329215999997</v>
      </c>
      <c r="Q62" s="91">
        <f t="shared" si="0"/>
        <v>3.0183532233360438E-3</v>
      </c>
      <c r="R62" s="91">
        <f>P62/'סכום נכסי הקרן'!$C$42</f>
        <v>2.3996266337684131E-4</v>
      </c>
    </row>
    <row r="63" spans="2:18">
      <c r="B63" s="86" t="s">
        <v>3270</v>
      </c>
      <c r="C63" s="88" t="s">
        <v>2977</v>
      </c>
      <c r="D63" s="87">
        <v>8145</v>
      </c>
      <c r="E63" s="87"/>
      <c r="F63" s="87" t="s">
        <v>509</v>
      </c>
      <c r="G63" s="101">
        <v>44185</v>
      </c>
      <c r="H63" s="87" t="s">
        <v>130</v>
      </c>
      <c r="I63" s="90">
        <v>7.9499999997744011</v>
      </c>
      <c r="J63" s="88" t="s">
        <v>645</v>
      </c>
      <c r="K63" s="88" t="s">
        <v>132</v>
      </c>
      <c r="L63" s="89">
        <v>1.4990000000000002E-2</v>
      </c>
      <c r="M63" s="89">
        <v>2.7599999998979895E-2</v>
      </c>
      <c r="N63" s="90">
        <v>10404.206258</v>
      </c>
      <c r="O63" s="102">
        <v>97.99</v>
      </c>
      <c r="P63" s="90">
        <v>10.195081353999999</v>
      </c>
      <c r="Q63" s="91">
        <f t="shared" si="0"/>
        <v>1.3893759825815252E-3</v>
      </c>
      <c r="R63" s="91">
        <f>P63/'סכום נכסי הקרן'!$C$42</f>
        <v>1.104570394990382E-4</v>
      </c>
    </row>
    <row r="64" spans="2:18">
      <c r="B64" s="86" t="s">
        <v>3271</v>
      </c>
      <c r="C64" s="88" t="s">
        <v>2977</v>
      </c>
      <c r="D64" s="87" t="s">
        <v>3007</v>
      </c>
      <c r="E64" s="87"/>
      <c r="F64" s="87" t="s">
        <v>505</v>
      </c>
      <c r="G64" s="101">
        <v>42901</v>
      </c>
      <c r="H64" s="87" t="s">
        <v>312</v>
      </c>
      <c r="I64" s="90">
        <v>0.91000000000487624</v>
      </c>
      <c r="J64" s="88" t="s">
        <v>155</v>
      </c>
      <c r="K64" s="88" t="s">
        <v>132</v>
      </c>
      <c r="L64" s="89">
        <v>0.04</v>
      </c>
      <c r="M64" s="89">
        <v>4.8699999999971919E-2</v>
      </c>
      <c r="N64" s="90">
        <v>68049.131974999997</v>
      </c>
      <c r="O64" s="102">
        <v>99.45</v>
      </c>
      <c r="P64" s="90">
        <v>67.674860237000004</v>
      </c>
      <c r="Q64" s="91">
        <f t="shared" si="0"/>
        <v>9.2226655357643232E-3</v>
      </c>
      <c r="R64" s="91">
        <f>P64/'סכום נכסי הקרן'!$C$42</f>
        <v>7.3321285536945204E-4</v>
      </c>
    </row>
    <row r="65" spans="2:18">
      <c r="B65" s="86" t="s">
        <v>3272</v>
      </c>
      <c r="C65" s="88" t="s">
        <v>2977</v>
      </c>
      <c r="D65" s="87">
        <v>4069</v>
      </c>
      <c r="E65" s="87"/>
      <c r="F65" s="87" t="s">
        <v>509</v>
      </c>
      <c r="G65" s="101">
        <v>42052</v>
      </c>
      <c r="H65" s="87" t="s">
        <v>130</v>
      </c>
      <c r="I65" s="90">
        <v>4.3599999999825902</v>
      </c>
      <c r="J65" s="88" t="s">
        <v>699</v>
      </c>
      <c r="K65" s="88" t="s">
        <v>132</v>
      </c>
      <c r="L65" s="89">
        <v>2.9779E-2</v>
      </c>
      <c r="M65" s="89">
        <v>1.6299999999831345E-2</v>
      </c>
      <c r="N65" s="90">
        <v>15834.647413999999</v>
      </c>
      <c r="O65" s="102">
        <v>116.08</v>
      </c>
      <c r="P65" s="90">
        <v>18.380858637000003</v>
      </c>
      <c r="Q65" s="91">
        <f t="shared" si="0"/>
        <v>2.5049259189534852E-3</v>
      </c>
      <c r="R65" s="91">
        <f>P65/'סכום נכסי הקרן'!$C$42</f>
        <v>1.9914458335310571E-4</v>
      </c>
    </row>
    <row r="66" spans="2:18">
      <c r="B66" s="86" t="s">
        <v>3273</v>
      </c>
      <c r="C66" s="88" t="s">
        <v>2977</v>
      </c>
      <c r="D66" s="87">
        <v>8224</v>
      </c>
      <c r="E66" s="87"/>
      <c r="F66" s="87" t="s">
        <v>509</v>
      </c>
      <c r="G66" s="101">
        <v>44223</v>
      </c>
      <c r="H66" s="87" t="s">
        <v>130</v>
      </c>
      <c r="I66" s="90">
        <v>13.059999999952892</v>
      </c>
      <c r="J66" s="88" t="s">
        <v>342</v>
      </c>
      <c r="K66" s="88" t="s">
        <v>132</v>
      </c>
      <c r="L66" s="89">
        <v>2.1537000000000001E-2</v>
      </c>
      <c r="M66" s="89">
        <v>3.5399999999888306E-2</v>
      </c>
      <c r="N66" s="90">
        <v>45533.675579000002</v>
      </c>
      <c r="O66" s="102">
        <v>90.44</v>
      </c>
      <c r="P66" s="90">
        <v>41.180655148999996</v>
      </c>
      <c r="Q66" s="91">
        <f t="shared" si="0"/>
        <v>5.6120604852794602E-3</v>
      </c>
      <c r="R66" s="91">
        <f>P66/'סכום נכסי הקרן'!$C$42</f>
        <v>4.4616546886158014E-4</v>
      </c>
    </row>
    <row r="67" spans="2:18">
      <c r="B67" s="86" t="s">
        <v>3273</v>
      </c>
      <c r="C67" s="88" t="s">
        <v>2977</v>
      </c>
      <c r="D67" s="87">
        <v>2963</v>
      </c>
      <c r="E67" s="87"/>
      <c r="F67" s="87" t="s">
        <v>509</v>
      </c>
      <c r="G67" s="101">
        <v>41423</v>
      </c>
      <c r="H67" s="87" t="s">
        <v>130</v>
      </c>
      <c r="I67" s="90">
        <v>3.2899999999903815</v>
      </c>
      <c r="J67" s="88" t="s">
        <v>342</v>
      </c>
      <c r="K67" s="88" t="s">
        <v>132</v>
      </c>
      <c r="L67" s="89">
        <v>0.05</v>
      </c>
      <c r="M67" s="89">
        <v>1.7199999999580287E-2</v>
      </c>
      <c r="N67" s="90">
        <v>9443.0521370000006</v>
      </c>
      <c r="O67" s="102">
        <v>121.11</v>
      </c>
      <c r="P67" s="90">
        <v>11.436480659000001</v>
      </c>
      <c r="Q67" s="91">
        <f t="shared" si="0"/>
        <v>1.5585526982223171E-3</v>
      </c>
      <c r="R67" s="91">
        <f>P67/'סכום נכסי הקרן'!$C$42</f>
        <v>1.2390678916804546E-4</v>
      </c>
    </row>
    <row r="68" spans="2:18">
      <c r="B68" s="86" t="s">
        <v>3273</v>
      </c>
      <c r="C68" s="88" t="s">
        <v>2977</v>
      </c>
      <c r="D68" s="87">
        <v>2968</v>
      </c>
      <c r="E68" s="87"/>
      <c r="F68" s="87" t="s">
        <v>509</v>
      </c>
      <c r="G68" s="101">
        <v>41423</v>
      </c>
      <c r="H68" s="87" t="s">
        <v>130</v>
      </c>
      <c r="I68" s="90">
        <v>3.2900000003507146</v>
      </c>
      <c r="J68" s="88" t="s">
        <v>342</v>
      </c>
      <c r="K68" s="88" t="s">
        <v>132</v>
      </c>
      <c r="L68" s="89">
        <v>0.05</v>
      </c>
      <c r="M68" s="89">
        <v>1.7200000001957479E-2</v>
      </c>
      <c r="N68" s="90">
        <v>3037.0732640000001</v>
      </c>
      <c r="O68" s="102">
        <v>121.11</v>
      </c>
      <c r="P68" s="90">
        <v>3.6781994990000002</v>
      </c>
      <c r="Q68" s="91">
        <f t="shared" si="0"/>
        <v>5.0126152657418012E-4</v>
      </c>
      <c r="R68" s="91">
        <f>P68/'סכום נכסי הקרן'!$C$42</f>
        <v>3.9850886249866164E-5</v>
      </c>
    </row>
    <row r="69" spans="2:18">
      <c r="B69" s="86" t="s">
        <v>3273</v>
      </c>
      <c r="C69" s="88" t="s">
        <v>2977</v>
      </c>
      <c r="D69" s="87">
        <v>4605</v>
      </c>
      <c r="E69" s="87"/>
      <c r="F69" s="87" t="s">
        <v>509</v>
      </c>
      <c r="G69" s="101">
        <v>42352</v>
      </c>
      <c r="H69" s="87" t="s">
        <v>130</v>
      </c>
      <c r="I69" s="90">
        <v>5.5500000001347125</v>
      </c>
      <c r="J69" s="88" t="s">
        <v>342</v>
      </c>
      <c r="K69" s="88" t="s">
        <v>132</v>
      </c>
      <c r="L69" s="89">
        <v>0.05</v>
      </c>
      <c r="M69" s="89">
        <v>2.1300000000808277E-2</v>
      </c>
      <c r="N69" s="90">
        <v>11179.537597</v>
      </c>
      <c r="O69" s="102">
        <v>126.16</v>
      </c>
      <c r="P69" s="90">
        <v>14.104104722000001</v>
      </c>
      <c r="Q69" s="91">
        <f t="shared" si="0"/>
        <v>1.9220939663098524E-3</v>
      </c>
      <c r="R69" s="91">
        <f>P69/'סכום נכסי הקרן'!$C$42</f>
        <v>1.5280875142455733E-4</v>
      </c>
    </row>
    <row r="70" spans="2:18">
      <c r="B70" s="86" t="s">
        <v>3273</v>
      </c>
      <c r="C70" s="88" t="s">
        <v>2977</v>
      </c>
      <c r="D70" s="87">
        <v>4606</v>
      </c>
      <c r="E70" s="87"/>
      <c r="F70" s="87" t="s">
        <v>509</v>
      </c>
      <c r="G70" s="101">
        <v>42352</v>
      </c>
      <c r="H70" s="87" t="s">
        <v>130</v>
      </c>
      <c r="I70" s="90">
        <v>7.349999999990402</v>
      </c>
      <c r="J70" s="88" t="s">
        <v>342</v>
      </c>
      <c r="K70" s="88" t="s">
        <v>132</v>
      </c>
      <c r="L70" s="89">
        <v>4.0999999999999995E-2</v>
      </c>
      <c r="M70" s="89">
        <v>2.1900000000009599E-2</v>
      </c>
      <c r="N70" s="90">
        <v>33581.700399000001</v>
      </c>
      <c r="O70" s="102">
        <v>124.11</v>
      </c>
      <c r="P70" s="90">
        <v>41.678247984000002</v>
      </c>
      <c r="Q70" s="91">
        <f t="shared" si="0"/>
        <v>5.6798719631920335E-3</v>
      </c>
      <c r="R70" s="91">
        <f>P70/'סכום נכסי הקרן'!$C$42</f>
        <v>4.5155656183294419E-4</v>
      </c>
    </row>
    <row r="71" spans="2:18">
      <c r="B71" s="86" t="s">
        <v>3273</v>
      </c>
      <c r="C71" s="88" t="s">
        <v>2977</v>
      </c>
      <c r="D71" s="87">
        <v>5150</v>
      </c>
      <c r="E71" s="87"/>
      <c r="F71" s="87" t="s">
        <v>509</v>
      </c>
      <c r="G71" s="101">
        <v>42631</v>
      </c>
      <c r="H71" s="87" t="s">
        <v>130</v>
      </c>
      <c r="I71" s="90">
        <v>7.2899999998757403</v>
      </c>
      <c r="J71" s="88" t="s">
        <v>342</v>
      </c>
      <c r="K71" s="88" t="s">
        <v>132</v>
      </c>
      <c r="L71" s="89">
        <v>4.0999999999999995E-2</v>
      </c>
      <c r="M71" s="89">
        <v>2.4899999999744894E-2</v>
      </c>
      <c r="N71" s="90">
        <v>9965.3946749999996</v>
      </c>
      <c r="O71" s="102">
        <v>121.94</v>
      </c>
      <c r="P71" s="90">
        <v>12.151802218999999</v>
      </c>
      <c r="Q71" s="91">
        <f t="shared" si="0"/>
        <v>1.6560360395295264E-3</v>
      </c>
      <c r="R71" s="91">
        <f>P71/'סכום נכסי הקרן'!$C$42</f>
        <v>1.316568304932609E-4</v>
      </c>
    </row>
    <row r="72" spans="2:18">
      <c r="B72" s="86" t="s">
        <v>3274</v>
      </c>
      <c r="C72" s="88" t="s">
        <v>2978</v>
      </c>
      <c r="D72" s="87" t="s">
        <v>3008</v>
      </c>
      <c r="E72" s="87"/>
      <c r="F72" s="87" t="s">
        <v>505</v>
      </c>
      <c r="G72" s="101">
        <v>42033</v>
      </c>
      <c r="H72" s="87" t="s">
        <v>312</v>
      </c>
      <c r="I72" s="90">
        <v>4.1600000005524969</v>
      </c>
      <c r="J72" s="88" t="s">
        <v>360</v>
      </c>
      <c r="K72" s="88" t="s">
        <v>132</v>
      </c>
      <c r="L72" s="89">
        <v>5.0999999999999997E-2</v>
      </c>
      <c r="M72" s="89">
        <v>2.1200000002326306E-2</v>
      </c>
      <c r="N72" s="90">
        <v>2253.743598</v>
      </c>
      <c r="O72" s="102">
        <v>122.07</v>
      </c>
      <c r="P72" s="90">
        <v>2.7511449529999998</v>
      </c>
      <c r="Q72" s="91">
        <f t="shared" si="0"/>
        <v>3.7492341547611932E-4</v>
      </c>
      <c r="R72" s="91">
        <f>P72/'סכום נכסי הקרן'!$C$42</f>
        <v>2.9806856482010628E-5</v>
      </c>
    </row>
    <row r="73" spans="2:18">
      <c r="B73" s="86" t="s">
        <v>3274</v>
      </c>
      <c r="C73" s="88" t="s">
        <v>2978</v>
      </c>
      <c r="D73" s="87" t="s">
        <v>3009</v>
      </c>
      <c r="E73" s="87"/>
      <c r="F73" s="87" t="s">
        <v>505</v>
      </c>
      <c r="G73" s="101">
        <v>42054</v>
      </c>
      <c r="H73" s="87" t="s">
        <v>312</v>
      </c>
      <c r="I73" s="90">
        <v>4.1599999998745769</v>
      </c>
      <c r="J73" s="88" t="s">
        <v>360</v>
      </c>
      <c r="K73" s="88" t="s">
        <v>132</v>
      </c>
      <c r="L73" s="89">
        <v>5.0999999999999997E-2</v>
      </c>
      <c r="M73" s="89">
        <v>2.1299999999096215E-2</v>
      </c>
      <c r="N73" s="90">
        <v>4402.4867560000002</v>
      </c>
      <c r="O73" s="102">
        <v>123.15</v>
      </c>
      <c r="P73" s="90">
        <v>5.4216626730000002</v>
      </c>
      <c r="Q73" s="91">
        <f t="shared" si="0"/>
        <v>7.3885902838524361E-4</v>
      </c>
      <c r="R73" s="91">
        <f>P73/'סכום נכסי הקרן'!$C$42</f>
        <v>5.8740169619839411E-5</v>
      </c>
    </row>
    <row r="74" spans="2:18">
      <c r="B74" s="86" t="s">
        <v>3274</v>
      </c>
      <c r="C74" s="88" t="s">
        <v>2978</v>
      </c>
      <c r="D74" s="87" t="s">
        <v>3010</v>
      </c>
      <c r="E74" s="87"/>
      <c r="F74" s="87" t="s">
        <v>505</v>
      </c>
      <c r="G74" s="101">
        <v>42565</v>
      </c>
      <c r="H74" s="87" t="s">
        <v>312</v>
      </c>
      <c r="I74" s="90">
        <v>4.1600000002588606</v>
      </c>
      <c r="J74" s="88" t="s">
        <v>360</v>
      </c>
      <c r="K74" s="88" t="s">
        <v>132</v>
      </c>
      <c r="L74" s="89">
        <v>5.0999999999999997E-2</v>
      </c>
      <c r="M74" s="89">
        <v>2.1300000001068554E-2</v>
      </c>
      <c r="N74" s="90">
        <v>5373.6266159999996</v>
      </c>
      <c r="O74" s="102">
        <v>123.65</v>
      </c>
      <c r="P74" s="90">
        <v>6.6444893330000001</v>
      </c>
      <c r="Q74" s="91">
        <f t="shared" si="0"/>
        <v>9.055046816440871E-4</v>
      </c>
      <c r="R74" s="91">
        <f>P74/'סכום נכסי הקרן'!$C$42</f>
        <v>7.1988696825667239E-5</v>
      </c>
    </row>
    <row r="75" spans="2:18">
      <c r="B75" s="86" t="s">
        <v>3274</v>
      </c>
      <c r="C75" s="88" t="s">
        <v>2978</v>
      </c>
      <c r="D75" s="87" t="s">
        <v>3011</v>
      </c>
      <c r="E75" s="87"/>
      <c r="F75" s="87" t="s">
        <v>505</v>
      </c>
      <c r="G75" s="101">
        <v>40570</v>
      </c>
      <c r="H75" s="87" t="s">
        <v>312</v>
      </c>
      <c r="I75" s="90">
        <v>4.1799999999414528</v>
      </c>
      <c r="J75" s="88" t="s">
        <v>360</v>
      </c>
      <c r="K75" s="88" t="s">
        <v>132</v>
      </c>
      <c r="L75" s="89">
        <v>5.0999999999999997E-2</v>
      </c>
      <c r="M75" s="89">
        <v>1.8199999999741041E-2</v>
      </c>
      <c r="N75" s="90">
        <v>27246.670606999996</v>
      </c>
      <c r="O75" s="102">
        <v>130.38999999999999</v>
      </c>
      <c r="P75" s="90">
        <v>35.526935356000003</v>
      </c>
      <c r="Q75" s="91">
        <f t="shared" ref="Q75:Q133" si="1">IFERROR(P75/$P$10,0)</f>
        <v>4.8415769334676792E-3</v>
      </c>
      <c r="R75" s="91">
        <f>P75/'סכום נכסי הקרן'!$C$42</f>
        <v>3.8491111209797504E-4</v>
      </c>
    </row>
    <row r="76" spans="2:18">
      <c r="B76" s="86" t="s">
        <v>3274</v>
      </c>
      <c r="C76" s="88" t="s">
        <v>2978</v>
      </c>
      <c r="D76" s="87" t="s">
        <v>3012</v>
      </c>
      <c r="E76" s="87"/>
      <c r="F76" s="87" t="s">
        <v>505</v>
      </c>
      <c r="G76" s="101">
        <v>41207</v>
      </c>
      <c r="H76" s="87" t="s">
        <v>312</v>
      </c>
      <c r="I76" s="90">
        <v>4.1799999998760526</v>
      </c>
      <c r="J76" s="88" t="s">
        <v>360</v>
      </c>
      <c r="K76" s="88" t="s">
        <v>132</v>
      </c>
      <c r="L76" s="89">
        <v>5.0999999999999997E-2</v>
      </c>
      <c r="M76" s="89">
        <v>1.8200000001239471E-2</v>
      </c>
      <c r="N76" s="90">
        <v>387.29299900000001</v>
      </c>
      <c r="O76" s="102">
        <v>124.99</v>
      </c>
      <c r="P76" s="90">
        <v>0.48407751700000001</v>
      </c>
      <c r="Q76" s="91">
        <f t="shared" si="1"/>
        <v>6.5969623240291411E-5</v>
      </c>
      <c r="R76" s="91">
        <f>P76/'סכום נכסי הקרן'!$C$42</f>
        <v>5.244663339041104E-6</v>
      </c>
    </row>
    <row r="77" spans="2:18">
      <c r="B77" s="86" t="s">
        <v>3274</v>
      </c>
      <c r="C77" s="88" t="s">
        <v>2978</v>
      </c>
      <c r="D77" s="87" t="s">
        <v>3013</v>
      </c>
      <c r="E77" s="87"/>
      <c r="F77" s="87" t="s">
        <v>505</v>
      </c>
      <c r="G77" s="101">
        <v>41239</v>
      </c>
      <c r="H77" s="87" t="s">
        <v>312</v>
      </c>
      <c r="I77" s="90">
        <v>4.1600000003030138</v>
      </c>
      <c r="J77" s="88" t="s">
        <v>360</v>
      </c>
      <c r="K77" s="88" t="s">
        <v>132</v>
      </c>
      <c r="L77" s="89">
        <v>5.0999999999999997E-2</v>
      </c>
      <c r="M77" s="89">
        <v>2.1200000002272606E-2</v>
      </c>
      <c r="N77" s="90">
        <v>3415.4484250000005</v>
      </c>
      <c r="O77" s="102">
        <v>123.68</v>
      </c>
      <c r="P77" s="90">
        <v>4.2242267920000005</v>
      </c>
      <c r="Q77" s="91">
        <f t="shared" si="1"/>
        <v>5.7567360631992511E-4</v>
      </c>
      <c r="R77" s="91">
        <f>P77/'סכום נכסי הקרן'!$C$42</f>
        <v>4.5766734900430443E-5</v>
      </c>
    </row>
    <row r="78" spans="2:18">
      <c r="B78" s="86" t="s">
        <v>3274</v>
      </c>
      <c r="C78" s="88" t="s">
        <v>2978</v>
      </c>
      <c r="D78" s="87" t="s">
        <v>3014</v>
      </c>
      <c r="E78" s="87"/>
      <c r="F78" s="87" t="s">
        <v>505</v>
      </c>
      <c r="G78" s="101">
        <v>41269</v>
      </c>
      <c r="H78" s="87" t="s">
        <v>312</v>
      </c>
      <c r="I78" s="90">
        <v>4.1800000016242356</v>
      </c>
      <c r="J78" s="88" t="s">
        <v>360</v>
      </c>
      <c r="K78" s="88" t="s">
        <v>132</v>
      </c>
      <c r="L78" s="89">
        <v>5.0999999999999997E-2</v>
      </c>
      <c r="M78" s="89">
        <v>1.8200000009403468E-2</v>
      </c>
      <c r="N78" s="90">
        <v>929.87358200000006</v>
      </c>
      <c r="O78" s="102">
        <v>125.8</v>
      </c>
      <c r="P78" s="90">
        <v>1.1697810449999999</v>
      </c>
      <c r="Q78" s="91">
        <f t="shared" si="1"/>
        <v>1.5941664733891032E-4</v>
      </c>
      <c r="R78" s="91">
        <f>P78/'סכום נכסי הקרן'!$C$42</f>
        <v>1.2673812655952562E-5</v>
      </c>
    </row>
    <row r="79" spans="2:18">
      <c r="B79" s="86" t="s">
        <v>3274</v>
      </c>
      <c r="C79" s="88" t="s">
        <v>2978</v>
      </c>
      <c r="D79" s="87" t="s">
        <v>3015</v>
      </c>
      <c r="E79" s="87"/>
      <c r="F79" s="87" t="s">
        <v>505</v>
      </c>
      <c r="G79" s="101">
        <v>41298</v>
      </c>
      <c r="H79" s="87" t="s">
        <v>312</v>
      </c>
      <c r="I79" s="90">
        <v>4.160000000668564</v>
      </c>
      <c r="J79" s="88" t="s">
        <v>360</v>
      </c>
      <c r="K79" s="88" t="s">
        <v>132</v>
      </c>
      <c r="L79" s="89">
        <v>5.0999999999999997E-2</v>
      </c>
      <c r="M79" s="89">
        <v>2.1300000001414271E-2</v>
      </c>
      <c r="N79" s="90">
        <v>1881.5886370000001</v>
      </c>
      <c r="O79" s="102">
        <v>124.01</v>
      </c>
      <c r="P79" s="90">
        <v>2.3333581589999999</v>
      </c>
      <c r="Q79" s="91">
        <f t="shared" si="1"/>
        <v>3.1798782886644574E-4</v>
      </c>
      <c r="R79" s="91">
        <f>P79/'סכום נכסי הקרן'!$C$42</f>
        <v>2.5280409776518793E-5</v>
      </c>
    </row>
    <row r="80" spans="2:18">
      <c r="B80" s="86" t="s">
        <v>3274</v>
      </c>
      <c r="C80" s="88" t="s">
        <v>2978</v>
      </c>
      <c r="D80" s="87" t="s">
        <v>3016</v>
      </c>
      <c r="E80" s="87"/>
      <c r="F80" s="87" t="s">
        <v>505</v>
      </c>
      <c r="G80" s="101">
        <v>41330</v>
      </c>
      <c r="H80" s="87" t="s">
        <v>312</v>
      </c>
      <c r="I80" s="90">
        <v>4.1599999997350858</v>
      </c>
      <c r="J80" s="88" t="s">
        <v>360</v>
      </c>
      <c r="K80" s="88" t="s">
        <v>132</v>
      </c>
      <c r="L80" s="89">
        <v>5.0999999999999997E-2</v>
      </c>
      <c r="M80" s="89">
        <v>2.1199999998013142E-2</v>
      </c>
      <c r="N80" s="90">
        <v>2916.7831639999999</v>
      </c>
      <c r="O80" s="102">
        <v>124.24</v>
      </c>
      <c r="P80" s="90">
        <v>3.6238116310000001</v>
      </c>
      <c r="Q80" s="91">
        <f t="shared" si="1"/>
        <v>4.9384959969305062E-4</v>
      </c>
      <c r="R80" s="91">
        <f>P80/'סכום נכסי הקרן'!$C$42</f>
        <v>3.926162926648884E-5</v>
      </c>
    </row>
    <row r="81" spans="2:18">
      <c r="B81" s="86" t="s">
        <v>3274</v>
      </c>
      <c r="C81" s="88" t="s">
        <v>2978</v>
      </c>
      <c r="D81" s="87" t="s">
        <v>3017</v>
      </c>
      <c r="E81" s="87"/>
      <c r="F81" s="87" t="s">
        <v>505</v>
      </c>
      <c r="G81" s="101">
        <v>41389</v>
      </c>
      <c r="H81" s="87" t="s">
        <v>312</v>
      </c>
      <c r="I81" s="90">
        <v>4.179999999351133</v>
      </c>
      <c r="J81" s="88" t="s">
        <v>360</v>
      </c>
      <c r="K81" s="88" t="s">
        <v>132</v>
      </c>
      <c r="L81" s="89">
        <v>5.0999999999999997E-2</v>
      </c>
      <c r="M81" s="89">
        <v>1.8199999994010462E-2</v>
      </c>
      <c r="N81" s="90">
        <v>1276.719779</v>
      </c>
      <c r="O81" s="102">
        <v>125.54</v>
      </c>
      <c r="P81" s="90">
        <v>1.602794128</v>
      </c>
      <c r="Q81" s="91">
        <f t="shared" si="1"/>
        <v>2.1842725812013162E-4</v>
      </c>
      <c r="R81" s="91">
        <f>P81/'סכום נכסי הקרן'!$C$42</f>
        <v>1.7365226245679893E-5</v>
      </c>
    </row>
    <row r="82" spans="2:18">
      <c r="B82" s="86" t="s">
        <v>3274</v>
      </c>
      <c r="C82" s="88" t="s">
        <v>2978</v>
      </c>
      <c r="D82" s="87" t="s">
        <v>3018</v>
      </c>
      <c r="E82" s="87"/>
      <c r="F82" s="87" t="s">
        <v>505</v>
      </c>
      <c r="G82" s="101">
        <v>41422</v>
      </c>
      <c r="H82" s="87" t="s">
        <v>312</v>
      </c>
      <c r="I82" s="90">
        <v>4.1800000031134932</v>
      </c>
      <c r="J82" s="88" t="s">
        <v>360</v>
      </c>
      <c r="K82" s="88" t="s">
        <v>132</v>
      </c>
      <c r="L82" s="89">
        <v>5.0999999999999997E-2</v>
      </c>
      <c r="M82" s="89">
        <v>1.8300000020015313E-2</v>
      </c>
      <c r="N82" s="90">
        <v>467.60449699999998</v>
      </c>
      <c r="O82" s="102">
        <v>125.01</v>
      </c>
      <c r="P82" s="90">
        <v>0.58455240100000005</v>
      </c>
      <c r="Q82" s="91">
        <f t="shared" si="1"/>
        <v>7.966224479328121E-5</v>
      </c>
      <c r="R82" s="91">
        <f>P82/'סכום נכסי הקרן'!$C$42</f>
        <v>6.3332430026349568E-6</v>
      </c>
    </row>
    <row r="83" spans="2:18">
      <c r="B83" s="86" t="s">
        <v>3274</v>
      </c>
      <c r="C83" s="88" t="s">
        <v>2978</v>
      </c>
      <c r="D83" s="87" t="s">
        <v>3019</v>
      </c>
      <c r="E83" s="87"/>
      <c r="F83" s="87" t="s">
        <v>505</v>
      </c>
      <c r="G83" s="101">
        <v>41450</v>
      </c>
      <c r="H83" s="87" t="s">
        <v>312</v>
      </c>
      <c r="I83" s="90">
        <v>4.1800000018712442</v>
      </c>
      <c r="J83" s="88" t="s">
        <v>360</v>
      </c>
      <c r="K83" s="88" t="s">
        <v>132</v>
      </c>
      <c r="L83" s="89">
        <v>5.0999999999999997E-2</v>
      </c>
      <c r="M83" s="89">
        <v>1.8300000008316643E-2</v>
      </c>
      <c r="N83" s="90">
        <v>770.34245799999985</v>
      </c>
      <c r="O83" s="102">
        <v>124.87</v>
      </c>
      <c r="P83" s="90">
        <v>0.96192664000000005</v>
      </c>
      <c r="Q83" s="91">
        <f t="shared" si="1"/>
        <v>1.3109044687485339E-4</v>
      </c>
      <c r="R83" s="91">
        <f>P83/'סכום נכסי הקרן'!$C$42</f>
        <v>1.0421846102088212E-5</v>
      </c>
    </row>
    <row r="84" spans="2:18">
      <c r="B84" s="86" t="s">
        <v>3274</v>
      </c>
      <c r="C84" s="88" t="s">
        <v>2978</v>
      </c>
      <c r="D84" s="87" t="s">
        <v>3020</v>
      </c>
      <c r="E84" s="87"/>
      <c r="F84" s="87" t="s">
        <v>505</v>
      </c>
      <c r="G84" s="101">
        <v>41480</v>
      </c>
      <c r="H84" s="87" t="s">
        <v>312</v>
      </c>
      <c r="I84" s="90">
        <v>4.1799999993546679</v>
      </c>
      <c r="J84" s="88" t="s">
        <v>360</v>
      </c>
      <c r="K84" s="88" t="s">
        <v>132</v>
      </c>
      <c r="L84" s="89">
        <v>5.0999999999999997E-2</v>
      </c>
      <c r="M84" s="89">
        <v>1.8699999992710138E-2</v>
      </c>
      <c r="N84" s="90">
        <v>676.51238999999998</v>
      </c>
      <c r="O84" s="102">
        <v>123.69</v>
      </c>
      <c r="P84" s="90">
        <v>0.83677820299999994</v>
      </c>
      <c r="Q84" s="91">
        <f t="shared" si="1"/>
        <v>1.1403533700491626E-4</v>
      </c>
      <c r="R84" s="91">
        <f>P84/'סכום נכסי הקרן'!$C$42</f>
        <v>9.0659446267627301E-6</v>
      </c>
    </row>
    <row r="85" spans="2:18">
      <c r="B85" s="86" t="s">
        <v>3274</v>
      </c>
      <c r="C85" s="88" t="s">
        <v>2978</v>
      </c>
      <c r="D85" s="87" t="s">
        <v>3021</v>
      </c>
      <c r="E85" s="87"/>
      <c r="F85" s="87" t="s">
        <v>505</v>
      </c>
      <c r="G85" s="101">
        <v>41512</v>
      </c>
      <c r="H85" s="87" t="s">
        <v>312</v>
      </c>
      <c r="I85" s="90">
        <v>4.1099999999959849</v>
      </c>
      <c r="J85" s="88" t="s">
        <v>360</v>
      </c>
      <c r="K85" s="88" t="s">
        <v>132</v>
      </c>
      <c r="L85" s="89">
        <v>5.0999999999999997E-2</v>
      </c>
      <c r="M85" s="89">
        <v>2.9399999997831747E-2</v>
      </c>
      <c r="N85" s="90">
        <v>2109.1499439999998</v>
      </c>
      <c r="O85" s="102">
        <v>118.08</v>
      </c>
      <c r="P85" s="90">
        <v>2.4904843909999999</v>
      </c>
      <c r="Q85" s="91">
        <f t="shared" si="1"/>
        <v>3.3940084220043744E-4</v>
      </c>
      <c r="R85" s="91">
        <f>P85/'סכום נכסי הקרן'!$C$42</f>
        <v>2.6982769749109851E-5</v>
      </c>
    </row>
    <row r="86" spans="2:18">
      <c r="B86" s="86" t="s">
        <v>3274</v>
      </c>
      <c r="C86" s="88" t="s">
        <v>2978</v>
      </c>
      <c r="D86" s="87" t="s">
        <v>3022</v>
      </c>
      <c r="E86" s="87"/>
      <c r="F86" s="87" t="s">
        <v>505</v>
      </c>
      <c r="G86" s="101">
        <v>40871</v>
      </c>
      <c r="H86" s="87" t="s">
        <v>312</v>
      </c>
      <c r="I86" s="90">
        <v>4.159999999731637</v>
      </c>
      <c r="J86" s="88" t="s">
        <v>360</v>
      </c>
      <c r="K86" s="88" t="s">
        <v>132</v>
      </c>
      <c r="L86" s="89">
        <v>5.1879999999999996E-2</v>
      </c>
      <c r="M86" s="89">
        <v>2.1199999996123639E-2</v>
      </c>
      <c r="N86" s="90">
        <v>1061.4533449999999</v>
      </c>
      <c r="O86" s="102">
        <v>126.38</v>
      </c>
      <c r="P86" s="90">
        <v>1.341464821</v>
      </c>
      <c r="Q86" s="91">
        <f t="shared" si="1"/>
        <v>1.8281354891240477E-4</v>
      </c>
      <c r="R86" s="91">
        <f>P86/'סכום נכסי הקרן'!$C$42</f>
        <v>1.4533894098023223E-5</v>
      </c>
    </row>
    <row r="87" spans="2:18">
      <c r="B87" s="86" t="s">
        <v>3274</v>
      </c>
      <c r="C87" s="88" t="s">
        <v>2978</v>
      </c>
      <c r="D87" s="87" t="s">
        <v>3023</v>
      </c>
      <c r="E87" s="87"/>
      <c r="F87" s="87" t="s">
        <v>505</v>
      </c>
      <c r="G87" s="101">
        <v>41547</v>
      </c>
      <c r="H87" s="87" t="s">
        <v>312</v>
      </c>
      <c r="I87" s="90">
        <v>4.1099999990597986</v>
      </c>
      <c r="J87" s="88" t="s">
        <v>360</v>
      </c>
      <c r="K87" s="88" t="s">
        <v>132</v>
      </c>
      <c r="L87" s="89">
        <v>5.0999999999999997E-2</v>
      </c>
      <c r="M87" s="89">
        <v>2.9399999992632337E-2</v>
      </c>
      <c r="N87" s="90">
        <v>1543.2835540000001</v>
      </c>
      <c r="O87" s="102">
        <v>117.85</v>
      </c>
      <c r="P87" s="90">
        <v>1.8187597609999999</v>
      </c>
      <c r="Q87" s="91">
        <f t="shared" si="1"/>
        <v>2.4785884901523415E-4</v>
      </c>
      <c r="R87" s="91">
        <f>P87/'סכום נכסי הקרן'!$C$42</f>
        <v>1.9705072650667764E-5</v>
      </c>
    </row>
    <row r="88" spans="2:18">
      <c r="B88" s="86" t="s">
        <v>3274</v>
      </c>
      <c r="C88" s="88" t="s">
        <v>2978</v>
      </c>
      <c r="D88" s="87" t="s">
        <v>3024</v>
      </c>
      <c r="E88" s="87"/>
      <c r="F88" s="87" t="s">
        <v>505</v>
      </c>
      <c r="G88" s="101">
        <v>41571</v>
      </c>
      <c r="H88" s="87" t="s">
        <v>312</v>
      </c>
      <c r="I88" s="90">
        <v>4.1699999990373362</v>
      </c>
      <c r="J88" s="88" t="s">
        <v>360</v>
      </c>
      <c r="K88" s="88" t="s">
        <v>132</v>
      </c>
      <c r="L88" s="89">
        <v>5.0999999999999997E-2</v>
      </c>
      <c r="M88" s="89">
        <v>1.919999999307748E-2</v>
      </c>
      <c r="N88" s="90">
        <v>752.49770399999989</v>
      </c>
      <c r="O88" s="102">
        <v>122.86</v>
      </c>
      <c r="P88" s="90">
        <v>0.92451871699999999</v>
      </c>
      <c r="Q88" s="91">
        <f t="shared" si="1"/>
        <v>1.2599253073570775E-4</v>
      </c>
      <c r="R88" s="91">
        <f>P88/'סכום נכסי הקרן'!$C$42</f>
        <v>1.0016555718920566E-5</v>
      </c>
    </row>
    <row r="89" spans="2:18">
      <c r="B89" s="86" t="s">
        <v>3274</v>
      </c>
      <c r="C89" s="88" t="s">
        <v>2978</v>
      </c>
      <c r="D89" s="87" t="s">
        <v>3025</v>
      </c>
      <c r="E89" s="87"/>
      <c r="F89" s="87" t="s">
        <v>505</v>
      </c>
      <c r="G89" s="101">
        <v>41597</v>
      </c>
      <c r="H89" s="87" t="s">
        <v>312</v>
      </c>
      <c r="I89" s="90">
        <v>4.1700000000840785</v>
      </c>
      <c r="J89" s="88" t="s">
        <v>360</v>
      </c>
      <c r="K89" s="88" t="s">
        <v>132</v>
      </c>
      <c r="L89" s="89">
        <v>5.0999999999999997E-2</v>
      </c>
      <c r="M89" s="89">
        <v>1.9299999982343427E-2</v>
      </c>
      <c r="N89" s="90">
        <v>194.33969400000001</v>
      </c>
      <c r="O89" s="102">
        <v>122.4</v>
      </c>
      <c r="P89" s="90">
        <v>0.23787179400000003</v>
      </c>
      <c r="Q89" s="91">
        <f t="shared" si="1"/>
        <v>3.2416941664473566E-5</v>
      </c>
      <c r="R89" s="91">
        <f>P89/'סכום נכסי הקרן'!$C$42</f>
        <v>2.5771853341078383E-6</v>
      </c>
    </row>
    <row r="90" spans="2:18">
      <c r="B90" s="86" t="s">
        <v>3274</v>
      </c>
      <c r="C90" s="88" t="s">
        <v>2978</v>
      </c>
      <c r="D90" s="87" t="s">
        <v>3026</v>
      </c>
      <c r="E90" s="87"/>
      <c r="F90" s="87" t="s">
        <v>505</v>
      </c>
      <c r="G90" s="101">
        <v>41630</v>
      </c>
      <c r="H90" s="87" t="s">
        <v>312</v>
      </c>
      <c r="I90" s="90">
        <v>4.160000000400653</v>
      </c>
      <c r="J90" s="88" t="s">
        <v>360</v>
      </c>
      <c r="K90" s="88" t="s">
        <v>132</v>
      </c>
      <c r="L90" s="89">
        <v>5.0999999999999997E-2</v>
      </c>
      <c r="M90" s="89">
        <v>2.1300000001632284E-2</v>
      </c>
      <c r="N90" s="90">
        <v>2210.958322</v>
      </c>
      <c r="O90" s="102">
        <v>121.92</v>
      </c>
      <c r="P90" s="90">
        <v>2.6956005119999999</v>
      </c>
      <c r="Q90" s="91">
        <f t="shared" si="1"/>
        <v>3.6735387192745125E-4</v>
      </c>
      <c r="R90" s="91">
        <f>P90/'סכום נכסי הקרן'!$C$42</f>
        <v>2.9205068786507654E-5</v>
      </c>
    </row>
    <row r="91" spans="2:18">
      <c r="B91" s="86" t="s">
        <v>3274</v>
      </c>
      <c r="C91" s="88" t="s">
        <v>2978</v>
      </c>
      <c r="D91" s="87" t="s">
        <v>3027</v>
      </c>
      <c r="E91" s="87"/>
      <c r="F91" s="87" t="s">
        <v>505</v>
      </c>
      <c r="G91" s="101">
        <v>41666</v>
      </c>
      <c r="H91" s="87" t="s">
        <v>312</v>
      </c>
      <c r="I91" s="90">
        <v>4.1599999972360715</v>
      </c>
      <c r="J91" s="88" t="s">
        <v>360</v>
      </c>
      <c r="K91" s="88" t="s">
        <v>132</v>
      </c>
      <c r="L91" s="89">
        <v>5.0999999999999997E-2</v>
      </c>
      <c r="M91" s="89">
        <v>2.1199999998464482E-2</v>
      </c>
      <c r="N91" s="90">
        <v>427.64309500000002</v>
      </c>
      <c r="O91" s="102">
        <v>121.83</v>
      </c>
      <c r="P91" s="90">
        <v>0.52099760900000003</v>
      </c>
      <c r="Q91" s="91">
        <f t="shared" si="1"/>
        <v>7.1001058235106292E-5</v>
      </c>
      <c r="R91" s="91">
        <f>P91/'סכום נכסי הקרן'!$C$42</f>
        <v>5.6446683923359562E-6</v>
      </c>
    </row>
    <row r="92" spans="2:18">
      <c r="B92" s="86" t="s">
        <v>3274</v>
      </c>
      <c r="C92" s="88" t="s">
        <v>2978</v>
      </c>
      <c r="D92" s="87" t="s">
        <v>3028</v>
      </c>
      <c r="E92" s="87"/>
      <c r="F92" s="87" t="s">
        <v>505</v>
      </c>
      <c r="G92" s="101">
        <v>41696</v>
      </c>
      <c r="H92" s="87" t="s">
        <v>312</v>
      </c>
      <c r="I92" s="90">
        <v>4.1600000003964928</v>
      </c>
      <c r="J92" s="88" t="s">
        <v>360</v>
      </c>
      <c r="K92" s="88" t="s">
        <v>132</v>
      </c>
      <c r="L92" s="89">
        <v>5.0999999999999997E-2</v>
      </c>
      <c r="M92" s="89">
        <v>2.1200000007929841E-2</v>
      </c>
      <c r="N92" s="90">
        <v>411.60632099999998</v>
      </c>
      <c r="O92" s="102">
        <v>122.55</v>
      </c>
      <c r="P92" s="90">
        <v>0.50442357999999998</v>
      </c>
      <c r="Q92" s="91">
        <f t="shared" si="1"/>
        <v>6.8742365339225181E-5</v>
      </c>
      <c r="R92" s="91">
        <f>P92/'סכום נכסי הקרן'!$C$42</f>
        <v>5.4650996265415629E-6</v>
      </c>
    </row>
    <row r="93" spans="2:18">
      <c r="B93" s="86" t="s">
        <v>3274</v>
      </c>
      <c r="C93" s="88" t="s">
        <v>2978</v>
      </c>
      <c r="D93" s="87" t="s">
        <v>3029</v>
      </c>
      <c r="E93" s="87"/>
      <c r="F93" s="87" t="s">
        <v>505</v>
      </c>
      <c r="G93" s="101">
        <v>41725</v>
      </c>
      <c r="H93" s="87" t="s">
        <v>312</v>
      </c>
      <c r="I93" s="90">
        <v>4.1600000000397408</v>
      </c>
      <c r="J93" s="88" t="s">
        <v>360</v>
      </c>
      <c r="K93" s="88" t="s">
        <v>132</v>
      </c>
      <c r="L93" s="89">
        <v>5.0999999999999997E-2</v>
      </c>
      <c r="M93" s="89">
        <v>2.1200000002781803E-2</v>
      </c>
      <c r="N93" s="90">
        <v>819.72655700000007</v>
      </c>
      <c r="O93" s="102">
        <v>122.79</v>
      </c>
      <c r="P93" s="90">
        <v>1.0065422559999999</v>
      </c>
      <c r="Q93" s="91">
        <f t="shared" si="1"/>
        <v>1.3717062055528792E-4</v>
      </c>
      <c r="R93" s="91">
        <f>P93/'סכום נכסי הקרן'!$C$42</f>
        <v>1.0905227125512059E-5</v>
      </c>
    </row>
    <row r="94" spans="2:18">
      <c r="B94" s="86" t="s">
        <v>3274</v>
      </c>
      <c r="C94" s="88" t="s">
        <v>2978</v>
      </c>
      <c r="D94" s="87" t="s">
        <v>3030</v>
      </c>
      <c r="E94" s="87"/>
      <c r="F94" s="87" t="s">
        <v>505</v>
      </c>
      <c r="G94" s="101">
        <v>41787</v>
      </c>
      <c r="H94" s="87" t="s">
        <v>312</v>
      </c>
      <c r="I94" s="90">
        <v>4.1599999994930359</v>
      </c>
      <c r="J94" s="88" t="s">
        <v>360</v>
      </c>
      <c r="K94" s="88" t="s">
        <v>132</v>
      </c>
      <c r="L94" s="89">
        <v>5.0999999999999997E-2</v>
      </c>
      <c r="M94" s="89">
        <v>2.1199999996197771E-2</v>
      </c>
      <c r="N94" s="90">
        <v>516.07280400000002</v>
      </c>
      <c r="O94" s="102">
        <v>122.31</v>
      </c>
      <c r="P94" s="90">
        <v>0.63120865199999998</v>
      </c>
      <c r="Q94" s="91">
        <f t="shared" si="1"/>
        <v>8.6020514269106635E-5</v>
      </c>
      <c r="R94" s="91">
        <f>P94/'סכום נכסי הקרן'!$C$42</f>
        <v>6.8387329718309433E-6</v>
      </c>
    </row>
    <row r="95" spans="2:18">
      <c r="B95" s="86" t="s">
        <v>3274</v>
      </c>
      <c r="C95" s="88" t="s">
        <v>2978</v>
      </c>
      <c r="D95" s="87" t="s">
        <v>3031</v>
      </c>
      <c r="E95" s="87"/>
      <c r="F95" s="87" t="s">
        <v>505</v>
      </c>
      <c r="G95" s="101">
        <v>41815</v>
      </c>
      <c r="H95" s="87" t="s">
        <v>312</v>
      </c>
      <c r="I95" s="90">
        <v>4.1599999995487256</v>
      </c>
      <c r="J95" s="88" t="s">
        <v>360</v>
      </c>
      <c r="K95" s="88" t="s">
        <v>132</v>
      </c>
      <c r="L95" s="89">
        <v>5.0999999999999997E-2</v>
      </c>
      <c r="M95" s="89">
        <v>2.119999999661544E-2</v>
      </c>
      <c r="N95" s="90">
        <v>290.163928</v>
      </c>
      <c r="O95" s="102">
        <v>122.19</v>
      </c>
      <c r="P95" s="90">
        <v>0.354551326</v>
      </c>
      <c r="Q95" s="91">
        <f t="shared" si="1"/>
        <v>4.8317917222265322E-5</v>
      </c>
      <c r="R95" s="91">
        <f>P95/'סכום נכסי הקרן'!$C$42</f>
        <v>3.8413317619140962E-6</v>
      </c>
    </row>
    <row r="96" spans="2:18">
      <c r="B96" s="86" t="s">
        <v>3274</v>
      </c>
      <c r="C96" s="88" t="s">
        <v>2978</v>
      </c>
      <c r="D96" s="87" t="s">
        <v>3032</v>
      </c>
      <c r="E96" s="87"/>
      <c r="F96" s="87" t="s">
        <v>505</v>
      </c>
      <c r="G96" s="101">
        <v>41836</v>
      </c>
      <c r="H96" s="87" t="s">
        <v>312</v>
      </c>
      <c r="I96" s="90">
        <v>4.1600000006089326</v>
      </c>
      <c r="J96" s="88" t="s">
        <v>360</v>
      </c>
      <c r="K96" s="88" t="s">
        <v>132</v>
      </c>
      <c r="L96" s="89">
        <v>5.0999999999999997E-2</v>
      </c>
      <c r="M96" s="89">
        <v>2.1200000004566993E-2</v>
      </c>
      <c r="N96" s="90">
        <v>862.62333799999988</v>
      </c>
      <c r="O96" s="102">
        <v>121.84</v>
      </c>
      <c r="P96" s="90">
        <v>1.051020321</v>
      </c>
      <c r="Q96" s="91">
        <f t="shared" si="1"/>
        <v>1.432320489163725E-4</v>
      </c>
      <c r="R96" s="91">
        <f>P96/'סכום נכסי הקרן'!$C$42</f>
        <v>1.1387117873801011E-5</v>
      </c>
    </row>
    <row r="97" spans="2:18">
      <c r="B97" s="86" t="s">
        <v>3274</v>
      </c>
      <c r="C97" s="88" t="s">
        <v>2978</v>
      </c>
      <c r="D97" s="87" t="s">
        <v>3033</v>
      </c>
      <c r="E97" s="87"/>
      <c r="F97" s="87" t="s">
        <v>505</v>
      </c>
      <c r="G97" s="101">
        <v>40903</v>
      </c>
      <c r="H97" s="87" t="s">
        <v>312</v>
      </c>
      <c r="I97" s="90">
        <v>4.1099999998131276</v>
      </c>
      <c r="J97" s="88" t="s">
        <v>360</v>
      </c>
      <c r="K97" s="88" t="s">
        <v>132</v>
      </c>
      <c r="L97" s="89">
        <v>5.2619999999999993E-2</v>
      </c>
      <c r="M97" s="89">
        <v>2.9200000000000004E-2</v>
      </c>
      <c r="N97" s="90">
        <v>1089.0662460000001</v>
      </c>
      <c r="O97" s="102">
        <v>122.84</v>
      </c>
      <c r="P97" s="90">
        <v>1.337808975</v>
      </c>
      <c r="Q97" s="91">
        <f t="shared" si="1"/>
        <v>1.8231533369939679E-4</v>
      </c>
      <c r="R97" s="91">
        <f>P97/'סכום נכסי הקרן'!$C$42</f>
        <v>1.4494285397317174E-5</v>
      </c>
    </row>
    <row r="98" spans="2:18">
      <c r="B98" s="86" t="s">
        <v>3274</v>
      </c>
      <c r="C98" s="88" t="s">
        <v>2978</v>
      </c>
      <c r="D98" s="87" t="s">
        <v>3034</v>
      </c>
      <c r="E98" s="87"/>
      <c r="F98" s="87" t="s">
        <v>505</v>
      </c>
      <c r="G98" s="101">
        <v>41911</v>
      </c>
      <c r="H98" s="87" t="s">
        <v>312</v>
      </c>
      <c r="I98" s="90">
        <v>4.1599999957335818</v>
      </c>
      <c r="J98" s="88" t="s">
        <v>360</v>
      </c>
      <c r="K98" s="88" t="s">
        <v>132</v>
      </c>
      <c r="L98" s="89">
        <v>5.0999999999999997E-2</v>
      </c>
      <c r="M98" s="89">
        <v>2.1199999992242879E-2</v>
      </c>
      <c r="N98" s="90">
        <v>338.57847900000002</v>
      </c>
      <c r="O98" s="102">
        <v>121.84</v>
      </c>
      <c r="P98" s="90">
        <v>0.41252403600000004</v>
      </c>
      <c r="Q98" s="91">
        <f t="shared" si="1"/>
        <v>5.6218382958868985E-5</v>
      </c>
      <c r="R98" s="91">
        <f>P98/'סכום נכסי הקרן'!$C$42</f>
        <v>4.4694281640898287E-6</v>
      </c>
    </row>
    <row r="99" spans="2:18">
      <c r="B99" s="86" t="s">
        <v>3274</v>
      </c>
      <c r="C99" s="88" t="s">
        <v>2978</v>
      </c>
      <c r="D99" s="87" t="s">
        <v>3035</v>
      </c>
      <c r="E99" s="87"/>
      <c r="F99" s="87" t="s">
        <v>505</v>
      </c>
      <c r="G99" s="101">
        <v>40933</v>
      </c>
      <c r="H99" s="87" t="s">
        <v>312</v>
      </c>
      <c r="I99" s="90">
        <v>4.160000000039453</v>
      </c>
      <c r="J99" s="88" t="s">
        <v>360</v>
      </c>
      <c r="K99" s="88" t="s">
        <v>132</v>
      </c>
      <c r="L99" s="89">
        <v>5.1330999999999995E-2</v>
      </c>
      <c r="M99" s="89">
        <v>2.1199999998816429E-2</v>
      </c>
      <c r="N99" s="90">
        <v>4015.9912959999997</v>
      </c>
      <c r="O99" s="102">
        <v>126.23</v>
      </c>
      <c r="P99" s="90">
        <v>5.0693856300000002</v>
      </c>
      <c r="Q99" s="91">
        <f t="shared" si="1"/>
        <v>6.9085104828540782E-4</v>
      </c>
      <c r="R99" s="91">
        <f>P99/'סכום נכסי הקרן'!$C$42</f>
        <v>5.4923478226985677E-5</v>
      </c>
    </row>
    <row r="100" spans="2:18">
      <c r="B100" s="86" t="s">
        <v>3274</v>
      </c>
      <c r="C100" s="88" t="s">
        <v>2978</v>
      </c>
      <c r="D100" s="87" t="s">
        <v>3036</v>
      </c>
      <c r="E100" s="87"/>
      <c r="F100" s="87" t="s">
        <v>505</v>
      </c>
      <c r="G100" s="101">
        <v>40993</v>
      </c>
      <c r="H100" s="87" t="s">
        <v>312</v>
      </c>
      <c r="I100" s="90">
        <v>4.1599999993495684</v>
      </c>
      <c r="J100" s="88" t="s">
        <v>360</v>
      </c>
      <c r="K100" s="88" t="s">
        <v>132</v>
      </c>
      <c r="L100" s="89">
        <v>5.1451999999999998E-2</v>
      </c>
      <c r="M100" s="89">
        <v>2.1199999998509425E-2</v>
      </c>
      <c r="N100" s="90">
        <v>2337.2025619999999</v>
      </c>
      <c r="O100" s="102">
        <v>126.3</v>
      </c>
      <c r="P100" s="90">
        <v>2.9518869370000003</v>
      </c>
      <c r="Q100" s="91">
        <f t="shared" si="1"/>
        <v>4.0228034197636127E-4</v>
      </c>
      <c r="R100" s="91">
        <f>P100/'סכום נכסי הקרן'!$C$42</f>
        <v>3.1981764605436607E-5</v>
      </c>
    </row>
    <row r="101" spans="2:18">
      <c r="B101" s="86" t="s">
        <v>3274</v>
      </c>
      <c r="C101" s="88" t="s">
        <v>2978</v>
      </c>
      <c r="D101" s="87" t="s">
        <v>3037</v>
      </c>
      <c r="E101" s="87"/>
      <c r="F101" s="87" t="s">
        <v>505</v>
      </c>
      <c r="G101" s="101">
        <v>41053</v>
      </c>
      <c r="H101" s="87" t="s">
        <v>312</v>
      </c>
      <c r="I101" s="90">
        <v>4.159999999785307</v>
      </c>
      <c r="J101" s="88" t="s">
        <v>360</v>
      </c>
      <c r="K101" s="88" t="s">
        <v>132</v>
      </c>
      <c r="L101" s="89">
        <v>5.0999999999999997E-2</v>
      </c>
      <c r="M101" s="89">
        <v>2.1299999996730819E-2</v>
      </c>
      <c r="N101" s="90">
        <v>1646.270575</v>
      </c>
      <c r="O101" s="102">
        <v>124.49</v>
      </c>
      <c r="P101" s="90">
        <v>2.0494423589999999</v>
      </c>
      <c r="Q101" s="91">
        <f t="shared" si="1"/>
        <v>2.7929605389197211E-4</v>
      </c>
      <c r="R101" s="91">
        <f>P101/'סכום נכסי הקרן'!$C$42</f>
        <v>2.2204367747418471E-5</v>
      </c>
    </row>
    <row r="102" spans="2:18">
      <c r="B102" s="86" t="s">
        <v>3274</v>
      </c>
      <c r="C102" s="88" t="s">
        <v>2978</v>
      </c>
      <c r="D102" s="87" t="s">
        <v>3038</v>
      </c>
      <c r="E102" s="87"/>
      <c r="F102" s="87" t="s">
        <v>505</v>
      </c>
      <c r="G102" s="101">
        <v>41085</v>
      </c>
      <c r="H102" s="87" t="s">
        <v>312</v>
      </c>
      <c r="I102" s="90">
        <v>4.1600000000424275</v>
      </c>
      <c r="J102" s="88" t="s">
        <v>360</v>
      </c>
      <c r="K102" s="88" t="s">
        <v>132</v>
      </c>
      <c r="L102" s="89">
        <v>5.0999999999999997E-2</v>
      </c>
      <c r="M102" s="89">
        <v>2.1299999999681792E-2</v>
      </c>
      <c r="N102" s="90">
        <v>3029.2518289999994</v>
      </c>
      <c r="O102" s="102">
        <v>124.49</v>
      </c>
      <c r="P102" s="90">
        <v>3.7711158239999998</v>
      </c>
      <c r="Q102" s="91">
        <f t="shared" si="1"/>
        <v>5.1392407490137798E-4</v>
      </c>
      <c r="R102" s="91">
        <f>P102/'סכום נכסי הקרן'!$C$42</f>
        <v>4.0857573869539127E-5</v>
      </c>
    </row>
    <row r="103" spans="2:18">
      <c r="B103" s="86" t="s">
        <v>3274</v>
      </c>
      <c r="C103" s="88" t="s">
        <v>2978</v>
      </c>
      <c r="D103" s="87" t="s">
        <v>3039</v>
      </c>
      <c r="E103" s="87"/>
      <c r="F103" s="87" t="s">
        <v>505</v>
      </c>
      <c r="G103" s="101">
        <v>41115</v>
      </c>
      <c r="H103" s="87" t="s">
        <v>312</v>
      </c>
      <c r="I103" s="90">
        <v>4.1600000009552298</v>
      </c>
      <c r="J103" s="88" t="s">
        <v>360</v>
      </c>
      <c r="K103" s="88" t="s">
        <v>132</v>
      </c>
      <c r="L103" s="89">
        <v>5.0999999999999997E-2</v>
      </c>
      <c r="M103" s="89">
        <v>2.1600000003582115E-2</v>
      </c>
      <c r="N103" s="90">
        <v>1343.322725</v>
      </c>
      <c r="O103" s="102">
        <v>124.69</v>
      </c>
      <c r="P103" s="90">
        <v>1.6749892150000001</v>
      </c>
      <c r="Q103" s="91">
        <f t="shared" si="1"/>
        <v>2.2826593585651174E-4</v>
      </c>
      <c r="R103" s="91">
        <f>P103/'סכום נכסי הקרן'!$C$42</f>
        <v>1.814741280206934E-5</v>
      </c>
    </row>
    <row r="104" spans="2:18">
      <c r="B104" s="86" t="s">
        <v>3274</v>
      </c>
      <c r="C104" s="88" t="s">
        <v>2978</v>
      </c>
      <c r="D104" s="87" t="s">
        <v>3040</v>
      </c>
      <c r="E104" s="87"/>
      <c r="F104" s="87" t="s">
        <v>505</v>
      </c>
      <c r="G104" s="101">
        <v>41179</v>
      </c>
      <c r="H104" s="87" t="s">
        <v>312</v>
      </c>
      <c r="I104" s="90">
        <v>4.1599999996365353</v>
      </c>
      <c r="J104" s="88" t="s">
        <v>360</v>
      </c>
      <c r="K104" s="88" t="s">
        <v>132</v>
      </c>
      <c r="L104" s="89">
        <v>5.0999999999999997E-2</v>
      </c>
      <c r="M104" s="89">
        <v>2.119999999846962E-2</v>
      </c>
      <c r="N104" s="90">
        <v>1693.9300680000001</v>
      </c>
      <c r="O104" s="102">
        <v>123.44</v>
      </c>
      <c r="P104" s="90">
        <v>2.0909872859999998</v>
      </c>
      <c r="Q104" s="91">
        <f t="shared" si="1"/>
        <v>2.8495775699836819E-4</v>
      </c>
      <c r="R104" s="91">
        <f>P104/'סכום נכסי הקרן'!$C$42</f>
        <v>2.2654479863573699E-5</v>
      </c>
    </row>
    <row r="105" spans="2:18">
      <c r="B105" s="86" t="s">
        <v>3275</v>
      </c>
      <c r="C105" s="88" t="s">
        <v>2977</v>
      </c>
      <c r="D105" s="87">
        <v>4099</v>
      </c>
      <c r="E105" s="87"/>
      <c r="F105" s="87" t="s">
        <v>509</v>
      </c>
      <c r="G105" s="101">
        <v>42052</v>
      </c>
      <c r="H105" s="87" t="s">
        <v>130</v>
      </c>
      <c r="I105" s="90">
        <v>4.3800000000268469</v>
      </c>
      <c r="J105" s="88" t="s">
        <v>699</v>
      </c>
      <c r="K105" s="88" t="s">
        <v>132</v>
      </c>
      <c r="L105" s="89">
        <v>2.9779E-2</v>
      </c>
      <c r="M105" s="89">
        <v>2.6900000000134233E-2</v>
      </c>
      <c r="N105" s="90">
        <v>11404.288374000002</v>
      </c>
      <c r="O105" s="102">
        <v>111.05</v>
      </c>
      <c r="P105" s="90">
        <v>12.664462106999999</v>
      </c>
      <c r="Q105" s="91">
        <f t="shared" si="1"/>
        <v>1.7259008410831379E-3</v>
      </c>
      <c r="R105" s="91">
        <f>P105/'סכום נכסי הקרן'!$C$42</f>
        <v>1.3721116513093118E-4</v>
      </c>
    </row>
    <row r="106" spans="2:18">
      <c r="B106" s="86" t="s">
        <v>3275</v>
      </c>
      <c r="C106" s="88" t="s">
        <v>2977</v>
      </c>
      <c r="D106" s="87" t="s">
        <v>3041</v>
      </c>
      <c r="E106" s="87"/>
      <c r="F106" s="87" t="s">
        <v>509</v>
      </c>
      <c r="G106" s="101">
        <v>42054</v>
      </c>
      <c r="H106" s="87" t="s">
        <v>130</v>
      </c>
      <c r="I106" s="90">
        <v>4.3800000013960325</v>
      </c>
      <c r="J106" s="88" t="s">
        <v>699</v>
      </c>
      <c r="K106" s="88" t="s">
        <v>132</v>
      </c>
      <c r="L106" s="89">
        <v>2.9779E-2</v>
      </c>
      <c r="M106" s="89">
        <v>2.6900000006980167E-2</v>
      </c>
      <c r="N106" s="90">
        <v>322.51947699999999</v>
      </c>
      <c r="O106" s="102">
        <v>111.05</v>
      </c>
      <c r="P106" s="90">
        <v>0.35815787500000001</v>
      </c>
      <c r="Q106" s="91">
        <f t="shared" si="1"/>
        <v>4.8809414287037394E-5</v>
      </c>
      <c r="R106" s="91">
        <f>P106/'סכום נכסי הקרן'!$C$42</f>
        <v>3.8804063618624251E-6</v>
      </c>
    </row>
    <row r="107" spans="2:18">
      <c r="B107" s="86" t="s">
        <v>3276</v>
      </c>
      <c r="C107" s="88" t="s">
        <v>2977</v>
      </c>
      <c r="D107" s="87">
        <v>9079</v>
      </c>
      <c r="E107" s="87"/>
      <c r="F107" s="87" t="s">
        <v>3006</v>
      </c>
      <c r="G107" s="101">
        <v>44705</v>
      </c>
      <c r="H107" s="87" t="s">
        <v>2976</v>
      </c>
      <c r="I107" s="90">
        <v>8.1099999999221311</v>
      </c>
      <c r="J107" s="88" t="s">
        <v>342</v>
      </c>
      <c r="K107" s="88" t="s">
        <v>132</v>
      </c>
      <c r="L107" s="89">
        <v>2.3671999999999999E-2</v>
      </c>
      <c r="M107" s="89">
        <v>2.0299999999844262E-2</v>
      </c>
      <c r="N107" s="90">
        <v>45324.013078999997</v>
      </c>
      <c r="O107" s="102">
        <v>106.25</v>
      </c>
      <c r="P107" s="90">
        <v>48.156761425000006</v>
      </c>
      <c r="Q107" s="91">
        <f t="shared" si="1"/>
        <v>6.5627576082610117E-3</v>
      </c>
      <c r="R107" s="91">
        <f>P107/'סכום נכסי הקרן'!$C$42</f>
        <v>5.2174701840706713E-4</v>
      </c>
    </row>
    <row r="108" spans="2:18">
      <c r="B108" s="86" t="s">
        <v>3276</v>
      </c>
      <c r="C108" s="88" t="s">
        <v>2977</v>
      </c>
      <c r="D108" s="87">
        <v>9017</v>
      </c>
      <c r="E108" s="87"/>
      <c r="F108" s="87" t="s">
        <v>3006</v>
      </c>
      <c r="G108" s="101">
        <v>44651</v>
      </c>
      <c r="H108" s="87" t="s">
        <v>2976</v>
      </c>
      <c r="I108" s="90">
        <v>8.1999999999941302</v>
      </c>
      <c r="J108" s="88" t="s">
        <v>342</v>
      </c>
      <c r="K108" s="88" t="s">
        <v>132</v>
      </c>
      <c r="L108" s="89">
        <v>1.797E-2</v>
      </c>
      <c r="M108" s="89">
        <v>3.3899999999988259E-2</v>
      </c>
      <c r="N108" s="90">
        <v>111048.895362</v>
      </c>
      <c r="O108" s="102">
        <v>92.03</v>
      </c>
      <c r="P108" s="90">
        <v>102.198293408</v>
      </c>
      <c r="Q108" s="91">
        <f t="shared" si="1"/>
        <v>1.3927486146658856E-2</v>
      </c>
      <c r="R108" s="91">
        <f>P108/'סכום נכסי הקרן'!$C$42</f>
        <v>1.1072516775231759E-3</v>
      </c>
    </row>
    <row r="109" spans="2:18">
      <c r="B109" s="86" t="s">
        <v>3276</v>
      </c>
      <c r="C109" s="88" t="s">
        <v>2977</v>
      </c>
      <c r="D109" s="87">
        <v>9080</v>
      </c>
      <c r="E109" s="87"/>
      <c r="F109" s="87" t="s">
        <v>3006</v>
      </c>
      <c r="G109" s="101">
        <v>44705</v>
      </c>
      <c r="H109" s="87" t="s">
        <v>2976</v>
      </c>
      <c r="I109" s="90">
        <v>7.7399999999541365</v>
      </c>
      <c r="J109" s="88" t="s">
        <v>342</v>
      </c>
      <c r="K109" s="88" t="s">
        <v>132</v>
      </c>
      <c r="L109" s="89">
        <v>2.3184999999999997E-2</v>
      </c>
      <c r="M109" s="89">
        <v>2.219999999981535E-2</v>
      </c>
      <c r="N109" s="90">
        <v>32239.064081</v>
      </c>
      <c r="O109" s="102">
        <v>104.15</v>
      </c>
      <c r="P109" s="90">
        <v>33.576983620999997</v>
      </c>
      <c r="Q109" s="91">
        <f t="shared" si="1"/>
        <v>4.5758393671127785E-3</v>
      </c>
      <c r="R109" s="91">
        <f>P109/'סכום נכסי הקרן'!$C$42</f>
        <v>3.6378466020069736E-4</v>
      </c>
    </row>
    <row r="110" spans="2:18">
      <c r="B110" s="86" t="s">
        <v>3276</v>
      </c>
      <c r="C110" s="88" t="s">
        <v>2977</v>
      </c>
      <c r="D110" s="87">
        <v>9019</v>
      </c>
      <c r="E110" s="87"/>
      <c r="F110" s="87" t="s">
        <v>3006</v>
      </c>
      <c r="G110" s="101">
        <v>44651</v>
      </c>
      <c r="H110" s="87" t="s">
        <v>2976</v>
      </c>
      <c r="I110" s="90">
        <v>7.7899999999896661</v>
      </c>
      <c r="J110" s="88" t="s">
        <v>342</v>
      </c>
      <c r="K110" s="88" t="s">
        <v>132</v>
      </c>
      <c r="L110" s="89">
        <v>1.8769999999999998E-2</v>
      </c>
      <c r="M110" s="89">
        <v>3.6099999999944357E-2</v>
      </c>
      <c r="N110" s="90">
        <v>68600.680089999994</v>
      </c>
      <c r="O110" s="102">
        <v>91.69</v>
      </c>
      <c r="P110" s="90">
        <v>62.899961535000003</v>
      </c>
      <c r="Q110" s="91">
        <f t="shared" si="1"/>
        <v>8.5719468857149411E-3</v>
      </c>
      <c r="R110" s="91">
        <f>P110/'סכום נכסי הקרן'!$C$42</f>
        <v>6.8147995043056316E-4</v>
      </c>
    </row>
    <row r="111" spans="2:18">
      <c r="B111" s="86" t="s">
        <v>3277</v>
      </c>
      <c r="C111" s="88" t="s">
        <v>2977</v>
      </c>
      <c r="D111" s="87">
        <v>4100</v>
      </c>
      <c r="E111" s="87"/>
      <c r="F111" s="87" t="s">
        <v>509</v>
      </c>
      <c r="G111" s="101">
        <v>42052</v>
      </c>
      <c r="H111" s="87" t="s">
        <v>130</v>
      </c>
      <c r="I111" s="90">
        <v>4.4200000001018749</v>
      </c>
      <c r="J111" s="88" t="s">
        <v>699</v>
      </c>
      <c r="K111" s="88" t="s">
        <v>132</v>
      </c>
      <c r="L111" s="89">
        <v>2.9779E-2</v>
      </c>
      <c r="M111" s="89">
        <v>1.610000000037707E-2</v>
      </c>
      <c r="N111" s="90">
        <v>12997.852258000001</v>
      </c>
      <c r="O111" s="102">
        <v>116.3</v>
      </c>
      <c r="P111" s="90">
        <v>15.116502063</v>
      </c>
      <c r="Q111" s="91">
        <f t="shared" si="1"/>
        <v>2.0600625122756894E-3</v>
      </c>
      <c r="R111" s="91">
        <f>P111/'סכום נכסי הקרן'!$C$42</f>
        <v>1.6377741456717008E-4</v>
      </c>
    </row>
    <row r="112" spans="2:18">
      <c r="B112" s="86" t="s">
        <v>3278</v>
      </c>
      <c r="C112" s="88" t="s">
        <v>2978</v>
      </c>
      <c r="D112" s="87" t="s">
        <v>3046</v>
      </c>
      <c r="E112" s="87"/>
      <c r="F112" s="87" t="s">
        <v>509</v>
      </c>
      <c r="G112" s="101">
        <v>41767</v>
      </c>
      <c r="H112" s="87" t="s">
        <v>130</v>
      </c>
      <c r="I112" s="90">
        <v>4.7299999996359672</v>
      </c>
      <c r="J112" s="88" t="s">
        <v>699</v>
      </c>
      <c r="K112" s="88" t="s">
        <v>132</v>
      </c>
      <c r="L112" s="89">
        <v>5.3499999999999999E-2</v>
      </c>
      <c r="M112" s="89">
        <v>2.0699999997573118E-2</v>
      </c>
      <c r="N112" s="90">
        <v>777.14887699999997</v>
      </c>
      <c r="O112" s="102">
        <v>127.25</v>
      </c>
      <c r="P112" s="90">
        <v>0.988921932</v>
      </c>
      <c r="Q112" s="91">
        <f t="shared" si="1"/>
        <v>1.3476933957273847E-4</v>
      </c>
      <c r="R112" s="91">
        <f>P112/'סכום נכסי הקרן'!$C$42</f>
        <v>1.0714322437606825E-5</v>
      </c>
    </row>
    <row r="113" spans="2:18">
      <c r="B113" s="86" t="s">
        <v>3278</v>
      </c>
      <c r="C113" s="88" t="s">
        <v>2978</v>
      </c>
      <c r="D113" s="87" t="s">
        <v>3047</v>
      </c>
      <c r="E113" s="87"/>
      <c r="F113" s="87" t="s">
        <v>509</v>
      </c>
      <c r="G113" s="101">
        <v>41269</v>
      </c>
      <c r="H113" s="87" t="s">
        <v>130</v>
      </c>
      <c r="I113" s="90">
        <v>4.7799999996992382</v>
      </c>
      <c r="J113" s="88" t="s">
        <v>699</v>
      </c>
      <c r="K113" s="88" t="s">
        <v>132</v>
      </c>
      <c r="L113" s="89">
        <v>5.3499999999999999E-2</v>
      </c>
      <c r="M113" s="89">
        <v>1.4999999999023503E-2</v>
      </c>
      <c r="N113" s="90">
        <v>3859.7553189999999</v>
      </c>
      <c r="O113" s="102">
        <v>132.66</v>
      </c>
      <c r="P113" s="90">
        <v>5.1203515930000005</v>
      </c>
      <c r="Q113" s="91">
        <f t="shared" si="1"/>
        <v>6.9779664121032907E-4</v>
      </c>
      <c r="R113" s="91">
        <f>P113/'סכום נכסי הקרן'!$C$42</f>
        <v>5.5475661107408584E-5</v>
      </c>
    </row>
    <row r="114" spans="2:18">
      <c r="B114" s="86" t="s">
        <v>3278</v>
      </c>
      <c r="C114" s="88" t="s">
        <v>2978</v>
      </c>
      <c r="D114" s="87" t="s">
        <v>3048</v>
      </c>
      <c r="E114" s="87"/>
      <c r="F114" s="87" t="s">
        <v>509</v>
      </c>
      <c r="G114" s="101">
        <v>41767</v>
      </c>
      <c r="H114" s="87" t="s">
        <v>130</v>
      </c>
      <c r="I114" s="90">
        <v>5.3699999996898979</v>
      </c>
      <c r="J114" s="88" t="s">
        <v>699</v>
      </c>
      <c r="K114" s="88" t="s">
        <v>132</v>
      </c>
      <c r="L114" s="89">
        <v>5.3499999999999999E-2</v>
      </c>
      <c r="M114" s="89">
        <v>2.4800000000516836E-2</v>
      </c>
      <c r="N114" s="90">
        <v>608.20350699999995</v>
      </c>
      <c r="O114" s="102">
        <v>127.25</v>
      </c>
      <c r="P114" s="90">
        <v>0.77393895199999996</v>
      </c>
      <c r="Q114" s="91">
        <f t="shared" si="1"/>
        <v>1.0547166369312287E-4</v>
      </c>
      <c r="R114" s="91">
        <f>P114/'סכום נכסי הקרן'!$C$42</f>
        <v>8.3851224352778452E-6</v>
      </c>
    </row>
    <row r="115" spans="2:18">
      <c r="B115" s="86" t="s">
        <v>3278</v>
      </c>
      <c r="C115" s="88" t="s">
        <v>2978</v>
      </c>
      <c r="D115" s="87" t="s">
        <v>3049</v>
      </c>
      <c r="E115" s="87"/>
      <c r="F115" s="87" t="s">
        <v>509</v>
      </c>
      <c r="G115" s="101">
        <v>41767</v>
      </c>
      <c r="H115" s="87" t="s">
        <v>130</v>
      </c>
      <c r="I115" s="90">
        <v>4.730000002710022</v>
      </c>
      <c r="J115" s="88" t="s">
        <v>699</v>
      </c>
      <c r="K115" s="88" t="s">
        <v>132</v>
      </c>
      <c r="L115" s="89">
        <v>5.3499999999999999E-2</v>
      </c>
      <c r="M115" s="89">
        <v>2.0700000011325465E-2</v>
      </c>
      <c r="N115" s="90">
        <v>777.14883999999995</v>
      </c>
      <c r="O115" s="102">
        <v>127.25</v>
      </c>
      <c r="P115" s="90">
        <v>0.98892188400000003</v>
      </c>
      <c r="Q115" s="91">
        <f t="shared" si="1"/>
        <v>1.3476933303134417E-4</v>
      </c>
      <c r="R115" s="91">
        <f>P115/'סכום נכסי הקרן'!$C$42</f>
        <v>1.0714321917558214E-5</v>
      </c>
    </row>
    <row r="116" spans="2:18">
      <c r="B116" s="86" t="s">
        <v>3278</v>
      </c>
      <c r="C116" s="88" t="s">
        <v>2978</v>
      </c>
      <c r="D116" s="87" t="s">
        <v>3050</v>
      </c>
      <c r="E116" s="87"/>
      <c r="F116" s="87" t="s">
        <v>509</v>
      </c>
      <c r="G116" s="101">
        <v>41269</v>
      </c>
      <c r="H116" s="87" t="s">
        <v>130</v>
      </c>
      <c r="I116" s="90">
        <v>4.7800000000882292</v>
      </c>
      <c r="J116" s="88" t="s">
        <v>699</v>
      </c>
      <c r="K116" s="88" t="s">
        <v>132</v>
      </c>
      <c r="L116" s="89">
        <v>5.3499999999999999E-2</v>
      </c>
      <c r="M116" s="89">
        <v>1.4999999999999999E-2</v>
      </c>
      <c r="N116" s="90">
        <v>4100.989928</v>
      </c>
      <c r="O116" s="102">
        <v>132.66</v>
      </c>
      <c r="P116" s="90">
        <v>5.4403734340000005</v>
      </c>
      <c r="Q116" s="91">
        <f t="shared" si="1"/>
        <v>7.4140891308420421E-4</v>
      </c>
      <c r="R116" s="91">
        <f>P116/'סכום נכסי הקרן'!$C$42</f>
        <v>5.8942888479559272E-5</v>
      </c>
    </row>
    <row r="117" spans="2:18">
      <c r="B117" s="86" t="s">
        <v>3278</v>
      </c>
      <c r="C117" s="88" t="s">
        <v>2978</v>
      </c>
      <c r="D117" s="87" t="s">
        <v>3051</v>
      </c>
      <c r="E117" s="87"/>
      <c r="F117" s="87" t="s">
        <v>509</v>
      </c>
      <c r="G117" s="101">
        <v>41281</v>
      </c>
      <c r="H117" s="87" t="s">
        <v>130</v>
      </c>
      <c r="I117" s="90">
        <v>4.7799999997869067</v>
      </c>
      <c r="J117" s="88" t="s">
        <v>699</v>
      </c>
      <c r="K117" s="88" t="s">
        <v>132</v>
      </c>
      <c r="L117" s="89">
        <v>5.3499999999999999E-2</v>
      </c>
      <c r="M117" s="89">
        <v>1.5099999998438297E-2</v>
      </c>
      <c r="N117" s="90">
        <v>5166.6556970000001</v>
      </c>
      <c r="O117" s="102">
        <v>132.61000000000001</v>
      </c>
      <c r="P117" s="90">
        <v>6.8515023570000011</v>
      </c>
      <c r="Q117" s="91">
        <f t="shared" si="1"/>
        <v>9.3371621950634541E-4</v>
      </c>
      <c r="R117" s="91">
        <f>P117/'סכום נכסי הקרן'!$C$42</f>
        <v>7.4231547566609298E-5</v>
      </c>
    </row>
    <row r="118" spans="2:18">
      <c r="B118" s="86" t="s">
        <v>3278</v>
      </c>
      <c r="C118" s="88" t="s">
        <v>2978</v>
      </c>
      <c r="D118" s="87" t="s">
        <v>3052</v>
      </c>
      <c r="E118" s="87"/>
      <c r="F118" s="87" t="s">
        <v>509</v>
      </c>
      <c r="G118" s="101">
        <v>41767</v>
      </c>
      <c r="H118" s="87" t="s">
        <v>130</v>
      </c>
      <c r="I118" s="90">
        <v>4.7299999996726703</v>
      </c>
      <c r="J118" s="88" t="s">
        <v>699</v>
      </c>
      <c r="K118" s="88" t="s">
        <v>132</v>
      </c>
      <c r="L118" s="89">
        <v>5.3499999999999999E-2</v>
      </c>
      <c r="M118" s="89">
        <v>2.069999999638214E-2</v>
      </c>
      <c r="N118" s="90">
        <v>912.30516899999998</v>
      </c>
      <c r="O118" s="102">
        <v>127.25</v>
      </c>
      <c r="P118" s="90">
        <v>1.1609083060000001</v>
      </c>
      <c r="Q118" s="91">
        <f t="shared" si="1"/>
        <v>1.5820747891364046E-4</v>
      </c>
      <c r="R118" s="91">
        <f>P118/'סכום נכסי הקרן'!$C$42</f>
        <v>1.2577682331126549E-5</v>
      </c>
    </row>
    <row r="119" spans="2:18">
      <c r="B119" s="86" t="s">
        <v>3278</v>
      </c>
      <c r="C119" s="88" t="s">
        <v>2978</v>
      </c>
      <c r="D119" s="87" t="s">
        <v>3053</v>
      </c>
      <c r="E119" s="87"/>
      <c r="F119" s="87" t="s">
        <v>509</v>
      </c>
      <c r="G119" s="101">
        <v>41281</v>
      </c>
      <c r="H119" s="87" t="s">
        <v>130</v>
      </c>
      <c r="I119" s="90">
        <v>4.7799999996393403</v>
      </c>
      <c r="J119" s="88" t="s">
        <v>699</v>
      </c>
      <c r="K119" s="88" t="s">
        <v>132</v>
      </c>
      <c r="L119" s="89">
        <v>5.3499999999999999E-2</v>
      </c>
      <c r="M119" s="89">
        <v>1.5099999997953561E-2</v>
      </c>
      <c r="N119" s="90">
        <v>3721.74352</v>
      </c>
      <c r="O119" s="102">
        <v>132.61000000000001</v>
      </c>
      <c r="P119" s="90">
        <v>4.9354042509999996</v>
      </c>
      <c r="Q119" s="91">
        <f t="shared" si="1"/>
        <v>6.7259219348747936E-4</v>
      </c>
      <c r="R119" s="91">
        <f>P119/'סכום נכסי הקרן'!$C$42</f>
        <v>5.3471877601304328E-5</v>
      </c>
    </row>
    <row r="120" spans="2:18">
      <c r="B120" s="86" t="s">
        <v>3278</v>
      </c>
      <c r="C120" s="88" t="s">
        <v>2978</v>
      </c>
      <c r="D120" s="87" t="s">
        <v>3054</v>
      </c>
      <c r="E120" s="87"/>
      <c r="F120" s="87" t="s">
        <v>509</v>
      </c>
      <c r="G120" s="101">
        <v>41767</v>
      </c>
      <c r="H120" s="87" t="s">
        <v>130</v>
      </c>
      <c r="I120" s="90">
        <v>4.7299999971661446</v>
      </c>
      <c r="J120" s="88" t="s">
        <v>699</v>
      </c>
      <c r="K120" s="88" t="s">
        <v>132</v>
      </c>
      <c r="L120" s="89">
        <v>5.3499999999999999E-2</v>
      </c>
      <c r="M120" s="89">
        <v>2.0699999988157029E-2</v>
      </c>
      <c r="N120" s="90">
        <v>743.18941400000006</v>
      </c>
      <c r="O120" s="102">
        <v>127.25</v>
      </c>
      <c r="P120" s="90">
        <v>0.94570851600000017</v>
      </c>
      <c r="Q120" s="91">
        <f t="shared" si="1"/>
        <v>1.2888025637359875E-4</v>
      </c>
      <c r="R120" s="91">
        <f>P120/'סכום נכסי הקרן'!$C$42</f>
        <v>1.0246133334228303E-5</v>
      </c>
    </row>
    <row r="121" spans="2:18">
      <c r="B121" s="86" t="s">
        <v>3278</v>
      </c>
      <c r="C121" s="88" t="s">
        <v>2978</v>
      </c>
      <c r="D121" s="87" t="s">
        <v>3055</v>
      </c>
      <c r="E121" s="87"/>
      <c r="F121" s="87" t="s">
        <v>509</v>
      </c>
      <c r="G121" s="101">
        <v>41281</v>
      </c>
      <c r="H121" s="87" t="s">
        <v>130</v>
      </c>
      <c r="I121" s="90">
        <v>4.7799999997739278</v>
      </c>
      <c r="J121" s="88" t="s">
        <v>699</v>
      </c>
      <c r="K121" s="88" t="s">
        <v>132</v>
      </c>
      <c r="L121" s="89">
        <v>5.3499999999999999E-2</v>
      </c>
      <c r="M121" s="89">
        <v>1.5099999999105836E-2</v>
      </c>
      <c r="N121" s="90">
        <v>4469.7411169999996</v>
      </c>
      <c r="O121" s="102">
        <v>132.61000000000001</v>
      </c>
      <c r="P121" s="90">
        <v>5.9273239030000004</v>
      </c>
      <c r="Q121" s="91">
        <f t="shared" si="1"/>
        <v>8.0777005948839303E-4</v>
      </c>
      <c r="R121" s="91">
        <f>P121/'סכום נכסי הקרן'!$C$42</f>
        <v>6.421867837478213E-5</v>
      </c>
    </row>
    <row r="122" spans="2:18">
      <c r="B122" s="86" t="s">
        <v>3279</v>
      </c>
      <c r="C122" s="88" t="s">
        <v>2978</v>
      </c>
      <c r="D122" s="87" t="s">
        <v>3057</v>
      </c>
      <c r="E122" s="87"/>
      <c r="F122" s="87" t="s">
        <v>3006</v>
      </c>
      <c r="G122" s="101">
        <v>44748</v>
      </c>
      <c r="H122" s="87" t="s">
        <v>2976</v>
      </c>
      <c r="I122" s="90">
        <v>2.3199999999978242</v>
      </c>
      <c r="J122" s="88" t="s">
        <v>342</v>
      </c>
      <c r="K122" s="88" t="s">
        <v>132</v>
      </c>
      <c r="L122" s="89">
        <v>6.0659999999999999E-2</v>
      </c>
      <c r="M122" s="89">
        <v>6.7099999999948326E-2</v>
      </c>
      <c r="N122" s="90">
        <v>366831.59508299996</v>
      </c>
      <c r="O122" s="102">
        <v>100.24</v>
      </c>
      <c r="P122" s="90">
        <v>367.71181059000003</v>
      </c>
      <c r="Q122" s="91">
        <f t="shared" si="1"/>
        <v>5.0111415535185243E-2</v>
      </c>
      <c r="R122" s="91">
        <f>P122/'סכום נכסי הקרן'!$C$42</f>
        <v>3.9839170062793876E-3</v>
      </c>
    </row>
    <row r="123" spans="2:18">
      <c r="B123" s="86" t="s">
        <v>3280</v>
      </c>
      <c r="C123" s="88" t="s">
        <v>2978</v>
      </c>
      <c r="D123" s="87">
        <v>7127</v>
      </c>
      <c r="E123" s="87"/>
      <c r="F123" s="87" t="s">
        <v>3006</v>
      </c>
      <c r="G123" s="101">
        <v>43631</v>
      </c>
      <c r="H123" s="87" t="s">
        <v>2976</v>
      </c>
      <c r="I123" s="90">
        <v>5.2800000000986786</v>
      </c>
      <c r="J123" s="88" t="s">
        <v>342</v>
      </c>
      <c r="K123" s="88" t="s">
        <v>132</v>
      </c>
      <c r="L123" s="89">
        <v>3.1E-2</v>
      </c>
      <c r="M123" s="89">
        <v>2.3900000000589765E-2</v>
      </c>
      <c r="N123" s="90">
        <v>23179.656038000001</v>
      </c>
      <c r="O123" s="102">
        <v>111.92</v>
      </c>
      <c r="P123" s="90">
        <v>25.942671172999997</v>
      </c>
      <c r="Q123" s="91">
        <f t="shared" si="1"/>
        <v>3.5354425335345175E-3</v>
      </c>
      <c r="R123" s="91">
        <f>P123/'סכום נכסי הקרן'!$C$42</f>
        <v>2.810718772089379E-4</v>
      </c>
    </row>
    <row r="124" spans="2:18">
      <c r="B124" s="86" t="s">
        <v>3280</v>
      </c>
      <c r="C124" s="88" t="s">
        <v>2978</v>
      </c>
      <c r="D124" s="87">
        <v>7128</v>
      </c>
      <c r="E124" s="87"/>
      <c r="F124" s="87" t="s">
        <v>3006</v>
      </c>
      <c r="G124" s="101">
        <v>43634</v>
      </c>
      <c r="H124" s="87" t="s">
        <v>2976</v>
      </c>
      <c r="I124" s="90">
        <v>5.2999999997957161</v>
      </c>
      <c r="J124" s="88" t="s">
        <v>342</v>
      </c>
      <c r="K124" s="88" t="s">
        <v>132</v>
      </c>
      <c r="L124" s="89">
        <v>2.4900000000000002E-2</v>
      </c>
      <c r="M124" s="89">
        <v>2.3999999999442863E-2</v>
      </c>
      <c r="N124" s="90">
        <v>9763.6311910000004</v>
      </c>
      <c r="O124" s="102">
        <v>110.3</v>
      </c>
      <c r="P124" s="90">
        <v>10.769285223999999</v>
      </c>
      <c r="Q124" s="91">
        <f t="shared" si="1"/>
        <v>1.4676279394205312E-3</v>
      </c>
      <c r="R124" s="91">
        <f>P124/'סכום נכסי הקרן'!$C$42</f>
        <v>1.1667816293560656E-4</v>
      </c>
    </row>
    <row r="125" spans="2:18">
      <c r="B125" s="86" t="s">
        <v>3280</v>
      </c>
      <c r="C125" s="88" t="s">
        <v>2978</v>
      </c>
      <c r="D125" s="87">
        <v>7130</v>
      </c>
      <c r="E125" s="87"/>
      <c r="F125" s="87" t="s">
        <v>3006</v>
      </c>
      <c r="G125" s="101">
        <v>43634</v>
      </c>
      <c r="H125" s="87" t="s">
        <v>2976</v>
      </c>
      <c r="I125" s="90">
        <v>5.5900000001672243</v>
      </c>
      <c r="J125" s="88" t="s">
        <v>342</v>
      </c>
      <c r="K125" s="88" t="s">
        <v>132</v>
      </c>
      <c r="L125" s="89">
        <v>3.6000000000000004E-2</v>
      </c>
      <c r="M125" s="89">
        <v>2.4200000001006066E-2</v>
      </c>
      <c r="N125" s="90">
        <v>6384.3356210000002</v>
      </c>
      <c r="O125" s="102">
        <v>115.21</v>
      </c>
      <c r="P125" s="90">
        <v>7.3553930030000005</v>
      </c>
      <c r="Q125" s="91">
        <f t="shared" si="1"/>
        <v>1.0023859571073317E-3</v>
      </c>
      <c r="R125" s="91">
        <f>P125/'סכום נכסי הקרן'!$C$42</f>
        <v>7.9690873201767706E-5</v>
      </c>
    </row>
    <row r="126" spans="2:18">
      <c r="B126" s="86" t="s">
        <v>3273</v>
      </c>
      <c r="C126" s="88" t="s">
        <v>2977</v>
      </c>
      <c r="D126" s="87">
        <v>9922</v>
      </c>
      <c r="E126" s="87"/>
      <c r="F126" s="87" t="s">
        <v>509</v>
      </c>
      <c r="G126" s="101">
        <v>40489</v>
      </c>
      <c r="H126" s="87" t="s">
        <v>130</v>
      </c>
      <c r="I126" s="90">
        <v>2.1000000001180203</v>
      </c>
      <c r="J126" s="88" t="s">
        <v>342</v>
      </c>
      <c r="K126" s="88" t="s">
        <v>132</v>
      </c>
      <c r="L126" s="89">
        <v>5.7000000000000002E-2</v>
      </c>
      <c r="M126" s="89">
        <v>1.6900000000708123E-2</v>
      </c>
      <c r="N126" s="90">
        <v>6806.2696029999988</v>
      </c>
      <c r="O126" s="102">
        <v>124.49</v>
      </c>
      <c r="P126" s="90">
        <v>8.4731253599999992</v>
      </c>
      <c r="Q126" s="91">
        <f t="shared" si="1"/>
        <v>1.1547094587889288E-3</v>
      </c>
      <c r="R126" s="91">
        <f>P126/'סכום נכסי הקרן'!$C$42</f>
        <v>9.1800772359959553E-5</v>
      </c>
    </row>
    <row r="127" spans="2:18">
      <c r="B127" s="86" t="s">
        <v>3281</v>
      </c>
      <c r="C127" s="88" t="s">
        <v>2978</v>
      </c>
      <c r="D127" s="87" t="s">
        <v>3058</v>
      </c>
      <c r="E127" s="87"/>
      <c r="F127" s="87" t="s">
        <v>586</v>
      </c>
      <c r="G127" s="101">
        <v>43801</v>
      </c>
      <c r="H127" s="87" t="s">
        <v>312</v>
      </c>
      <c r="I127" s="90">
        <v>4.9099999999705588</v>
      </c>
      <c r="J127" s="88" t="s">
        <v>360</v>
      </c>
      <c r="K127" s="88" t="s">
        <v>133</v>
      </c>
      <c r="L127" s="89">
        <v>2.3629999999999998E-2</v>
      </c>
      <c r="M127" s="89">
        <v>6.0199999999623374E-2</v>
      </c>
      <c r="N127" s="90">
        <v>23950.072744000001</v>
      </c>
      <c r="O127" s="102">
        <v>83.89</v>
      </c>
      <c r="P127" s="90">
        <v>75.404208241999996</v>
      </c>
      <c r="Q127" s="91">
        <f t="shared" si="1"/>
        <v>1.0276013724589519E-2</v>
      </c>
      <c r="R127" s="91">
        <f>P127/'סכום נכסי הקרן'!$C$42</f>
        <v>8.1695528647375375E-4</v>
      </c>
    </row>
    <row r="128" spans="2:18">
      <c r="B128" s="86" t="s">
        <v>3338</v>
      </c>
      <c r="C128" s="88" t="s">
        <v>2978</v>
      </c>
      <c r="D128" s="87">
        <v>9365</v>
      </c>
      <c r="E128" s="87"/>
      <c r="F128" s="87" t="s">
        <v>304</v>
      </c>
      <c r="G128" s="101">
        <v>44906</v>
      </c>
      <c r="H128" s="87" t="s">
        <v>2976</v>
      </c>
      <c r="I128" s="90">
        <v>2.6500000023318746</v>
      </c>
      <c r="J128" s="88" t="s">
        <v>342</v>
      </c>
      <c r="K128" s="88" t="s">
        <v>132</v>
      </c>
      <c r="L128" s="89">
        <v>6.1799999999999994E-2</v>
      </c>
      <c r="M128" s="89">
        <v>6.4000000023318737E-2</v>
      </c>
      <c r="N128" s="90">
        <v>257.17505899999998</v>
      </c>
      <c r="O128" s="102">
        <v>100.05</v>
      </c>
      <c r="P128" s="90">
        <v>0.25730369600000003</v>
      </c>
      <c r="Q128" s="91">
        <f t="shared" si="1"/>
        <v>3.5065102772485255E-5</v>
      </c>
      <c r="R128" s="91">
        <f>P128/'סכום נכסי הקרן'!$C$42</f>
        <v>2.7877172849797469E-6</v>
      </c>
    </row>
    <row r="129" spans="2:18">
      <c r="B129" s="86" t="s">
        <v>3338</v>
      </c>
      <c r="C129" s="88" t="s">
        <v>2978</v>
      </c>
      <c r="D129" s="87">
        <v>9316</v>
      </c>
      <c r="E129" s="87"/>
      <c r="F129" s="87" t="s">
        <v>304</v>
      </c>
      <c r="G129" s="101">
        <v>44885</v>
      </c>
      <c r="H129" s="87" t="s">
        <v>2976</v>
      </c>
      <c r="I129" s="90">
        <v>2.6499999999863717</v>
      </c>
      <c r="J129" s="88" t="s">
        <v>342</v>
      </c>
      <c r="K129" s="88" t="s">
        <v>132</v>
      </c>
      <c r="L129" s="89">
        <v>6.1799999999999994E-2</v>
      </c>
      <c r="M129" s="89">
        <v>6.5999999999757711E-2</v>
      </c>
      <c r="N129" s="90">
        <v>99500.481725999998</v>
      </c>
      <c r="O129" s="102">
        <v>99.55</v>
      </c>
      <c r="P129" s="90">
        <v>99.052746058999986</v>
      </c>
      <c r="Q129" s="91">
        <f t="shared" si="1"/>
        <v>1.349881394807371E-2</v>
      </c>
      <c r="R129" s="91">
        <f>P129/'סכום נכסי הקרן'!$C$42</f>
        <v>1.07317172899601E-3</v>
      </c>
    </row>
    <row r="130" spans="2:18">
      <c r="B130" s="86" t="s">
        <v>3282</v>
      </c>
      <c r="C130" s="88" t="s">
        <v>2978</v>
      </c>
      <c r="D130" s="87" t="s">
        <v>3059</v>
      </c>
      <c r="E130" s="87"/>
      <c r="F130" s="87" t="s">
        <v>592</v>
      </c>
      <c r="G130" s="101">
        <v>44074</v>
      </c>
      <c r="H130" s="87" t="s">
        <v>130</v>
      </c>
      <c r="I130" s="90">
        <v>9.0100000000764968</v>
      </c>
      <c r="J130" s="88" t="s">
        <v>699</v>
      </c>
      <c r="K130" s="88" t="s">
        <v>132</v>
      </c>
      <c r="L130" s="89">
        <v>2.35E-2</v>
      </c>
      <c r="M130" s="89">
        <v>3.4900000000225924E-2</v>
      </c>
      <c r="N130" s="90">
        <v>25852.980862000004</v>
      </c>
      <c r="O130" s="102">
        <v>97.59</v>
      </c>
      <c r="P130" s="90">
        <v>25.229923106999998</v>
      </c>
      <c r="Q130" s="91">
        <f t="shared" si="1"/>
        <v>3.4383099055400094E-3</v>
      </c>
      <c r="R130" s="91">
        <f>P130/'סכום נכסי הקרן'!$C$42</f>
        <v>2.7334971800830178E-4</v>
      </c>
    </row>
    <row r="131" spans="2:18">
      <c r="B131" s="86" t="s">
        <v>3282</v>
      </c>
      <c r="C131" s="88" t="s">
        <v>2978</v>
      </c>
      <c r="D131" s="87" t="s">
        <v>3060</v>
      </c>
      <c r="E131" s="87"/>
      <c r="F131" s="87" t="s">
        <v>592</v>
      </c>
      <c r="G131" s="101">
        <v>44189</v>
      </c>
      <c r="H131" s="87" t="s">
        <v>130</v>
      </c>
      <c r="I131" s="90">
        <v>8.9000000009984603</v>
      </c>
      <c r="J131" s="88" t="s">
        <v>699</v>
      </c>
      <c r="K131" s="88" t="s">
        <v>132</v>
      </c>
      <c r="L131" s="89">
        <v>2.4700000000000003E-2</v>
      </c>
      <c r="M131" s="89">
        <v>3.8000000003865005E-2</v>
      </c>
      <c r="N131" s="90">
        <v>3231.454831</v>
      </c>
      <c r="O131" s="102">
        <v>96.08</v>
      </c>
      <c r="P131" s="90">
        <v>3.1047818810000001</v>
      </c>
      <c r="Q131" s="91">
        <f t="shared" si="1"/>
        <v>4.2311671940932814E-4</v>
      </c>
      <c r="R131" s="91">
        <f>P131/'סכום נכסי הקרן'!$C$42</f>
        <v>3.3638281339556156E-5</v>
      </c>
    </row>
    <row r="132" spans="2:18">
      <c r="B132" s="86" t="s">
        <v>3282</v>
      </c>
      <c r="C132" s="88" t="s">
        <v>2978</v>
      </c>
      <c r="D132" s="87" t="s">
        <v>3061</v>
      </c>
      <c r="E132" s="87"/>
      <c r="F132" s="87" t="s">
        <v>592</v>
      </c>
      <c r="G132" s="101">
        <v>44322</v>
      </c>
      <c r="H132" s="87" t="s">
        <v>130</v>
      </c>
      <c r="I132" s="90">
        <v>8.7799999998030795</v>
      </c>
      <c r="J132" s="88" t="s">
        <v>699</v>
      </c>
      <c r="K132" s="88" t="s">
        <v>132</v>
      </c>
      <c r="L132" s="89">
        <v>2.5600000000000001E-2</v>
      </c>
      <c r="M132" s="89">
        <v>4.1299999999432242E-2</v>
      </c>
      <c r="N132" s="90">
        <v>14865.698633</v>
      </c>
      <c r="O132" s="102">
        <v>93.6</v>
      </c>
      <c r="P132" s="90">
        <v>13.914294182999999</v>
      </c>
      <c r="Q132" s="91">
        <f t="shared" si="1"/>
        <v>1.8962267667289498E-3</v>
      </c>
      <c r="R132" s="91">
        <f>P132/'סכום נכסי הקרן'!$C$42</f>
        <v>1.5075227835919714E-4</v>
      </c>
    </row>
    <row r="133" spans="2:18">
      <c r="B133" s="86" t="s">
        <v>3282</v>
      </c>
      <c r="C133" s="88" t="s">
        <v>2978</v>
      </c>
      <c r="D133" s="87" t="s">
        <v>3062</v>
      </c>
      <c r="E133" s="87"/>
      <c r="F133" s="87" t="s">
        <v>592</v>
      </c>
      <c r="G133" s="101">
        <v>44418</v>
      </c>
      <c r="H133" s="87" t="s">
        <v>130</v>
      </c>
      <c r="I133" s="90">
        <v>8.8999999997426418</v>
      </c>
      <c r="J133" s="88" t="s">
        <v>699</v>
      </c>
      <c r="K133" s="88" t="s">
        <v>132</v>
      </c>
      <c r="L133" s="89">
        <v>2.2700000000000001E-2</v>
      </c>
      <c r="M133" s="89">
        <v>3.9599999998676451E-2</v>
      </c>
      <c r="N133" s="90">
        <v>14846.856151</v>
      </c>
      <c r="O133" s="102">
        <v>91.6</v>
      </c>
      <c r="P133" s="90">
        <v>13.599719254999998</v>
      </c>
      <c r="Q133" s="91">
        <f t="shared" si="1"/>
        <v>1.8533567949739886E-3</v>
      </c>
      <c r="R133" s="91">
        <f>P133/'סכום נכסי הקרן'!$C$42</f>
        <v>1.4734406472744711E-4</v>
      </c>
    </row>
    <row r="134" spans="2:18">
      <c r="B134" s="86" t="s">
        <v>3282</v>
      </c>
      <c r="C134" s="88" t="s">
        <v>2978</v>
      </c>
      <c r="D134" s="87" t="s">
        <v>3063</v>
      </c>
      <c r="E134" s="87"/>
      <c r="F134" s="87" t="s">
        <v>592</v>
      </c>
      <c r="G134" s="101">
        <v>44530</v>
      </c>
      <c r="H134" s="87" t="s">
        <v>130</v>
      </c>
      <c r="I134" s="90">
        <v>8.9699999997309128</v>
      </c>
      <c r="J134" s="88" t="s">
        <v>699</v>
      </c>
      <c r="K134" s="88" t="s">
        <v>132</v>
      </c>
      <c r="L134" s="89">
        <v>1.7899999999999999E-2</v>
      </c>
      <c r="M134" s="89">
        <v>4.1899999998462355E-2</v>
      </c>
      <c r="N134" s="90">
        <v>12277.918807999999</v>
      </c>
      <c r="O134" s="102">
        <v>84.75</v>
      </c>
      <c r="P134" s="90">
        <v>10.40553714</v>
      </c>
      <c r="Q134" s="91">
        <f t="shared" ref="Q134:Q197" si="2">IFERROR(P134/$P$10,0)</f>
        <v>1.4180566967720986E-3</v>
      </c>
      <c r="R134" s="91">
        <f>P134/'סכום נכסי הקרן'!$C$42</f>
        <v>1.1273719031489045E-4</v>
      </c>
    </row>
    <row r="135" spans="2:18">
      <c r="B135" s="86" t="s">
        <v>3282</v>
      </c>
      <c r="C135" s="88" t="s">
        <v>2978</v>
      </c>
      <c r="D135" s="87" t="s">
        <v>3064</v>
      </c>
      <c r="E135" s="87"/>
      <c r="F135" s="87" t="s">
        <v>592</v>
      </c>
      <c r="G135" s="101">
        <v>44612</v>
      </c>
      <c r="H135" s="87" t="s">
        <v>130</v>
      </c>
      <c r="I135" s="90">
        <v>8.7599999997358431</v>
      </c>
      <c r="J135" s="88" t="s">
        <v>699</v>
      </c>
      <c r="K135" s="88" t="s">
        <v>132</v>
      </c>
      <c r="L135" s="89">
        <v>2.3599999999999999E-2</v>
      </c>
      <c r="M135" s="89">
        <v>4.4199999998456432E-2</v>
      </c>
      <c r="N135" s="90">
        <v>14337.560027000001</v>
      </c>
      <c r="O135" s="102">
        <v>87.66</v>
      </c>
      <c r="P135" s="90">
        <v>12.568305607000001</v>
      </c>
      <c r="Q135" s="91">
        <f t="shared" si="2"/>
        <v>1.7127967247911498E-3</v>
      </c>
      <c r="R135" s="91">
        <f>P135/'סכום נכסי הקרן'!$C$42</f>
        <v>1.3616937233401329E-4</v>
      </c>
    </row>
    <row r="136" spans="2:18">
      <c r="B136" s="86" t="s">
        <v>3282</v>
      </c>
      <c r="C136" s="88" t="s">
        <v>2978</v>
      </c>
      <c r="D136" s="87" t="s">
        <v>3065</v>
      </c>
      <c r="E136" s="87"/>
      <c r="F136" s="87" t="s">
        <v>592</v>
      </c>
      <c r="G136" s="101">
        <v>44662</v>
      </c>
      <c r="H136" s="87" t="s">
        <v>130</v>
      </c>
      <c r="I136" s="90">
        <v>8.8100000000349645</v>
      </c>
      <c r="J136" s="88" t="s">
        <v>699</v>
      </c>
      <c r="K136" s="88" t="s">
        <v>132</v>
      </c>
      <c r="L136" s="89">
        <v>2.4E-2</v>
      </c>
      <c r="M136" s="89">
        <v>4.1600000000246808E-2</v>
      </c>
      <c r="N136" s="90">
        <v>16324.484063</v>
      </c>
      <c r="O136" s="102">
        <v>89.35</v>
      </c>
      <c r="P136" s="90">
        <v>14.585927029000002</v>
      </c>
      <c r="Q136" s="91">
        <f t="shared" si="2"/>
        <v>1.9877562516779999E-3</v>
      </c>
      <c r="R136" s="91">
        <f>P136/'סכום נכסי הקרן'!$C$42</f>
        <v>1.5802898103802049E-4</v>
      </c>
    </row>
    <row r="137" spans="2:18">
      <c r="B137" s="86" t="s">
        <v>3283</v>
      </c>
      <c r="C137" s="88" t="s">
        <v>2977</v>
      </c>
      <c r="D137" s="87">
        <v>7490</v>
      </c>
      <c r="E137" s="87"/>
      <c r="F137" s="87" t="s">
        <v>304</v>
      </c>
      <c r="G137" s="101">
        <v>43899</v>
      </c>
      <c r="H137" s="87" t="s">
        <v>2976</v>
      </c>
      <c r="I137" s="90">
        <v>3.1699999999684003</v>
      </c>
      <c r="J137" s="88" t="s">
        <v>128</v>
      </c>
      <c r="K137" s="88" t="s">
        <v>132</v>
      </c>
      <c r="L137" s="89">
        <v>2.3889999999999998E-2</v>
      </c>
      <c r="M137" s="89">
        <v>4.7599999999509028E-2</v>
      </c>
      <c r="N137" s="90">
        <v>40714.240071</v>
      </c>
      <c r="O137" s="102">
        <v>94.05</v>
      </c>
      <c r="P137" s="90">
        <v>38.291744013000006</v>
      </c>
      <c r="Q137" s="91">
        <f t="shared" si="2"/>
        <v>5.2183624255189168E-3</v>
      </c>
      <c r="R137" s="91">
        <f>P137/'סכום נכסי הקרן'!$C$42</f>
        <v>4.1486600587758304E-4</v>
      </c>
    </row>
    <row r="138" spans="2:18">
      <c r="B138" s="86" t="s">
        <v>3283</v>
      </c>
      <c r="C138" s="88" t="s">
        <v>2977</v>
      </c>
      <c r="D138" s="87">
        <v>7491</v>
      </c>
      <c r="E138" s="87"/>
      <c r="F138" s="87" t="s">
        <v>304</v>
      </c>
      <c r="G138" s="101">
        <v>43899</v>
      </c>
      <c r="H138" s="87" t="s">
        <v>2976</v>
      </c>
      <c r="I138" s="90">
        <v>3.3600000000428625</v>
      </c>
      <c r="J138" s="88" t="s">
        <v>128</v>
      </c>
      <c r="K138" s="88" t="s">
        <v>132</v>
      </c>
      <c r="L138" s="89">
        <v>1.2969999999999999E-2</v>
      </c>
      <c r="M138" s="89">
        <v>1.7700000000321466E-2</v>
      </c>
      <c r="N138" s="90">
        <v>27130.960034</v>
      </c>
      <c r="O138" s="102">
        <v>106.63</v>
      </c>
      <c r="P138" s="90">
        <v>28.929744591000002</v>
      </c>
      <c r="Q138" s="91">
        <f t="shared" si="2"/>
        <v>3.942518055648778E-3</v>
      </c>
      <c r="R138" s="91">
        <f>P138/'סכום נכסי הקרן'!$C$42</f>
        <v>3.1343486432616199E-4</v>
      </c>
    </row>
    <row r="139" spans="2:18">
      <c r="B139" s="86" t="s">
        <v>3284</v>
      </c>
      <c r="C139" s="88" t="s">
        <v>2978</v>
      </c>
      <c r="D139" s="87" t="s">
        <v>3066</v>
      </c>
      <c r="E139" s="87"/>
      <c r="F139" s="87" t="s">
        <v>592</v>
      </c>
      <c r="G139" s="101">
        <v>43924</v>
      </c>
      <c r="H139" s="87" t="s">
        <v>130</v>
      </c>
      <c r="I139" s="90">
        <v>8.4900000010443275</v>
      </c>
      <c r="J139" s="88" t="s">
        <v>699</v>
      </c>
      <c r="K139" s="88" t="s">
        <v>132</v>
      </c>
      <c r="L139" s="89">
        <v>3.1400000000000004E-2</v>
      </c>
      <c r="M139" s="89">
        <v>2.6100000002292421E-2</v>
      </c>
      <c r="N139" s="90">
        <v>3569.3880749999998</v>
      </c>
      <c r="O139" s="102">
        <v>109.99</v>
      </c>
      <c r="P139" s="90">
        <v>3.9259698100000007</v>
      </c>
      <c r="Q139" s="91">
        <f t="shared" si="2"/>
        <v>5.3502742871336135E-4</v>
      </c>
      <c r="R139" s="91">
        <f>P139/'סכום נכסי הקרן'!$C$42</f>
        <v>4.2535315542632752E-5</v>
      </c>
    </row>
    <row r="140" spans="2:18">
      <c r="B140" s="86" t="s">
        <v>3284</v>
      </c>
      <c r="C140" s="88" t="s">
        <v>2978</v>
      </c>
      <c r="D140" s="87" t="s">
        <v>3067</v>
      </c>
      <c r="E140" s="87"/>
      <c r="F140" s="87" t="s">
        <v>592</v>
      </c>
      <c r="G140" s="101">
        <v>44015</v>
      </c>
      <c r="H140" s="87" t="s">
        <v>130</v>
      </c>
      <c r="I140" s="90">
        <v>8.1899999996279362</v>
      </c>
      <c r="J140" s="88" t="s">
        <v>699</v>
      </c>
      <c r="K140" s="88" t="s">
        <v>132</v>
      </c>
      <c r="L140" s="89">
        <v>3.1E-2</v>
      </c>
      <c r="M140" s="89">
        <v>3.8199999996518283E-2</v>
      </c>
      <c r="N140" s="90">
        <v>2942.5352409999996</v>
      </c>
      <c r="O140" s="102">
        <v>99.56</v>
      </c>
      <c r="P140" s="90">
        <v>2.9295880109999999</v>
      </c>
      <c r="Q140" s="91">
        <f t="shared" si="2"/>
        <v>3.9924146556664946E-4</v>
      </c>
      <c r="R140" s="91">
        <f>P140/'סכום נכסי הקרן'!$C$42</f>
        <v>3.1740170324386381E-5</v>
      </c>
    </row>
    <row r="141" spans="2:18">
      <c r="B141" s="86" t="s">
        <v>3284</v>
      </c>
      <c r="C141" s="88" t="s">
        <v>2978</v>
      </c>
      <c r="D141" s="87" t="s">
        <v>3068</v>
      </c>
      <c r="E141" s="87"/>
      <c r="F141" s="87" t="s">
        <v>592</v>
      </c>
      <c r="G141" s="101">
        <v>44108</v>
      </c>
      <c r="H141" s="87" t="s">
        <v>130</v>
      </c>
      <c r="I141" s="90">
        <v>8.1000000004332957</v>
      </c>
      <c r="J141" s="88" t="s">
        <v>699</v>
      </c>
      <c r="K141" s="88" t="s">
        <v>132</v>
      </c>
      <c r="L141" s="89">
        <v>3.1E-2</v>
      </c>
      <c r="M141" s="89">
        <v>4.1800000002166479E-2</v>
      </c>
      <c r="N141" s="90">
        <v>4772.8061379999999</v>
      </c>
      <c r="O141" s="102">
        <v>96.71</v>
      </c>
      <c r="P141" s="90">
        <v>4.6157810000000001</v>
      </c>
      <c r="Q141" s="91">
        <f t="shared" si="2"/>
        <v>6.2903424107940036E-4</v>
      </c>
      <c r="R141" s="91">
        <f>P141/'סכום נכסי הקרן'!$C$42</f>
        <v>5.0008968691149701E-5</v>
      </c>
    </row>
    <row r="142" spans="2:18">
      <c r="B142" s="86" t="s">
        <v>3284</v>
      </c>
      <c r="C142" s="88" t="s">
        <v>2978</v>
      </c>
      <c r="D142" s="87" t="s">
        <v>3069</v>
      </c>
      <c r="E142" s="87"/>
      <c r="F142" s="87" t="s">
        <v>592</v>
      </c>
      <c r="G142" s="101">
        <v>44200</v>
      </c>
      <c r="H142" s="87" t="s">
        <v>130</v>
      </c>
      <c r="I142" s="90">
        <v>8.0400000006298775</v>
      </c>
      <c r="J142" s="88" t="s">
        <v>699</v>
      </c>
      <c r="K142" s="88" t="s">
        <v>132</v>
      </c>
      <c r="L142" s="89">
        <v>3.1E-2</v>
      </c>
      <c r="M142" s="89">
        <v>4.430000000174493E-2</v>
      </c>
      <c r="N142" s="90">
        <v>2476.1960509999999</v>
      </c>
      <c r="O142" s="102">
        <v>94.89</v>
      </c>
      <c r="P142" s="90">
        <v>2.3496625130000002</v>
      </c>
      <c r="Q142" s="91">
        <f t="shared" si="2"/>
        <v>3.2020977071002104E-4</v>
      </c>
      <c r="R142" s="91">
        <f>P142/'סכום נכסי הקרן'!$C$42</f>
        <v>2.5457056790039458E-5</v>
      </c>
    </row>
    <row r="143" spans="2:18">
      <c r="B143" s="86" t="s">
        <v>3284</v>
      </c>
      <c r="C143" s="88" t="s">
        <v>2978</v>
      </c>
      <c r="D143" s="87" t="s">
        <v>3070</v>
      </c>
      <c r="E143" s="87"/>
      <c r="F143" s="87" t="s">
        <v>592</v>
      </c>
      <c r="G143" s="101">
        <v>44290</v>
      </c>
      <c r="H143" s="87" t="s">
        <v>130</v>
      </c>
      <c r="I143" s="90">
        <v>8.0000000006733156</v>
      </c>
      <c r="J143" s="88" t="s">
        <v>699</v>
      </c>
      <c r="K143" s="88" t="s">
        <v>132</v>
      </c>
      <c r="L143" s="89">
        <v>3.1E-2</v>
      </c>
      <c r="M143" s="89">
        <v>4.5800000003680792E-2</v>
      </c>
      <c r="N143" s="90">
        <v>4756.148048</v>
      </c>
      <c r="O143" s="102">
        <v>93.68</v>
      </c>
      <c r="P143" s="90">
        <v>4.4555594919999999</v>
      </c>
      <c r="Q143" s="91">
        <f t="shared" si="2"/>
        <v>6.0719940647841364E-4</v>
      </c>
      <c r="R143" s="91">
        <f>P143/'סכום נכסי הקרן'!$C$42</f>
        <v>4.8273073427223439E-5</v>
      </c>
    </row>
    <row r="144" spans="2:18">
      <c r="B144" s="86" t="s">
        <v>3284</v>
      </c>
      <c r="C144" s="88" t="s">
        <v>2978</v>
      </c>
      <c r="D144" s="87" t="s">
        <v>3071</v>
      </c>
      <c r="E144" s="87"/>
      <c r="F144" s="87" t="s">
        <v>592</v>
      </c>
      <c r="G144" s="101">
        <v>44496</v>
      </c>
      <c r="H144" s="87" t="s">
        <v>130</v>
      </c>
      <c r="I144" s="90">
        <v>7.6399999992853358</v>
      </c>
      <c r="J144" s="88" t="s">
        <v>699</v>
      </c>
      <c r="K144" s="88" t="s">
        <v>132</v>
      </c>
      <c r="L144" s="89">
        <v>3.1E-2</v>
      </c>
      <c r="M144" s="89">
        <v>6.0799999993952837E-2</v>
      </c>
      <c r="N144" s="90">
        <v>5327.9032429999997</v>
      </c>
      <c r="O144" s="102">
        <v>81.94</v>
      </c>
      <c r="P144" s="90">
        <v>4.3656839080000003</v>
      </c>
      <c r="Q144" s="91">
        <f t="shared" si="2"/>
        <v>5.9495124744032065E-4</v>
      </c>
      <c r="R144" s="91">
        <f>P144/'סכום נכסי הקרן'!$C$42</f>
        <v>4.7299330247823299E-5</v>
      </c>
    </row>
    <row r="145" spans="2:18">
      <c r="B145" s="86" t="s">
        <v>3284</v>
      </c>
      <c r="C145" s="88" t="s">
        <v>2978</v>
      </c>
      <c r="D145" s="87" t="s">
        <v>3072</v>
      </c>
      <c r="E145" s="87"/>
      <c r="F145" s="87" t="s">
        <v>592</v>
      </c>
      <c r="G145" s="101">
        <v>44615</v>
      </c>
      <c r="H145" s="87" t="s">
        <v>130</v>
      </c>
      <c r="I145" s="90">
        <v>7.8299999996179208</v>
      </c>
      <c r="J145" s="88" t="s">
        <v>699</v>
      </c>
      <c r="K145" s="88" t="s">
        <v>132</v>
      </c>
      <c r="L145" s="89">
        <v>3.1E-2</v>
      </c>
      <c r="M145" s="89">
        <v>5.2599999996286326E-2</v>
      </c>
      <c r="N145" s="90">
        <v>6467.5883180000001</v>
      </c>
      <c r="O145" s="102">
        <v>86.6</v>
      </c>
      <c r="P145" s="90">
        <v>5.600931858</v>
      </c>
      <c r="Q145" s="91">
        <f t="shared" si="2"/>
        <v>7.6328966227697231E-4</v>
      </c>
      <c r="R145" s="91">
        <f>P145/'סכום נכסי הקרן'!$C$42</f>
        <v>6.0682434008022669E-5</v>
      </c>
    </row>
    <row r="146" spans="2:18">
      <c r="B146" s="86" t="s">
        <v>3284</v>
      </c>
      <c r="C146" s="88" t="s">
        <v>2978</v>
      </c>
      <c r="D146" s="87" t="s">
        <v>3073</v>
      </c>
      <c r="E146" s="87"/>
      <c r="F146" s="87" t="s">
        <v>592</v>
      </c>
      <c r="G146" s="101">
        <v>44753</v>
      </c>
      <c r="H146" s="87" t="s">
        <v>130</v>
      </c>
      <c r="I146" s="90">
        <v>8.1899999995866786</v>
      </c>
      <c r="J146" s="88" t="s">
        <v>699</v>
      </c>
      <c r="K146" s="88" t="s">
        <v>132</v>
      </c>
      <c r="L146" s="89">
        <v>3.2599999999999997E-2</v>
      </c>
      <c r="M146" s="89">
        <v>3.679999999856802E-2</v>
      </c>
      <c r="N146" s="90">
        <v>9547.3924850000003</v>
      </c>
      <c r="O146" s="102">
        <v>96.55</v>
      </c>
      <c r="P146" s="90">
        <v>9.2180078989999998</v>
      </c>
      <c r="Q146" s="91">
        <f t="shared" si="2"/>
        <v>1.2562213421761957E-3</v>
      </c>
      <c r="R146" s="91">
        <f>P146/'סכום נכסי הקרן'!$C$42</f>
        <v>9.9871087561533267E-5</v>
      </c>
    </row>
    <row r="147" spans="2:18">
      <c r="B147" s="86" t="s">
        <v>3284</v>
      </c>
      <c r="C147" s="88" t="s">
        <v>2978</v>
      </c>
      <c r="D147" s="87" t="s">
        <v>3074</v>
      </c>
      <c r="E147" s="87"/>
      <c r="F147" s="87" t="s">
        <v>592</v>
      </c>
      <c r="G147" s="101">
        <v>43011</v>
      </c>
      <c r="H147" s="87" t="s">
        <v>130</v>
      </c>
      <c r="I147" s="90">
        <v>8.2100000000390807</v>
      </c>
      <c r="J147" s="88" t="s">
        <v>699</v>
      </c>
      <c r="K147" s="88" t="s">
        <v>132</v>
      </c>
      <c r="L147" s="89">
        <v>3.9E-2</v>
      </c>
      <c r="M147" s="89">
        <v>3.149999999984969E-2</v>
      </c>
      <c r="N147" s="90">
        <v>2938.0115019999998</v>
      </c>
      <c r="O147" s="102">
        <v>113.22</v>
      </c>
      <c r="P147" s="90">
        <v>3.3264166469999998</v>
      </c>
      <c r="Q147" s="91">
        <f t="shared" si="2"/>
        <v>4.5332089435342113E-4</v>
      </c>
      <c r="R147" s="91">
        <f>P147/'סכום נכסי הקרן'!$C$42</f>
        <v>3.6039549093326165E-5</v>
      </c>
    </row>
    <row r="148" spans="2:18">
      <c r="B148" s="86" t="s">
        <v>3284</v>
      </c>
      <c r="C148" s="88" t="s">
        <v>2978</v>
      </c>
      <c r="D148" s="87" t="s">
        <v>3075</v>
      </c>
      <c r="E148" s="87"/>
      <c r="F148" s="87" t="s">
        <v>592</v>
      </c>
      <c r="G148" s="101">
        <v>43104</v>
      </c>
      <c r="H148" s="87" t="s">
        <v>130</v>
      </c>
      <c r="I148" s="90">
        <v>7.989999999583425</v>
      </c>
      <c r="J148" s="88" t="s">
        <v>699</v>
      </c>
      <c r="K148" s="88" t="s">
        <v>132</v>
      </c>
      <c r="L148" s="89">
        <v>3.8199999999999998E-2</v>
      </c>
      <c r="M148" s="89">
        <v>4.0399999998392166E-2</v>
      </c>
      <c r="N148" s="90">
        <v>5220.5275110000002</v>
      </c>
      <c r="O148" s="102">
        <v>104.84</v>
      </c>
      <c r="P148" s="90">
        <v>5.4732010720000002</v>
      </c>
      <c r="Q148" s="91">
        <f t="shared" si="2"/>
        <v>7.4588263234336301E-4</v>
      </c>
      <c r="R148" s="91">
        <f>P148/'סכום נכסי הקרן'!$C$42</f>
        <v>5.9298554469983511E-5</v>
      </c>
    </row>
    <row r="149" spans="2:18">
      <c r="B149" s="86" t="s">
        <v>3284</v>
      </c>
      <c r="C149" s="88" t="s">
        <v>2978</v>
      </c>
      <c r="D149" s="87" t="s">
        <v>3076</v>
      </c>
      <c r="E149" s="87"/>
      <c r="F149" s="87" t="s">
        <v>592</v>
      </c>
      <c r="G149" s="101">
        <v>43194</v>
      </c>
      <c r="H149" s="87" t="s">
        <v>130</v>
      </c>
      <c r="I149" s="90">
        <v>8.2000000010101868</v>
      </c>
      <c r="J149" s="88" t="s">
        <v>699</v>
      </c>
      <c r="K149" s="88" t="s">
        <v>132</v>
      </c>
      <c r="L149" s="89">
        <v>3.7900000000000003E-2</v>
      </c>
      <c r="M149" s="89">
        <v>3.2400000004678756E-2</v>
      </c>
      <c r="N149" s="90">
        <v>3368.2711380000001</v>
      </c>
      <c r="O149" s="102">
        <v>111.68</v>
      </c>
      <c r="P149" s="90">
        <v>3.7616852509999998</v>
      </c>
      <c r="Q149" s="91">
        <f t="shared" si="2"/>
        <v>5.1263888538957084E-4</v>
      </c>
      <c r="R149" s="91">
        <f>P149/'סכום נכסי הקרן'!$C$42</f>
        <v>4.0755399778113078E-5</v>
      </c>
    </row>
    <row r="150" spans="2:18">
      <c r="B150" s="86" t="s">
        <v>3284</v>
      </c>
      <c r="C150" s="88" t="s">
        <v>2978</v>
      </c>
      <c r="D150" s="87" t="s">
        <v>3077</v>
      </c>
      <c r="E150" s="87"/>
      <c r="F150" s="87" t="s">
        <v>592</v>
      </c>
      <c r="G150" s="101">
        <v>43285</v>
      </c>
      <c r="H150" s="87" t="s">
        <v>130</v>
      </c>
      <c r="I150" s="90">
        <v>8.1499999992263135</v>
      </c>
      <c r="J150" s="88" t="s">
        <v>699</v>
      </c>
      <c r="K150" s="88" t="s">
        <v>132</v>
      </c>
      <c r="L150" s="89">
        <v>4.0099999999999997E-2</v>
      </c>
      <c r="M150" s="89">
        <v>3.2499999997024284E-2</v>
      </c>
      <c r="N150" s="90">
        <v>4493.5019499999999</v>
      </c>
      <c r="O150" s="102">
        <v>112.18</v>
      </c>
      <c r="P150" s="90">
        <v>5.0408104860000007</v>
      </c>
      <c r="Q150" s="91">
        <f t="shared" si="2"/>
        <v>6.8695685486076861E-4</v>
      </c>
      <c r="R150" s="91">
        <f>P150/'סכום נכסי הקרן'!$C$42</f>
        <v>5.4613885228175498E-5</v>
      </c>
    </row>
    <row r="151" spans="2:18">
      <c r="B151" s="86" t="s">
        <v>3284</v>
      </c>
      <c r="C151" s="88" t="s">
        <v>2978</v>
      </c>
      <c r="D151" s="87" t="s">
        <v>3078</v>
      </c>
      <c r="E151" s="87"/>
      <c r="F151" s="87" t="s">
        <v>592</v>
      </c>
      <c r="G151" s="101">
        <v>43377</v>
      </c>
      <c r="H151" s="87" t="s">
        <v>130</v>
      </c>
      <c r="I151" s="90">
        <v>8.100000000417042</v>
      </c>
      <c r="J151" s="88" t="s">
        <v>699</v>
      </c>
      <c r="K151" s="88" t="s">
        <v>132</v>
      </c>
      <c r="L151" s="89">
        <v>3.9699999999999999E-2</v>
      </c>
      <c r="M151" s="89">
        <v>3.5000000001525769E-2</v>
      </c>
      <c r="N151" s="90">
        <v>8983.9625529999994</v>
      </c>
      <c r="O151" s="102">
        <v>109.43</v>
      </c>
      <c r="P151" s="90">
        <v>9.8311503489999996</v>
      </c>
      <c r="Q151" s="91">
        <f t="shared" si="2"/>
        <v>1.3397798116333284E-3</v>
      </c>
      <c r="R151" s="91">
        <f>P151/'סכום נכסי הקרן'!$C$42</f>
        <v>1.0651408504890644E-4</v>
      </c>
    </row>
    <row r="152" spans="2:18">
      <c r="B152" s="86" t="s">
        <v>3284</v>
      </c>
      <c r="C152" s="88" t="s">
        <v>2978</v>
      </c>
      <c r="D152" s="87" t="s">
        <v>3079</v>
      </c>
      <c r="E152" s="87"/>
      <c r="F152" s="87" t="s">
        <v>592</v>
      </c>
      <c r="G152" s="101">
        <v>43469</v>
      </c>
      <c r="H152" s="87" t="s">
        <v>130</v>
      </c>
      <c r="I152" s="90">
        <v>8.2100000000121831</v>
      </c>
      <c r="J152" s="88" t="s">
        <v>699</v>
      </c>
      <c r="K152" s="88" t="s">
        <v>132</v>
      </c>
      <c r="L152" s="89">
        <v>4.1700000000000001E-2</v>
      </c>
      <c r="M152" s="89">
        <v>2.9100000000527905E-2</v>
      </c>
      <c r="N152" s="90">
        <v>6346.3282700000009</v>
      </c>
      <c r="O152" s="102">
        <v>116.41</v>
      </c>
      <c r="P152" s="90">
        <v>7.3877609709999996</v>
      </c>
      <c r="Q152" s="91">
        <f t="shared" si="2"/>
        <v>1.0067970329764341E-3</v>
      </c>
      <c r="R152" s="91">
        <f>P152/'סכום נכסי הקרן'!$C$42</f>
        <v>8.0041558968338549E-5</v>
      </c>
    </row>
    <row r="153" spans="2:18">
      <c r="B153" s="86" t="s">
        <v>3284</v>
      </c>
      <c r="C153" s="88" t="s">
        <v>2978</v>
      </c>
      <c r="D153" s="87" t="s">
        <v>3080</v>
      </c>
      <c r="E153" s="87"/>
      <c r="F153" s="87" t="s">
        <v>592</v>
      </c>
      <c r="G153" s="101">
        <v>43559</v>
      </c>
      <c r="H153" s="87" t="s">
        <v>130</v>
      </c>
      <c r="I153" s="90">
        <v>8.230000000088344</v>
      </c>
      <c r="J153" s="88" t="s">
        <v>699</v>
      </c>
      <c r="K153" s="88" t="s">
        <v>132</v>
      </c>
      <c r="L153" s="89">
        <v>3.7200000000000004E-2</v>
      </c>
      <c r="M153" s="89">
        <v>3.1600000000144235E-2</v>
      </c>
      <c r="N153" s="90">
        <v>15069.444369999999</v>
      </c>
      <c r="O153" s="102">
        <v>110.42</v>
      </c>
      <c r="P153" s="90">
        <v>16.639680910999999</v>
      </c>
      <c r="Q153" s="91">
        <f t="shared" si="2"/>
        <v>2.2676398758204232E-3</v>
      </c>
      <c r="R153" s="91">
        <f>P153/'סכום נכסי הקרן'!$C$42</f>
        <v>1.8028006131766655E-4</v>
      </c>
    </row>
    <row r="154" spans="2:18">
      <c r="B154" s="86" t="s">
        <v>3284</v>
      </c>
      <c r="C154" s="88" t="s">
        <v>2978</v>
      </c>
      <c r="D154" s="87" t="s">
        <v>3081</v>
      </c>
      <c r="E154" s="87"/>
      <c r="F154" s="87" t="s">
        <v>592</v>
      </c>
      <c r="G154" s="101">
        <v>43742</v>
      </c>
      <c r="H154" s="87" t="s">
        <v>130</v>
      </c>
      <c r="I154" s="90">
        <v>8.1</v>
      </c>
      <c r="J154" s="88" t="s">
        <v>699</v>
      </c>
      <c r="K154" s="88" t="s">
        <v>132</v>
      </c>
      <c r="L154" s="89">
        <v>3.1E-2</v>
      </c>
      <c r="M154" s="89">
        <v>4.1999999999999996E-2</v>
      </c>
      <c r="N154" s="90">
        <v>17544.038102999999</v>
      </c>
      <c r="O154" s="102">
        <v>95.81</v>
      </c>
      <c r="P154" s="90">
        <v>16.808943920000001</v>
      </c>
      <c r="Q154" s="91">
        <f t="shared" si="2"/>
        <v>2.2907068775714014E-3</v>
      </c>
      <c r="R154" s="91">
        <f>P154/'סכום נכסי הקרן'!$C$42</f>
        <v>1.8211391533232862E-4</v>
      </c>
    </row>
    <row r="155" spans="2:18">
      <c r="B155" s="86" t="s">
        <v>3284</v>
      </c>
      <c r="C155" s="88" t="s">
        <v>2978</v>
      </c>
      <c r="D155" s="87" t="s">
        <v>3082</v>
      </c>
      <c r="E155" s="87"/>
      <c r="F155" s="87" t="s">
        <v>592</v>
      </c>
      <c r="G155" s="101">
        <v>42935</v>
      </c>
      <c r="H155" s="87" t="s">
        <v>130</v>
      </c>
      <c r="I155" s="90">
        <v>8.170000000238268</v>
      </c>
      <c r="J155" s="88" t="s">
        <v>699</v>
      </c>
      <c r="K155" s="88" t="s">
        <v>132</v>
      </c>
      <c r="L155" s="89">
        <v>4.0800000000000003E-2</v>
      </c>
      <c r="M155" s="89">
        <v>3.1300000000895077E-2</v>
      </c>
      <c r="N155" s="90">
        <v>13761.733006</v>
      </c>
      <c r="O155" s="102">
        <v>115.28</v>
      </c>
      <c r="P155" s="90">
        <v>15.864525766</v>
      </c>
      <c r="Q155" s="91">
        <f t="shared" si="2"/>
        <v>2.1620024705029119E-3</v>
      </c>
      <c r="R155" s="91">
        <f>P155/'סכום נכסי הקרן'!$C$42</f>
        <v>1.7188176222655098E-4</v>
      </c>
    </row>
    <row r="156" spans="2:18">
      <c r="B156" s="86" t="s">
        <v>3267</v>
      </c>
      <c r="C156" s="88" t="s">
        <v>2978</v>
      </c>
      <c r="D156" s="87" t="s">
        <v>3083</v>
      </c>
      <c r="E156" s="87"/>
      <c r="F156" s="87" t="s">
        <v>304</v>
      </c>
      <c r="G156" s="101">
        <v>40742</v>
      </c>
      <c r="H156" s="87" t="s">
        <v>2976</v>
      </c>
      <c r="I156" s="90">
        <v>5.6299999999632195</v>
      </c>
      <c r="J156" s="88" t="s">
        <v>342</v>
      </c>
      <c r="K156" s="88" t="s">
        <v>132</v>
      </c>
      <c r="L156" s="89">
        <v>0.06</v>
      </c>
      <c r="M156" s="89">
        <v>1.4799999999836531E-2</v>
      </c>
      <c r="N156" s="90">
        <v>50867.807599</v>
      </c>
      <c r="O156" s="102">
        <v>144.31</v>
      </c>
      <c r="P156" s="90">
        <v>73.407332389999993</v>
      </c>
      <c r="Q156" s="91">
        <f t="shared" si="2"/>
        <v>1.0003881384235285E-2</v>
      </c>
      <c r="R156" s="91">
        <f>P156/'סכום נכסי הקרן'!$C$42</f>
        <v>7.9532044245433843E-4</v>
      </c>
    </row>
    <row r="157" spans="2:18">
      <c r="B157" s="86" t="s">
        <v>3267</v>
      </c>
      <c r="C157" s="88" t="s">
        <v>2978</v>
      </c>
      <c r="D157" s="87" t="s">
        <v>3084</v>
      </c>
      <c r="E157" s="87"/>
      <c r="F157" s="87" t="s">
        <v>304</v>
      </c>
      <c r="G157" s="101">
        <v>42201</v>
      </c>
      <c r="H157" s="87" t="s">
        <v>2976</v>
      </c>
      <c r="I157" s="90">
        <v>5.1699999995661381</v>
      </c>
      <c r="J157" s="88" t="s">
        <v>342</v>
      </c>
      <c r="K157" s="88" t="s">
        <v>132</v>
      </c>
      <c r="L157" s="89">
        <v>4.2030000000000005E-2</v>
      </c>
      <c r="M157" s="89">
        <v>2.6999999998600446E-2</v>
      </c>
      <c r="N157" s="90">
        <v>3640.8415380000001</v>
      </c>
      <c r="O157" s="102">
        <v>117.75</v>
      </c>
      <c r="P157" s="90">
        <v>4.2870906580000003</v>
      </c>
      <c r="Q157" s="91">
        <f t="shared" si="2"/>
        <v>5.8424063414048825E-4</v>
      </c>
      <c r="R157" s="91">
        <f>P157/'סכום נכסי הקרן'!$C$42</f>
        <v>4.6447823779343599E-5</v>
      </c>
    </row>
    <row r="158" spans="2:18">
      <c r="B158" s="86" t="s">
        <v>3285</v>
      </c>
      <c r="C158" s="88" t="s">
        <v>2978</v>
      </c>
      <c r="D158" s="87" t="s">
        <v>3085</v>
      </c>
      <c r="E158" s="87"/>
      <c r="F158" s="87" t="s">
        <v>304</v>
      </c>
      <c r="G158" s="101">
        <v>42521</v>
      </c>
      <c r="H158" s="87" t="s">
        <v>2976</v>
      </c>
      <c r="I158" s="90">
        <v>1.8099999997517151</v>
      </c>
      <c r="J158" s="88" t="s">
        <v>128</v>
      </c>
      <c r="K158" s="88" t="s">
        <v>132</v>
      </c>
      <c r="L158" s="89">
        <v>2.3E-2</v>
      </c>
      <c r="M158" s="89">
        <v>2.9699999998420004E-2</v>
      </c>
      <c r="N158" s="90">
        <v>3269.6611099999996</v>
      </c>
      <c r="O158" s="102">
        <v>108.4</v>
      </c>
      <c r="P158" s="90">
        <v>3.544312648</v>
      </c>
      <c r="Q158" s="91">
        <f t="shared" si="2"/>
        <v>4.8301555396211386E-4</v>
      </c>
      <c r="R158" s="91">
        <f>P158/'סכום נכסי הקרן'!$C$42</f>
        <v>3.8400309773249178E-5</v>
      </c>
    </row>
    <row r="159" spans="2:18">
      <c r="B159" s="86" t="s">
        <v>3286</v>
      </c>
      <c r="C159" s="88" t="s">
        <v>2978</v>
      </c>
      <c r="D159" s="87" t="s">
        <v>3086</v>
      </c>
      <c r="E159" s="87"/>
      <c r="F159" s="87" t="s">
        <v>592</v>
      </c>
      <c r="G159" s="101">
        <v>44592</v>
      </c>
      <c r="H159" s="87" t="s">
        <v>130</v>
      </c>
      <c r="I159" s="90">
        <v>12.209999999208138</v>
      </c>
      <c r="J159" s="88" t="s">
        <v>699</v>
      </c>
      <c r="K159" s="88" t="s">
        <v>132</v>
      </c>
      <c r="L159" s="89">
        <v>2.7473999999999998E-2</v>
      </c>
      <c r="M159" s="89">
        <v>3.8099999998332926E-2</v>
      </c>
      <c r="N159" s="90">
        <v>5542.6383750000005</v>
      </c>
      <c r="O159" s="102">
        <v>86.58</v>
      </c>
      <c r="P159" s="90">
        <v>4.7988165799999996</v>
      </c>
      <c r="Q159" s="91">
        <f t="shared" si="2"/>
        <v>6.5397815569662925E-4</v>
      </c>
      <c r="R159" s="91">
        <f>P159/'סכום נכסי הקרן'!$C$42</f>
        <v>5.1992039506161586E-5</v>
      </c>
    </row>
    <row r="160" spans="2:18">
      <c r="B160" s="86" t="s">
        <v>3286</v>
      </c>
      <c r="C160" s="88" t="s">
        <v>2978</v>
      </c>
      <c r="D160" s="87" t="s">
        <v>3087</v>
      </c>
      <c r="E160" s="87"/>
      <c r="F160" s="87" t="s">
        <v>592</v>
      </c>
      <c r="G160" s="101">
        <v>44837</v>
      </c>
      <c r="H160" s="87" t="s">
        <v>130</v>
      </c>
      <c r="I160" s="90">
        <v>12.050000000071128</v>
      </c>
      <c r="J160" s="88" t="s">
        <v>699</v>
      </c>
      <c r="K160" s="88" t="s">
        <v>132</v>
      </c>
      <c r="L160" s="89">
        <v>3.9636999999999999E-2</v>
      </c>
      <c r="M160" s="89">
        <v>3.3999999999593557E-2</v>
      </c>
      <c r="N160" s="90">
        <v>4824.6839659999996</v>
      </c>
      <c r="O160" s="102">
        <v>101.99</v>
      </c>
      <c r="P160" s="90">
        <v>4.9206949529999999</v>
      </c>
      <c r="Q160" s="91">
        <f t="shared" si="2"/>
        <v>6.7058762435730603E-4</v>
      </c>
      <c r="R160" s="91">
        <f>P160/'סכום נכסי הקרן'!$C$42</f>
        <v>5.3312511976472739E-5</v>
      </c>
    </row>
    <row r="161" spans="2:18">
      <c r="B161" s="86" t="s">
        <v>3287</v>
      </c>
      <c r="C161" s="88" t="s">
        <v>2977</v>
      </c>
      <c r="D161" s="87" t="s">
        <v>3088</v>
      </c>
      <c r="E161" s="87"/>
      <c r="F161" s="87" t="s">
        <v>592</v>
      </c>
      <c r="G161" s="101">
        <v>42432</v>
      </c>
      <c r="H161" s="87" t="s">
        <v>130</v>
      </c>
      <c r="I161" s="90">
        <v>4.7600000000418543</v>
      </c>
      <c r="J161" s="88" t="s">
        <v>699</v>
      </c>
      <c r="K161" s="88" t="s">
        <v>132</v>
      </c>
      <c r="L161" s="89">
        <v>2.5399999999999999E-2</v>
      </c>
      <c r="M161" s="89">
        <v>1.6899999999990898E-2</v>
      </c>
      <c r="N161" s="90">
        <v>19173.691179000001</v>
      </c>
      <c r="O161" s="102">
        <v>114.64</v>
      </c>
      <c r="P161" s="90">
        <v>21.980719758000003</v>
      </c>
      <c r="Q161" s="91">
        <f t="shared" si="2"/>
        <v>2.9955115659413894E-3</v>
      </c>
      <c r="R161" s="91">
        <f>P161/'סכום נכסי הקרן'!$C$42</f>
        <v>2.3814672450594117E-4</v>
      </c>
    </row>
    <row r="162" spans="2:18">
      <c r="B162" s="86" t="s">
        <v>3288</v>
      </c>
      <c r="C162" s="88" t="s">
        <v>2978</v>
      </c>
      <c r="D162" s="87" t="s">
        <v>3089</v>
      </c>
      <c r="E162" s="87"/>
      <c r="F162" s="87" t="s">
        <v>592</v>
      </c>
      <c r="G162" s="101">
        <v>42242</v>
      </c>
      <c r="H162" s="87" t="s">
        <v>130</v>
      </c>
      <c r="I162" s="90">
        <v>3.4000000000234993</v>
      </c>
      <c r="J162" s="88" t="s">
        <v>600</v>
      </c>
      <c r="K162" s="88" t="s">
        <v>132</v>
      </c>
      <c r="L162" s="89">
        <v>2.3599999999999999E-2</v>
      </c>
      <c r="M162" s="89">
        <v>2.5500000000249684E-2</v>
      </c>
      <c r="N162" s="90">
        <v>31759.394327000002</v>
      </c>
      <c r="O162" s="102">
        <v>107.19</v>
      </c>
      <c r="P162" s="90">
        <v>34.042897533000001</v>
      </c>
      <c r="Q162" s="91">
        <f t="shared" si="2"/>
        <v>4.639333671552971E-3</v>
      </c>
      <c r="R162" s="91">
        <f>P162/'סכום נכסי הקרן'!$C$42</f>
        <v>3.6883253275747142E-4</v>
      </c>
    </row>
    <row r="163" spans="2:18">
      <c r="B163" s="86" t="s">
        <v>3289</v>
      </c>
      <c r="C163" s="88" t="s">
        <v>2977</v>
      </c>
      <c r="D163" s="87">
        <v>7134</v>
      </c>
      <c r="E163" s="87"/>
      <c r="F163" s="87" t="s">
        <v>592</v>
      </c>
      <c r="G163" s="101">
        <v>43705</v>
      </c>
      <c r="H163" s="87" t="s">
        <v>130</v>
      </c>
      <c r="I163" s="90">
        <v>5.6299999985117912</v>
      </c>
      <c r="J163" s="88" t="s">
        <v>699</v>
      </c>
      <c r="K163" s="88" t="s">
        <v>132</v>
      </c>
      <c r="L163" s="89">
        <v>0.04</v>
      </c>
      <c r="M163" s="89">
        <v>3.1399999991358785E-2</v>
      </c>
      <c r="N163" s="90">
        <v>1851.7555590000002</v>
      </c>
      <c r="O163" s="102">
        <v>112.49</v>
      </c>
      <c r="P163" s="90">
        <v>2.0830397700000001</v>
      </c>
      <c r="Q163" s="91">
        <f t="shared" si="2"/>
        <v>2.8387467708285093E-4</v>
      </c>
      <c r="R163" s="91">
        <f>P163/'סכום נכסי הקרן'!$C$42</f>
        <v>2.2568373724912353E-5</v>
      </c>
    </row>
    <row r="164" spans="2:18">
      <c r="B164" s="86" t="s">
        <v>3289</v>
      </c>
      <c r="C164" s="88" t="s">
        <v>2977</v>
      </c>
      <c r="D164" s="87" t="s">
        <v>3090</v>
      </c>
      <c r="E164" s="87"/>
      <c r="F164" s="87" t="s">
        <v>592</v>
      </c>
      <c r="G164" s="101">
        <v>43256</v>
      </c>
      <c r="H164" s="87" t="s">
        <v>130</v>
      </c>
      <c r="I164" s="90">
        <v>5.6400000000793753</v>
      </c>
      <c r="J164" s="88" t="s">
        <v>699</v>
      </c>
      <c r="K164" s="88" t="s">
        <v>132</v>
      </c>
      <c r="L164" s="89">
        <v>0.04</v>
      </c>
      <c r="M164" s="89">
        <v>3.0500000000488903E-2</v>
      </c>
      <c r="N164" s="90">
        <v>30424.185850999998</v>
      </c>
      <c r="O164" s="102">
        <v>114.29</v>
      </c>
      <c r="P164" s="90">
        <v>34.771799965999996</v>
      </c>
      <c r="Q164" s="91">
        <f t="shared" si="2"/>
        <v>4.7386678013054614E-3</v>
      </c>
      <c r="R164" s="91">
        <f>P164/'סכום נכסי הקרן'!$C$42</f>
        <v>3.7672971396056571E-4</v>
      </c>
    </row>
    <row r="165" spans="2:18">
      <c r="B165" s="86" t="s">
        <v>3290</v>
      </c>
      <c r="C165" s="88" t="s">
        <v>2978</v>
      </c>
      <c r="D165" s="87" t="s">
        <v>3091</v>
      </c>
      <c r="E165" s="87"/>
      <c r="F165" s="87" t="s">
        <v>586</v>
      </c>
      <c r="G165" s="101">
        <v>44376</v>
      </c>
      <c r="H165" s="87" t="s">
        <v>312</v>
      </c>
      <c r="I165" s="90">
        <v>5.3799999999943662</v>
      </c>
      <c r="J165" s="88" t="s">
        <v>128</v>
      </c>
      <c r="K165" s="88" t="s">
        <v>132</v>
      </c>
      <c r="L165" s="89">
        <v>5.9000000000000004E-2</v>
      </c>
      <c r="M165" s="89">
        <v>5.7699999999966715E-2</v>
      </c>
      <c r="N165" s="90">
        <v>318160.83170099999</v>
      </c>
      <c r="O165" s="102">
        <v>98.19</v>
      </c>
      <c r="P165" s="90">
        <v>312.40213415200003</v>
      </c>
      <c r="Q165" s="91">
        <f t="shared" si="2"/>
        <v>4.2573865477562381E-2</v>
      </c>
      <c r="R165" s="91">
        <f>P165/'סכום נכסי הקרן'!$C$42</f>
        <v>3.384672831283745E-3</v>
      </c>
    </row>
    <row r="166" spans="2:18">
      <c r="B166" s="86" t="s">
        <v>3290</v>
      </c>
      <c r="C166" s="88" t="s">
        <v>2978</v>
      </c>
      <c r="D166" s="87" t="s">
        <v>3092</v>
      </c>
      <c r="E166" s="87"/>
      <c r="F166" s="87" t="s">
        <v>586</v>
      </c>
      <c r="G166" s="101">
        <v>44431</v>
      </c>
      <c r="H166" s="87" t="s">
        <v>312</v>
      </c>
      <c r="I166" s="90">
        <v>5.3799999999510657</v>
      </c>
      <c r="J166" s="88" t="s">
        <v>128</v>
      </c>
      <c r="K166" s="88" t="s">
        <v>132</v>
      </c>
      <c r="L166" s="89">
        <v>5.9000000000000004E-2</v>
      </c>
      <c r="M166" s="89">
        <v>5.7599999999577392E-2</v>
      </c>
      <c r="N166" s="90">
        <v>54917.171610999998</v>
      </c>
      <c r="O166" s="102">
        <v>98.24</v>
      </c>
      <c r="P166" s="90">
        <v>53.950631727999998</v>
      </c>
      <c r="Q166" s="91">
        <f t="shared" si="2"/>
        <v>7.3523407381712209E-3</v>
      </c>
      <c r="R166" s="91">
        <f>P166/'סכום נכסי הקרן'!$C$42</f>
        <v>5.8451981429649702E-4</v>
      </c>
    </row>
    <row r="167" spans="2:18">
      <c r="B167" s="86" t="s">
        <v>3290</v>
      </c>
      <c r="C167" s="88" t="s">
        <v>2978</v>
      </c>
      <c r="D167" s="87" t="s">
        <v>3093</v>
      </c>
      <c r="E167" s="87"/>
      <c r="F167" s="87" t="s">
        <v>586</v>
      </c>
      <c r="G167" s="101">
        <v>44859</v>
      </c>
      <c r="H167" s="87" t="s">
        <v>312</v>
      </c>
      <c r="I167" s="90">
        <v>5.3800000000133892</v>
      </c>
      <c r="J167" s="88" t="s">
        <v>128</v>
      </c>
      <c r="K167" s="88" t="s">
        <v>132</v>
      </c>
      <c r="L167" s="89">
        <v>5.9000000000000004E-2</v>
      </c>
      <c r="M167" s="89">
        <v>5.340000000012915E-2</v>
      </c>
      <c r="N167" s="90">
        <v>168154.65211300002</v>
      </c>
      <c r="O167" s="102">
        <v>100.38</v>
      </c>
      <c r="P167" s="90">
        <v>168.79364692299998</v>
      </c>
      <c r="Q167" s="91">
        <f t="shared" si="2"/>
        <v>2.3003037533893735E-2</v>
      </c>
      <c r="R167" s="91">
        <f>P167/'סכום נכסי הקרן'!$C$42</f>
        <v>1.828768783492389E-3</v>
      </c>
    </row>
    <row r="168" spans="2:18">
      <c r="B168" s="86" t="s">
        <v>3291</v>
      </c>
      <c r="C168" s="88" t="s">
        <v>2978</v>
      </c>
      <c r="D168" s="87" t="s">
        <v>3094</v>
      </c>
      <c r="E168" s="87"/>
      <c r="F168" s="87" t="s">
        <v>586</v>
      </c>
      <c r="G168" s="101">
        <v>42516</v>
      </c>
      <c r="H168" s="87" t="s">
        <v>312</v>
      </c>
      <c r="I168" s="90">
        <v>3.7700000000190377</v>
      </c>
      <c r="J168" s="88" t="s">
        <v>360</v>
      </c>
      <c r="K168" s="88" t="s">
        <v>132</v>
      </c>
      <c r="L168" s="89">
        <v>2.3269999999999999E-2</v>
      </c>
      <c r="M168" s="89">
        <v>2.8199999999970714E-2</v>
      </c>
      <c r="N168" s="90">
        <v>31714.189643999998</v>
      </c>
      <c r="O168" s="102">
        <v>107.66</v>
      </c>
      <c r="P168" s="90">
        <v>34.143495954999999</v>
      </c>
      <c r="Q168" s="91">
        <f t="shared" si="2"/>
        <v>4.6530431287470095E-3</v>
      </c>
      <c r="R168" s="91">
        <f>P168/'סכום נכסי הקרן'!$C$42</f>
        <v>3.699224508745088E-4</v>
      </c>
    </row>
    <row r="169" spans="2:18">
      <c r="B169" s="86" t="s">
        <v>3292</v>
      </c>
      <c r="C169" s="88" t="s">
        <v>2977</v>
      </c>
      <c r="D169" s="87" t="s">
        <v>3095</v>
      </c>
      <c r="E169" s="87"/>
      <c r="F169" s="87" t="s">
        <v>304</v>
      </c>
      <c r="G169" s="101">
        <v>42978</v>
      </c>
      <c r="H169" s="87" t="s">
        <v>2976</v>
      </c>
      <c r="I169" s="90">
        <v>1.1900000000093007</v>
      </c>
      <c r="J169" s="88" t="s">
        <v>128</v>
      </c>
      <c r="K169" s="88" t="s">
        <v>132</v>
      </c>
      <c r="L169" s="89">
        <v>2.76E-2</v>
      </c>
      <c r="M169" s="89">
        <v>5.230000000025245E-2</v>
      </c>
      <c r="N169" s="90">
        <v>15341.079299000001</v>
      </c>
      <c r="O169" s="102">
        <v>98.12</v>
      </c>
      <c r="P169" s="90">
        <v>15.052667094</v>
      </c>
      <c r="Q169" s="91">
        <f t="shared" si="2"/>
        <v>2.0513631434626455E-3</v>
      </c>
      <c r="R169" s="91">
        <f>P169/'סכום נכסי הקרן'!$C$42</f>
        <v>1.6308580442229501E-4</v>
      </c>
    </row>
    <row r="170" spans="2:18">
      <c r="B170" s="86" t="s">
        <v>3293</v>
      </c>
      <c r="C170" s="88" t="s">
        <v>2978</v>
      </c>
      <c r="D170" s="87" t="s">
        <v>3096</v>
      </c>
      <c r="E170" s="87"/>
      <c r="F170" s="87" t="s">
        <v>592</v>
      </c>
      <c r="G170" s="101">
        <v>42794</v>
      </c>
      <c r="H170" s="87" t="s">
        <v>130</v>
      </c>
      <c r="I170" s="90">
        <v>5.6000000000349344</v>
      </c>
      <c r="J170" s="88" t="s">
        <v>699</v>
      </c>
      <c r="K170" s="88" t="s">
        <v>132</v>
      </c>
      <c r="L170" s="89">
        <v>2.8999999999999998E-2</v>
      </c>
      <c r="M170" s="89">
        <v>1.8900000000096069E-2</v>
      </c>
      <c r="N170" s="90">
        <v>49209.388916000004</v>
      </c>
      <c r="O170" s="102">
        <v>116.34</v>
      </c>
      <c r="P170" s="90">
        <v>57.250205605000005</v>
      </c>
      <c r="Q170" s="91">
        <f t="shared" si="2"/>
        <v>7.8020035253797372E-3</v>
      </c>
      <c r="R170" s="91">
        <f>P170/'סכום נכסי הקרן'!$C$42</f>
        <v>6.2026853953043443E-4</v>
      </c>
    </row>
    <row r="171" spans="2:18">
      <c r="B171" s="86" t="s">
        <v>3294</v>
      </c>
      <c r="C171" s="88" t="s">
        <v>2978</v>
      </c>
      <c r="D171" s="87" t="s">
        <v>3097</v>
      </c>
      <c r="E171" s="87"/>
      <c r="F171" s="87" t="s">
        <v>592</v>
      </c>
      <c r="G171" s="101">
        <v>44728</v>
      </c>
      <c r="H171" s="87" t="s">
        <v>130</v>
      </c>
      <c r="I171" s="90">
        <v>9.770000000081275</v>
      </c>
      <c r="J171" s="88" t="s">
        <v>699</v>
      </c>
      <c r="K171" s="88" t="s">
        <v>132</v>
      </c>
      <c r="L171" s="89">
        <v>2.6314999999999998E-2</v>
      </c>
      <c r="M171" s="89">
        <v>2.6000000000613404E-2</v>
      </c>
      <c r="N171" s="90">
        <v>6315.7257879999997</v>
      </c>
      <c r="O171" s="102">
        <v>103.25</v>
      </c>
      <c r="P171" s="90">
        <v>6.5209871110000002</v>
      </c>
      <c r="Q171" s="91">
        <f t="shared" si="2"/>
        <v>8.8867391638737547E-4</v>
      </c>
      <c r="R171" s="91">
        <f>P171/'סכום נכסי הקרן'!$C$42</f>
        <v>7.0650631013340914E-5</v>
      </c>
    </row>
    <row r="172" spans="2:18">
      <c r="B172" s="86" t="s">
        <v>3294</v>
      </c>
      <c r="C172" s="88" t="s">
        <v>2978</v>
      </c>
      <c r="D172" s="87" t="s">
        <v>3098</v>
      </c>
      <c r="E172" s="87"/>
      <c r="F172" s="87" t="s">
        <v>592</v>
      </c>
      <c r="G172" s="101">
        <v>44923</v>
      </c>
      <c r="H172" s="87" t="s">
        <v>130</v>
      </c>
      <c r="I172" s="90">
        <v>9.5100000012819983</v>
      </c>
      <c r="J172" s="88" t="s">
        <v>699</v>
      </c>
      <c r="K172" s="88" t="s">
        <v>132</v>
      </c>
      <c r="L172" s="89">
        <v>3.0750000000000003E-2</v>
      </c>
      <c r="M172" s="89">
        <v>3.1600000004501673E-2</v>
      </c>
      <c r="N172" s="90">
        <v>2055.4146190000001</v>
      </c>
      <c r="O172" s="102">
        <v>99.43</v>
      </c>
      <c r="P172" s="90">
        <v>2.0436843379999998</v>
      </c>
      <c r="Q172" s="91">
        <f t="shared" si="2"/>
        <v>2.78511356270951E-4</v>
      </c>
      <c r="R172" s="91">
        <f>P172/'סכום נכסי הקרן'!$C$42</f>
        <v>2.2141983355283751E-5</v>
      </c>
    </row>
    <row r="173" spans="2:18">
      <c r="B173" s="86" t="s">
        <v>3285</v>
      </c>
      <c r="C173" s="88" t="s">
        <v>2978</v>
      </c>
      <c r="D173" s="87" t="s">
        <v>3099</v>
      </c>
      <c r="E173" s="87"/>
      <c r="F173" s="87" t="s">
        <v>304</v>
      </c>
      <c r="G173" s="101">
        <v>42474</v>
      </c>
      <c r="H173" s="87" t="s">
        <v>2976</v>
      </c>
      <c r="I173" s="90">
        <v>0.7799999999933459</v>
      </c>
      <c r="J173" s="88" t="s">
        <v>128</v>
      </c>
      <c r="K173" s="88" t="s">
        <v>132</v>
      </c>
      <c r="L173" s="89">
        <v>5.3499999999999999E-2</v>
      </c>
      <c r="M173" s="89">
        <v>5.0200000000232912E-2</v>
      </c>
      <c r="N173" s="90">
        <v>11953.263583</v>
      </c>
      <c r="O173" s="102">
        <v>100.58</v>
      </c>
      <c r="P173" s="90">
        <v>12.022587536</v>
      </c>
      <c r="Q173" s="91">
        <f t="shared" si="2"/>
        <v>1.638426785525227E-3</v>
      </c>
      <c r="R173" s="91">
        <f>P173/'סכום נכסי הקרן'!$C$42</f>
        <v>1.3025687390160636E-4</v>
      </c>
    </row>
    <row r="174" spans="2:18">
      <c r="B174" s="86" t="s">
        <v>3285</v>
      </c>
      <c r="C174" s="88" t="s">
        <v>2978</v>
      </c>
      <c r="D174" s="87" t="s">
        <v>3100</v>
      </c>
      <c r="E174" s="87"/>
      <c r="F174" s="87" t="s">
        <v>304</v>
      </c>
      <c r="G174" s="101">
        <v>42562</v>
      </c>
      <c r="H174" s="87" t="s">
        <v>2976</v>
      </c>
      <c r="I174" s="90">
        <v>1.78000000018924</v>
      </c>
      <c r="J174" s="88" t="s">
        <v>128</v>
      </c>
      <c r="K174" s="88" t="s">
        <v>132</v>
      </c>
      <c r="L174" s="89">
        <v>3.3700000000000001E-2</v>
      </c>
      <c r="M174" s="89">
        <v>6.1200000005512643E-2</v>
      </c>
      <c r="N174" s="90">
        <v>5083.7074110000003</v>
      </c>
      <c r="O174" s="102">
        <v>95.63</v>
      </c>
      <c r="P174" s="90">
        <v>4.8615493360000004</v>
      </c>
      <c r="Q174" s="91">
        <f t="shared" si="2"/>
        <v>6.6252731597119159E-4</v>
      </c>
      <c r="R174" s="91">
        <f>P174/'סכום נכסי הקרן'!$C$42</f>
        <v>5.267170789396282E-5</v>
      </c>
    </row>
    <row r="175" spans="2:18">
      <c r="B175" s="86" t="s">
        <v>3285</v>
      </c>
      <c r="C175" s="88" t="s">
        <v>2978</v>
      </c>
      <c r="D175" s="87" t="s">
        <v>3101</v>
      </c>
      <c r="E175" s="87"/>
      <c r="F175" s="87" t="s">
        <v>304</v>
      </c>
      <c r="G175" s="101">
        <v>42717</v>
      </c>
      <c r="H175" s="87" t="s">
        <v>2976</v>
      </c>
      <c r="I175" s="90">
        <v>1.8699999998551282</v>
      </c>
      <c r="J175" s="88" t="s">
        <v>128</v>
      </c>
      <c r="K175" s="88" t="s">
        <v>132</v>
      </c>
      <c r="L175" s="89">
        <v>3.85E-2</v>
      </c>
      <c r="M175" s="89">
        <v>6.0999999992756411E-2</v>
      </c>
      <c r="N175" s="90">
        <v>1146.7391050000001</v>
      </c>
      <c r="O175" s="102">
        <v>96.31</v>
      </c>
      <c r="P175" s="90">
        <v>1.1044243679999999</v>
      </c>
      <c r="Q175" s="91">
        <f t="shared" si="2"/>
        <v>1.5050990160808675E-4</v>
      </c>
      <c r="R175" s="91">
        <f>P175/'סכום נכסי הקרן'!$C$42</f>
        <v>1.1965715800003246E-5</v>
      </c>
    </row>
    <row r="176" spans="2:18">
      <c r="B176" s="86" t="s">
        <v>3285</v>
      </c>
      <c r="C176" s="88" t="s">
        <v>2978</v>
      </c>
      <c r="D176" s="87" t="s">
        <v>3102</v>
      </c>
      <c r="E176" s="87"/>
      <c r="F176" s="87" t="s">
        <v>304</v>
      </c>
      <c r="G176" s="101">
        <v>42710</v>
      </c>
      <c r="H176" s="87" t="s">
        <v>2976</v>
      </c>
      <c r="I176" s="90">
        <v>1.8700000000757213</v>
      </c>
      <c r="J176" s="88" t="s">
        <v>128</v>
      </c>
      <c r="K176" s="88" t="s">
        <v>132</v>
      </c>
      <c r="L176" s="89">
        <v>3.8399999999999997E-2</v>
      </c>
      <c r="M176" s="89">
        <v>6.1000000001514419E-2</v>
      </c>
      <c r="N176" s="90">
        <v>3428.4326590000001</v>
      </c>
      <c r="O176" s="102">
        <v>96.3</v>
      </c>
      <c r="P176" s="90">
        <v>3.3015806250000002</v>
      </c>
      <c r="Q176" s="91">
        <f t="shared" si="2"/>
        <v>4.4993626491580241E-4</v>
      </c>
      <c r="R176" s="91">
        <f>P176/'סכום נכסי הקרן'!$C$42</f>
        <v>3.5770467036224518E-5</v>
      </c>
    </row>
    <row r="177" spans="2:18">
      <c r="B177" s="86" t="s">
        <v>3285</v>
      </c>
      <c r="C177" s="88" t="s">
        <v>2978</v>
      </c>
      <c r="D177" s="87" t="s">
        <v>3103</v>
      </c>
      <c r="E177" s="87"/>
      <c r="F177" s="87" t="s">
        <v>304</v>
      </c>
      <c r="G177" s="101">
        <v>42474</v>
      </c>
      <c r="H177" s="87" t="s">
        <v>2976</v>
      </c>
      <c r="I177" s="90">
        <v>0.78000000000828984</v>
      </c>
      <c r="J177" s="88" t="s">
        <v>128</v>
      </c>
      <c r="K177" s="88" t="s">
        <v>132</v>
      </c>
      <c r="L177" s="89">
        <v>3.1800000000000002E-2</v>
      </c>
      <c r="M177" s="89">
        <v>6.1399999999419703E-2</v>
      </c>
      <c r="N177" s="90">
        <v>12310.26146</v>
      </c>
      <c r="O177" s="102">
        <v>97.99</v>
      </c>
      <c r="P177" s="90">
        <v>12.062825155000001</v>
      </c>
      <c r="Q177" s="91">
        <f t="shared" si="2"/>
        <v>1.643910329941764E-3</v>
      </c>
      <c r="R177" s="91">
        <f>P177/'סכום נכסי הקרן'!$C$42</f>
        <v>1.306928221904826E-4</v>
      </c>
    </row>
    <row r="178" spans="2:18">
      <c r="B178" s="86" t="s">
        <v>3295</v>
      </c>
      <c r="C178" s="88" t="s">
        <v>2977</v>
      </c>
      <c r="D178" s="87" t="s">
        <v>3104</v>
      </c>
      <c r="E178" s="87"/>
      <c r="F178" s="87" t="s">
        <v>304</v>
      </c>
      <c r="G178" s="101">
        <v>43614</v>
      </c>
      <c r="H178" s="87" t="s">
        <v>2976</v>
      </c>
      <c r="I178" s="90">
        <v>0.2800000000379046</v>
      </c>
      <c r="J178" s="88" t="s">
        <v>128</v>
      </c>
      <c r="K178" s="88" t="s">
        <v>132</v>
      </c>
      <c r="L178" s="89">
        <v>2.427E-2</v>
      </c>
      <c r="M178" s="89">
        <v>4.9400000001610954E-2</v>
      </c>
      <c r="N178" s="90">
        <v>6361.6000100000001</v>
      </c>
      <c r="O178" s="102">
        <v>99.53</v>
      </c>
      <c r="P178" s="90">
        <v>6.3317003169999992</v>
      </c>
      <c r="Q178" s="91">
        <f t="shared" si="2"/>
        <v>8.6287809227653849E-4</v>
      </c>
      <c r="R178" s="91">
        <f>P178/'סכום נכסי הקרן'!$C$42</f>
        <v>6.8599832382557912E-5</v>
      </c>
    </row>
    <row r="179" spans="2:18">
      <c r="B179" s="86" t="s">
        <v>3295</v>
      </c>
      <c r="C179" s="88" t="s">
        <v>2977</v>
      </c>
      <c r="D179" s="87">
        <v>7355</v>
      </c>
      <c r="E179" s="87"/>
      <c r="F179" s="87" t="s">
        <v>304</v>
      </c>
      <c r="G179" s="101">
        <v>43842</v>
      </c>
      <c r="H179" s="87" t="s">
        <v>2976</v>
      </c>
      <c r="I179" s="90">
        <v>0.51999999999745328</v>
      </c>
      <c r="J179" s="88" t="s">
        <v>128</v>
      </c>
      <c r="K179" s="88" t="s">
        <v>132</v>
      </c>
      <c r="L179" s="89">
        <v>2.0838000000000002E-2</v>
      </c>
      <c r="M179" s="89">
        <v>5.4699999998605697E-2</v>
      </c>
      <c r="N179" s="90">
        <v>15904</v>
      </c>
      <c r="O179" s="102">
        <v>98.76</v>
      </c>
      <c r="P179" s="90">
        <v>15.706790777</v>
      </c>
      <c r="Q179" s="91">
        <f t="shared" si="2"/>
        <v>2.1405064963444147E-3</v>
      </c>
      <c r="R179" s="91">
        <f>P179/'סכום נכסי הקרן'!$C$42</f>
        <v>1.7017280676995546E-4</v>
      </c>
    </row>
    <row r="180" spans="2:18">
      <c r="B180" s="86" t="s">
        <v>3294</v>
      </c>
      <c r="C180" s="88" t="s">
        <v>2978</v>
      </c>
      <c r="D180" s="87" t="s">
        <v>3105</v>
      </c>
      <c r="E180" s="87"/>
      <c r="F180" s="87" t="s">
        <v>592</v>
      </c>
      <c r="G180" s="101">
        <v>44143</v>
      </c>
      <c r="H180" s="87" t="s">
        <v>130</v>
      </c>
      <c r="I180" s="90">
        <v>6.9699999999051645</v>
      </c>
      <c r="J180" s="88" t="s">
        <v>699</v>
      </c>
      <c r="K180" s="88" t="s">
        <v>132</v>
      </c>
      <c r="L180" s="89">
        <v>2.5243000000000002E-2</v>
      </c>
      <c r="M180" s="89">
        <v>2.7599999999461743E-2</v>
      </c>
      <c r="N180" s="90">
        <v>14587.739257999998</v>
      </c>
      <c r="O180" s="102">
        <v>106.98</v>
      </c>
      <c r="P180" s="90">
        <v>15.605963984000001</v>
      </c>
      <c r="Q180" s="91">
        <f t="shared" si="2"/>
        <v>2.126765916967875E-3</v>
      </c>
      <c r="R180" s="91">
        <f>P180/'סכום נכסי הקרן'!$C$42</f>
        <v>1.6908041440247398E-4</v>
      </c>
    </row>
    <row r="181" spans="2:18">
      <c r="B181" s="86" t="s">
        <v>3294</v>
      </c>
      <c r="C181" s="88" t="s">
        <v>2978</v>
      </c>
      <c r="D181" s="87" t="s">
        <v>3106</v>
      </c>
      <c r="E181" s="87"/>
      <c r="F181" s="87" t="s">
        <v>592</v>
      </c>
      <c r="G181" s="101">
        <v>43779</v>
      </c>
      <c r="H181" s="87" t="s">
        <v>130</v>
      </c>
      <c r="I181" s="90">
        <v>7.3500000000319288</v>
      </c>
      <c r="J181" s="88" t="s">
        <v>699</v>
      </c>
      <c r="K181" s="88" t="s">
        <v>132</v>
      </c>
      <c r="L181" s="89">
        <v>2.5243000000000002E-2</v>
      </c>
      <c r="M181" s="89">
        <v>3.1500000000744974E-2</v>
      </c>
      <c r="N181" s="90">
        <v>4550.7212229999996</v>
      </c>
      <c r="O181" s="102">
        <v>103.24</v>
      </c>
      <c r="P181" s="90">
        <v>4.6981645909999994</v>
      </c>
      <c r="Q181" s="91">
        <f t="shared" si="2"/>
        <v>6.4026139844281947E-4</v>
      </c>
      <c r="R181" s="91">
        <f>P181/'סכום נכסי הקרן'!$C$42</f>
        <v>5.0901541025708777E-5</v>
      </c>
    </row>
    <row r="182" spans="2:18">
      <c r="B182" s="86" t="s">
        <v>3294</v>
      </c>
      <c r="C182" s="88" t="s">
        <v>2978</v>
      </c>
      <c r="D182" s="87" t="s">
        <v>3107</v>
      </c>
      <c r="E182" s="87"/>
      <c r="F182" s="87" t="s">
        <v>592</v>
      </c>
      <c r="G182" s="101">
        <v>43835</v>
      </c>
      <c r="H182" s="87" t="s">
        <v>130</v>
      </c>
      <c r="I182" s="90">
        <v>7.3400000011739488</v>
      </c>
      <c r="J182" s="88" t="s">
        <v>699</v>
      </c>
      <c r="K182" s="88" t="s">
        <v>132</v>
      </c>
      <c r="L182" s="89">
        <v>2.5243000000000002E-2</v>
      </c>
      <c r="M182" s="89">
        <v>3.2000000006905588E-2</v>
      </c>
      <c r="N182" s="90">
        <v>2534.1111169999999</v>
      </c>
      <c r="O182" s="102">
        <v>102.86</v>
      </c>
      <c r="P182" s="90">
        <v>2.606586691</v>
      </c>
      <c r="Q182" s="91">
        <f t="shared" si="2"/>
        <v>3.5522315313071622E-4</v>
      </c>
      <c r="R182" s="91">
        <f>P182/'סכום נכסי הקרן'!$C$42</f>
        <v>2.8240662245671205E-5</v>
      </c>
    </row>
    <row r="183" spans="2:18">
      <c r="B183" s="86" t="s">
        <v>3294</v>
      </c>
      <c r="C183" s="88" t="s">
        <v>2978</v>
      </c>
      <c r="D183" s="87" t="s">
        <v>3108</v>
      </c>
      <c r="E183" s="87"/>
      <c r="F183" s="87" t="s">
        <v>592</v>
      </c>
      <c r="G183" s="101">
        <v>43227</v>
      </c>
      <c r="H183" s="87" t="s">
        <v>130</v>
      </c>
      <c r="I183" s="90">
        <v>7.3900000002245951</v>
      </c>
      <c r="J183" s="88" t="s">
        <v>699</v>
      </c>
      <c r="K183" s="88" t="s">
        <v>132</v>
      </c>
      <c r="L183" s="89">
        <v>2.7806000000000001E-2</v>
      </c>
      <c r="M183" s="89">
        <v>2.7400000002549461E-2</v>
      </c>
      <c r="N183" s="90">
        <v>1496.8268519999997</v>
      </c>
      <c r="O183" s="102">
        <v>110.06</v>
      </c>
      <c r="P183" s="90">
        <v>1.647407617</v>
      </c>
      <c r="Q183" s="91">
        <f t="shared" si="2"/>
        <v>2.2450714193503082E-4</v>
      </c>
      <c r="R183" s="91">
        <f>P183/'סכום נכסי הקרן'!$C$42</f>
        <v>1.7848584224449674E-5</v>
      </c>
    </row>
    <row r="184" spans="2:18">
      <c r="B184" s="86" t="s">
        <v>3294</v>
      </c>
      <c r="C184" s="88" t="s">
        <v>2978</v>
      </c>
      <c r="D184" s="87" t="s">
        <v>3109</v>
      </c>
      <c r="E184" s="87"/>
      <c r="F184" s="87" t="s">
        <v>592</v>
      </c>
      <c r="G184" s="101">
        <v>43279</v>
      </c>
      <c r="H184" s="87" t="s">
        <v>130</v>
      </c>
      <c r="I184" s="90">
        <v>7.4100000014551171</v>
      </c>
      <c r="J184" s="88" t="s">
        <v>699</v>
      </c>
      <c r="K184" s="88" t="s">
        <v>132</v>
      </c>
      <c r="L184" s="89">
        <v>2.7797000000000002E-2</v>
      </c>
      <c r="M184" s="89">
        <v>2.6300000007275587E-2</v>
      </c>
      <c r="N184" s="90">
        <v>1750.585088</v>
      </c>
      <c r="O184" s="102">
        <v>109.92</v>
      </c>
      <c r="P184" s="90">
        <v>1.9242432200000001</v>
      </c>
      <c r="Q184" s="91">
        <f t="shared" si="2"/>
        <v>2.6223403440173647E-4</v>
      </c>
      <c r="R184" s="91">
        <f>P184/'סכום נכסי הקרן'!$C$42</f>
        <v>2.0847916949079056E-5</v>
      </c>
    </row>
    <row r="185" spans="2:18">
      <c r="B185" s="86" t="s">
        <v>3294</v>
      </c>
      <c r="C185" s="88" t="s">
        <v>2978</v>
      </c>
      <c r="D185" s="87" t="s">
        <v>3110</v>
      </c>
      <c r="E185" s="87"/>
      <c r="F185" s="87" t="s">
        <v>592</v>
      </c>
      <c r="G185" s="101">
        <v>43321</v>
      </c>
      <c r="H185" s="87" t="s">
        <v>130</v>
      </c>
      <c r="I185" s="90">
        <v>7.4100000002402071</v>
      </c>
      <c r="J185" s="88" t="s">
        <v>699</v>
      </c>
      <c r="K185" s="88" t="s">
        <v>132</v>
      </c>
      <c r="L185" s="89">
        <v>2.8528999999999999E-2</v>
      </c>
      <c r="M185" s="89">
        <v>2.5800000001085989E-2</v>
      </c>
      <c r="N185" s="90">
        <v>9806.5262189999994</v>
      </c>
      <c r="O185" s="102">
        <v>110.8</v>
      </c>
      <c r="P185" s="90">
        <v>10.865630579000001</v>
      </c>
      <c r="Q185" s="91">
        <f t="shared" si="2"/>
        <v>1.4807577926921557E-3</v>
      </c>
      <c r="R185" s="91">
        <f>P185/'סכום נכסי הקרן'!$C$42</f>
        <v>1.1772200185294965E-4</v>
      </c>
    </row>
    <row r="186" spans="2:18">
      <c r="B186" s="86" t="s">
        <v>3294</v>
      </c>
      <c r="C186" s="88" t="s">
        <v>2978</v>
      </c>
      <c r="D186" s="87" t="s">
        <v>3111</v>
      </c>
      <c r="E186" s="87"/>
      <c r="F186" s="87" t="s">
        <v>592</v>
      </c>
      <c r="G186" s="101">
        <v>43138</v>
      </c>
      <c r="H186" s="87" t="s">
        <v>130</v>
      </c>
      <c r="I186" s="90">
        <v>7.3199999997405181</v>
      </c>
      <c r="J186" s="88" t="s">
        <v>699</v>
      </c>
      <c r="K186" s="88" t="s">
        <v>132</v>
      </c>
      <c r="L186" s="89">
        <v>2.6242999999999999E-2</v>
      </c>
      <c r="M186" s="89">
        <v>3.1999999998378242E-2</v>
      </c>
      <c r="N186" s="90">
        <v>9385.3307999999997</v>
      </c>
      <c r="O186" s="102">
        <v>105.12</v>
      </c>
      <c r="P186" s="90">
        <v>9.8658595330000001</v>
      </c>
      <c r="Q186" s="91">
        <f t="shared" si="2"/>
        <v>1.3445099461903895E-3</v>
      </c>
      <c r="R186" s="91">
        <f>P186/'סכום נכסי הקרן'!$C$42</f>
        <v>1.0689013635982248E-4</v>
      </c>
    </row>
    <row r="187" spans="2:18">
      <c r="B187" s="86" t="s">
        <v>3294</v>
      </c>
      <c r="C187" s="88" t="s">
        <v>2978</v>
      </c>
      <c r="D187" s="87" t="s">
        <v>3112</v>
      </c>
      <c r="E187" s="87"/>
      <c r="F187" s="87" t="s">
        <v>592</v>
      </c>
      <c r="G187" s="101">
        <v>43417</v>
      </c>
      <c r="H187" s="87" t="s">
        <v>130</v>
      </c>
      <c r="I187" s="90">
        <v>7.3400000000931778</v>
      </c>
      <c r="J187" s="88" t="s">
        <v>699</v>
      </c>
      <c r="K187" s="88" t="s">
        <v>132</v>
      </c>
      <c r="L187" s="89">
        <v>3.0796999999999998E-2</v>
      </c>
      <c r="M187" s="89">
        <v>2.7000000000642611E-2</v>
      </c>
      <c r="N187" s="90">
        <v>11165.17503</v>
      </c>
      <c r="O187" s="102">
        <v>111.5</v>
      </c>
      <c r="P187" s="90">
        <v>12.449169176000002</v>
      </c>
      <c r="Q187" s="91">
        <f t="shared" si="2"/>
        <v>1.6965609253762743E-3</v>
      </c>
      <c r="R187" s="91">
        <f>P187/'סכום נכסי הקרן'!$C$42</f>
        <v>1.3487860701220659E-4</v>
      </c>
    </row>
    <row r="188" spans="2:18">
      <c r="B188" s="86" t="s">
        <v>3294</v>
      </c>
      <c r="C188" s="88" t="s">
        <v>2978</v>
      </c>
      <c r="D188" s="87" t="s">
        <v>3113</v>
      </c>
      <c r="E188" s="87"/>
      <c r="F188" s="87" t="s">
        <v>592</v>
      </c>
      <c r="G188" s="101">
        <v>43485</v>
      </c>
      <c r="H188" s="87" t="s">
        <v>130</v>
      </c>
      <c r="I188" s="90">
        <v>7.3900000000314048</v>
      </c>
      <c r="J188" s="88" t="s">
        <v>699</v>
      </c>
      <c r="K188" s="88" t="s">
        <v>132</v>
      </c>
      <c r="L188" s="89">
        <v>3.0190999999999999E-2</v>
      </c>
      <c r="M188" s="89">
        <v>2.5100000000314048E-2</v>
      </c>
      <c r="N188" s="90">
        <v>14109.414370000002</v>
      </c>
      <c r="O188" s="102">
        <v>112.84</v>
      </c>
      <c r="P188" s="90">
        <v>15.921063350000001</v>
      </c>
      <c r="Q188" s="91">
        <f t="shared" si="2"/>
        <v>2.1697073586342823E-3</v>
      </c>
      <c r="R188" s="91">
        <f>P188/'סכום נכסי הקרן'!$C$42</f>
        <v>1.72494309977003E-4</v>
      </c>
    </row>
    <row r="189" spans="2:18">
      <c r="B189" s="86" t="s">
        <v>3294</v>
      </c>
      <c r="C189" s="88" t="s">
        <v>2978</v>
      </c>
      <c r="D189" s="87" t="s">
        <v>3114</v>
      </c>
      <c r="E189" s="87"/>
      <c r="F189" s="87" t="s">
        <v>592</v>
      </c>
      <c r="G189" s="101">
        <v>43613</v>
      </c>
      <c r="H189" s="87" t="s">
        <v>130</v>
      </c>
      <c r="I189" s="90">
        <v>7.4299999997593806</v>
      </c>
      <c r="J189" s="88" t="s">
        <v>699</v>
      </c>
      <c r="K189" s="88" t="s">
        <v>132</v>
      </c>
      <c r="L189" s="89">
        <v>2.5243000000000002E-2</v>
      </c>
      <c r="M189" s="89">
        <v>2.7499999998100374E-2</v>
      </c>
      <c r="N189" s="90">
        <v>3723.9623879999999</v>
      </c>
      <c r="O189" s="102">
        <v>106.02</v>
      </c>
      <c r="P189" s="90">
        <v>3.9481447649999999</v>
      </c>
      <c r="Q189" s="91">
        <f t="shared" si="2"/>
        <v>5.3804941047319674E-4</v>
      </c>
      <c r="R189" s="91">
        <f>P189/'סכום נכסי הקרן'!$C$42</f>
        <v>4.2775566678967561E-5</v>
      </c>
    </row>
    <row r="190" spans="2:18">
      <c r="B190" s="86" t="s">
        <v>3294</v>
      </c>
      <c r="C190" s="88" t="s">
        <v>2978</v>
      </c>
      <c r="D190" s="87" t="s">
        <v>3115</v>
      </c>
      <c r="E190" s="87"/>
      <c r="F190" s="87" t="s">
        <v>592</v>
      </c>
      <c r="G190" s="101">
        <v>43657</v>
      </c>
      <c r="H190" s="87" t="s">
        <v>130</v>
      </c>
      <c r="I190" s="90">
        <v>7.3299999999252119</v>
      </c>
      <c r="J190" s="88" t="s">
        <v>699</v>
      </c>
      <c r="K190" s="88" t="s">
        <v>132</v>
      </c>
      <c r="L190" s="89">
        <v>2.5243000000000002E-2</v>
      </c>
      <c r="M190" s="89">
        <v>3.2099999999038439E-2</v>
      </c>
      <c r="N190" s="90">
        <v>3674.0791650000001</v>
      </c>
      <c r="O190" s="102">
        <v>101.9</v>
      </c>
      <c r="P190" s="90">
        <v>3.7438866159999997</v>
      </c>
      <c r="Q190" s="91">
        <f t="shared" si="2"/>
        <v>5.1021330435366936E-4</v>
      </c>
      <c r="R190" s="91">
        <f>P190/'סכום נכסי הקרן'!$C$42</f>
        <v>4.0562563207127544E-5</v>
      </c>
    </row>
    <row r="191" spans="2:18">
      <c r="B191" s="86" t="s">
        <v>3294</v>
      </c>
      <c r="C191" s="88" t="s">
        <v>2978</v>
      </c>
      <c r="D191" s="87" t="s">
        <v>3116</v>
      </c>
      <c r="E191" s="87"/>
      <c r="F191" s="87" t="s">
        <v>592</v>
      </c>
      <c r="G191" s="101">
        <v>43541</v>
      </c>
      <c r="H191" s="87" t="s">
        <v>130</v>
      </c>
      <c r="I191" s="90">
        <v>7.4199999986573921</v>
      </c>
      <c r="J191" s="88" t="s">
        <v>699</v>
      </c>
      <c r="K191" s="88" t="s">
        <v>132</v>
      </c>
      <c r="L191" s="89">
        <v>2.7271E-2</v>
      </c>
      <c r="M191" s="89">
        <v>2.6399999994267519E-2</v>
      </c>
      <c r="N191" s="90">
        <v>1211.6419390000001</v>
      </c>
      <c r="O191" s="102">
        <v>109.42</v>
      </c>
      <c r="P191" s="90">
        <v>1.3257786089999999</v>
      </c>
      <c r="Q191" s="91">
        <f t="shared" si="2"/>
        <v>1.8067584687220169E-4</v>
      </c>
      <c r="R191" s="91">
        <f>P191/'סכום נכסי הקרן'!$C$42</f>
        <v>1.4363944248844777E-5</v>
      </c>
    </row>
    <row r="192" spans="2:18">
      <c r="B192" s="86" t="s">
        <v>3296</v>
      </c>
      <c r="C192" s="88" t="s">
        <v>2977</v>
      </c>
      <c r="D192" s="87">
        <v>22333</v>
      </c>
      <c r="E192" s="87"/>
      <c r="F192" s="87" t="s">
        <v>586</v>
      </c>
      <c r="G192" s="101">
        <v>41639</v>
      </c>
      <c r="H192" s="87" t="s">
        <v>312</v>
      </c>
      <c r="I192" s="90">
        <v>0.48999999999392402</v>
      </c>
      <c r="J192" s="88" t="s">
        <v>127</v>
      </c>
      <c r="K192" s="88" t="s">
        <v>132</v>
      </c>
      <c r="L192" s="89">
        <v>3.7000000000000005E-2</v>
      </c>
      <c r="M192" s="89">
        <v>4.7400000001182059E-2</v>
      </c>
      <c r="N192" s="90">
        <v>16586.241083000001</v>
      </c>
      <c r="O192" s="102">
        <v>109.15</v>
      </c>
      <c r="P192" s="90">
        <v>18.103882938999998</v>
      </c>
      <c r="Q192" s="91">
        <f t="shared" si="2"/>
        <v>2.4671799344735306E-3</v>
      </c>
      <c r="R192" s="91">
        <f>P192/'סכום נכסי הקרן'!$C$42</f>
        <v>1.9614373279076499E-4</v>
      </c>
    </row>
    <row r="193" spans="2:18">
      <c r="B193" s="86" t="s">
        <v>3296</v>
      </c>
      <c r="C193" s="88" t="s">
        <v>2977</v>
      </c>
      <c r="D193" s="87">
        <v>22334</v>
      </c>
      <c r="E193" s="87"/>
      <c r="F193" s="87" t="s">
        <v>586</v>
      </c>
      <c r="G193" s="101">
        <v>42004</v>
      </c>
      <c r="H193" s="87" t="s">
        <v>312</v>
      </c>
      <c r="I193" s="90">
        <v>0.94999999997945983</v>
      </c>
      <c r="J193" s="88" t="s">
        <v>127</v>
      </c>
      <c r="K193" s="88" t="s">
        <v>132</v>
      </c>
      <c r="L193" s="89">
        <v>3.7000000000000005E-2</v>
      </c>
      <c r="M193" s="89">
        <v>7.9499999997740586E-2</v>
      </c>
      <c r="N193" s="90">
        <v>9214.5784029999995</v>
      </c>
      <c r="O193" s="102">
        <v>105.67</v>
      </c>
      <c r="P193" s="90">
        <v>9.7370451159999991</v>
      </c>
      <c r="Q193" s="91">
        <f t="shared" si="2"/>
        <v>1.3269552400555704E-3</v>
      </c>
      <c r="R193" s="91">
        <f>P193/'סכום נכסי הקרן'!$C$42</f>
        <v>1.0549451638852797E-4</v>
      </c>
    </row>
    <row r="194" spans="2:18">
      <c r="B194" s="86" t="s">
        <v>3296</v>
      </c>
      <c r="C194" s="88" t="s">
        <v>2977</v>
      </c>
      <c r="D194" s="87" t="s">
        <v>3117</v>
      </c>
      <c r="E194" s="87"/>
      <c r="F194" s="87" t="s">
        <v>586</v>
      </c>
      <c r="G194" s="101">
        <v>42759</v>
      </c>
      <c r="H194" s="87" t="s">
        <v>312</v>
      </c>
      <c r="I194" s="90">
        <v>1.8999999999635626</v>
      </c>
      <c r="J194" s="88" t="s">
        <v>127</v>
      </c>
      <c r="K194" s="88" t="s">
        <v>132</v>
      </c>
      <c r="L194" s="89">
        <v>5.5500000000000001E-2</v>
      </c>
      <c r="M194" s="89">
        <v>5.6599999999489878E-2</v>
      </c>
      <c r="N194" s="90">
        <v>26913.978340000001</v>
      </c>
      <c r="O194" s="102">
        <v>101.97</v>
      </c>
      <c r="P194" s="90">
        <v>27.444059239999994</v>
      </c>
      <c r="Q194" s="91">
        <f t="shared" si="2"/>
        <v>3.7400502701864539E-3</v>
      </c>
      <c r="R194" s="91">
        <f>P194/'סכום נכסי הקרן'!$C$42</f>
        <v>2.973384350971628E-4</v>
      </c>
    </row>
    <row r="195" spans="2:18">
      <c r="B195" s="86" t="s">
        <v>3296</v>
      </c>
      <c r="C195" s="88" t="s">
        <v>2977</v>
      </c>
      <c r="D195" s="87" t="s">
        <v>3118</v>
      </c>
      <c r="E195" s="87"/>
      <c r="F195" s="87" t="s">
        <v>586</v>
      </c>
      <c r="G195" s="101">
        <v>42759</v>
      </c>
      <c r="H195" s="87" t="s">
        <v>312</v>
      </c>
      <c r="I195" s="90">
        <v>1.9199999999761299</v>
      </c>
      <c r="J195" s="88" t="s">
        <v>127</v>
      </c>
      <c r="K195" s="88" t="s">
        <v>132</v>
      </c>
      <c r="L195" s="89">
        <v>3.8800000000000001E-2</v>
      </c>
      <c r="M195" s="89">
        <v>5.0299999999250326E-2</v>
      </c>
      <c r="N195" s="90">
        <v>26913.978340000001</v>
      </c>
      <c r="O195" s="102">
        <v>99.62</v>
      </c>
      <c r="P195" s="90">
        <v>26.811705766999999</v>
      </c>
      <c r="Q195" s="91">
        <f t="shared" si="2"/>
        <v>3.6538737408011832E-3</v>
      </c>
      <c r="R195" s="91">
        <f>P195/'סכום נכסי הקרן'!$C$42</f>
        <v>2.9048729873844118E-4</v>
      </c>
    </row>
    <row r="196" spans="2:18">
      <c r="B196" s="86" t="s">
        <v>3297</v>
      </c>
      <c r="C196" s="88" t="s">
        <v>2977</v>
      </c>
      <c r="D196" s="87">
        <v>7561</v>
      </c>
      <c r="E196" s="87"/>
      <c r="F196" s="87" t="s">
        <v>630</v>
      </c>
      <c r="G196" s="101">
        <v>43920</v>
      </c>
      <c r="H196" s="87" t="s">
        <v>130</v>
      </c>
      <c r="I196" s="90">
        <v>4.6800000000358546</v>
      </c>
      <c r="J196" s="88" t="s">
        <v>155</v>
      </c>
      <c r="K196" s="88" t="s">
        <v>132</v>
      </c>
      <c r="L196" s="89">
        <v>4.8917999999999996E-2</v>
      </c>
      <c r="M196" s="89">
        <v>5.3000000000265585E-2</v>
      </c>
      <c r="N196" s="90">
        <v>60504.527251000007</v>
      </c>
      <c r="O196" s="102">
        <v>99.57</v>
      </c>
      <c r="P196" s="90">
        <v>60.244357038000004</v>
      </c>
      <c r="Q196" s="91">
        <f t="shared" si="2"/>
        <v>8.2100436326408826E-3</v>
      </c>
      <c r="R196" s="91">
        <f>P196/'סכום נכסי הקרן'!$C$42</f>
        <v>6.5270821231158628E-4</v>
      </c>
    </row>
    <row r="197" spans="2:18">
      <c r="B197" s="86" t="s">
        <v>3297</v>
      </c>
      <c r="C197" s="88" t="s">
        <v>2977</v>
      </c>
      <c r="D197" s="87">
        <v>8991</v>
      </c>
      <c r="E197" s="87"/>
      <c r="F197" s="87" t="s">
        <v>630</v>
      </c>
      <c r="G197" s="101">
        <v>44636</v>
      </c>
      <c r="H197" s="87" t="s">
        <v>130</v>
      </c>
      <c r="I197" s="90">
        <v>5.2500000000435305</v>
      </c>
      <c r="J197" s="88" t="s">
        <v>155</v>
      </c>
      <c r="K197" s="88" t="s">
        <v>132</v>
      </c>
      <c r="L197" s="89">
        <v>4.2824000000000001E-2</v>
      </c>
      <c r="M197" s="89">
        <v>7.0600000000592009E-2</v>
      </c>
      <c r="N197" s="90">
        <v>52174.364260000002</v>
      </c>
      <c r="O197" s="102">
        <v>88.06</v>
      </c>
      <c r="P197" s="90">
        <v>45.944746288000005</v>
      </c>
      <c r="Q197" s="91">
        <f t="shared" si="2"/>
        <v>6.2613062909305439E-3</v>
      </c>
      <c r="R197" s="91">
        <f>P197/'סכום נכסי הקרן'!$C$42</f>
        <v>4.9778128092286189E-4</v>
      </c>
    </row>
    <row r="198" spans="2:18">
      <c r="B198" s="86" t="s">
        <v>3297</v>
      </c>
      <c r="C198" s="88" t="s">
        <v>2977</v>
      </c>
      <c r="D198" s="87">
        <v>9112</v>
      </c>
      <c r="E198" s="87"/>
      <c r="F198" s="87" t="s">
        <v>630</v>
      </c>
      <c r="G198" s="101">
        <v>44722</v>
      </c>
      <c r="H198" s="87" t="s">
        <v>130</v>
      </c>
      <c r="I198" s="90">
        <v>5.1899999999723008</v>
      </c>
      <c r="J198" s="88" t="s">
        <v>155</v>
      </c>
      <c r="K198" s="88" t="s">
        <v>132</v>
      </c>
      <c r="L198" s="89">
        <v>5.2750000000000005E-2</v>
      </c>
      <c r="M198" s="89">
        <v>6.759999999965792E-2</v>
      </c>
      <c r="N198" s="90">
        <v>82928.506448999993</v>
      </c>
      <c r="O198" s="102">
        <v>94.47</v>
      </c>
      <c r="P198" s="90">
        <v>78.342562043000001</v>
      </c>
      <c r="Q198" s="91">
        <f t="shared" ref="Q198:Q244" si="3">IFERROR(P198/$P$10,0)</f>
        <v>1.0676449783673519E-2</v>
      </c>
      <c r="R198" s="91">
        <f>P198/'סכום נכסי הקרן'!$C$42</f>
        <v>8.4879042840048944E-4</v>
      </c>
    </row>
    <row r="199" spans="2:18">
      <c r="B199" s="86" t="s">
        <v>3297</v>
      </c>
      <c r="C199" s="88" t="s">
        <v>2977</v>
      </c>
      <c r="D199" s="87">
        <v>9247</v>
      </c>
      <c r="E199" s="87"/>
      <c r="F199" s="87" t="s">
        <v>630</v>
      </c>
      <c r="G199" s="101">
        <v>44816</v>
      </c>
      <c r="H199" s="87" t="s">
        <v>130</v>
      </c>
      <c r="I199" s="90">
        <v>5.1399999999991639</v>
      </c>
      <c r="J199" s="88" t="s">
        <v>155</v>
      </c>
      <c r="K199" s="88" t="s">
        <v>132</v>
      </c>
      <c r="L199" s="89">
        <v>5.6036999999999997E-2</v>
      </c>
      <c r="M199" s="89">
        <v>7.3400000000054352E-2</v>
      </c>
      <c r="N199" s="90">
        <v>102301.28238</v>
      </c>
      <c r="O199" s="102">
        <v>93.52</v>
      </c>
      <c r="P199" s="90">
        <v>95.672162372000003</v>
      </c>
      <c r="Q199" s="91">
        <f t="shared" si="3"/>
        <v>1.3038111221068804E-2</v>
      </c>
      <c r="R199" s="91">
        <f>P199/'סכום נכסי הקרן'!$C$42</f>
        <v>1.0365453154462783E-3</v>
      </c>
    </row>
    <row r="200" spans="2:18">
      <c r="B200" s="86" t="s">
        <v>3297</v>
      </c>
      <c r="C200" s="88" t="s">
        <v>2977</v>
      </c>
      <c r="D200" s="87">
        <v>7894</v>
      </c>
      <c r="E200" s="87"/>
      <c r="F200" s="87" t="s">
        <v>630</v>
      </c>
      <c r="G200" s="101">
        <v>44068</v>
      </c>
      <c r="H200" s="87" t="s">
        <v>130</v>
      </c>
      <c r="I200" s="90">
        <v>4.6299999999814396</v>
      </c>
      <c r="J200" s="88" t="s">
        <v>155</v>
      </c>
      <c r="K200" s="88" t="s">
        <v>132</v>
      </c>
      <c r="L200" s="89">
        <v>4.5102999999999997E-2</v>
      </c>
      <c r="M200" s="89">
        <v>6.4999999999784175E-2</v>
      </c>
      <c r="N200" s="90">
        <v>74984.649927999999</v>
      </c>
      <c r="O200" s="102">
        <v>92.69</v>
      </c>
      <c r="P200" s="90">
        <v>69.503270482999994</v>
      </c>
      <c r="Q200" s="91">
        <f t="shared" si="3"/>
        <v>9.4718395436893966E-3</v>
      </c>
      <c r="R200" s="91">
        <f>P200/'סכום נכסי הקרן'!$C$42</f>
        <v>7.5302248471425647E-4</v>
      </c>
    </row>
    <row r="201" spans="2:18">
      <c r="B201" s="86" t="s">
        <v>3297</v>
      </c>
      <c r="C201" s="88" t="s">
        <v>2977</v>
      </c>
      <c r="D201" s="87">
        <v>8076</v>
      </c>
      <c r="E201" s="87"/>
      <c r="F201" s="87" t="s">
        <v>630</v>
      </c>
      <c r="G201" s="101">
        <v>44160</v>
      </c>
      <c r="H201" s="87" t="s">
        <v>130</v>
      </c>
      <c r="I201" s="90">
        <v>4.5300000000310874</v>
      </c>
      <c r="J201" s="88" t="s">
        <v>155</v>
      </c>
      <c r="K201" s="88" t="s">
        <v>132</v>
      </c>
      <c r="L201" s="89">
        <v>4.5465999999999999E-2</v>
      </c>
      <c r="M201" s="89">
        <v>7.8100000000456388E-2</v>
      </c>
      <c r="N201" s="90">
        <v>68870.000155999995</v>
      </c>
      <c r="O201" s="102">
        <v>87.81</v>
      </c>
      <c r="P201" s="90">
        <v>60.474744204000004</v>
      </c>
      <c r="Q201" s="91">
        <f t="shared" si="3"/>
        <v>8.2414405763258716E-3</v>
      </c>
      <c r="R201" s="91">
        <f>P201/'סכום נכסי הקרן'!$C$42</f>
        <v>6.5520430659581183E-4</v>
      </c>
    </row>
    <row r="202" spans="2:18">
      <c r="B202" s="86" t="s">
        <v>3297</v>
      </c>
      <c r="C202" s="88" t="s">
        <v>2977</v>
      </c>
      <c r="D202" s="87">
        <v>9311</v>
      </c>
      <c r="E202" s="87"/>
      <c r="F202" s="87" t="s">
        <v>630</v>
      </c>
      <c r="G202" s="101">
        <v>44880</v>
      </c>
      <c r="H202" s="87" t="s">
        <v>130</v>
      </c>
      <c r="I202" s="90">
        <v>4.33999999997652</v>
      </c>
      <c r="J202" s="88" t="s">
        <v>155</v>
      </c>
      <c r="K202" s="88" t="s">
        <v>132</v>
      </c>
      <c r="L202" s="89">
        <v>7.2695999999999997E-2</v>
      </c>
      <c r="M202" s="89">
        <v>8.2799999999530402E-2</v>
      </c>
      <c r="N202" s="90">
        <v>61071.360000000001</v>
      </c>
      <c r="O202" s="102">
        <v>97.63</v>
      </c>
      <c r="P202" s="90">
        <v>59.623966009999997</v>
      </c>
      <c r="Q202" s="91">
        <f t="shared" si="3"/>
        <v>8.125497333873577E-3</v>
      </c>
      <c r="R202" s="91">
        <f>P202/'סכום נכסי הקרן'!$C$42</f>
        <v>6.4598668122171812E-4</v>
      </c>
    </row>
    <row r="203" spans="2:18">
      <c r="B203" s="86" t="s">
        <v>3298</v>
      </c>
      <c r="C203" s="88" t="s">
        <v>2978</v>
      </c>
      <c r="D203" s="87" t="s">
        <v>3119</v>
      </c>
      <c r="E203" s="87"/>
      <c r="F203" s="87" t="s">
        <v>630</v>
      </c>
      <c r="G203" s="101">
        <v>43530</v>
      </c>
      <c r="H203" s="87" t="s">
        <v>130</v>
      </c>
      <c r="I203" s="90">
        <v>4.8900000000347417</v>
      </c>
      <c r="J203" s="88" t="s">
        <v>360</v>
      </c>
      <c r="K203" s="88" t="s">
        <v>132</v>
      </c>
      <c r="L203" s="89">
        <v>6.5500000000000003E-2</v>
      </c>
      <c r="M203" s="89">
        <v>5.5000000000420261E-2</v>
      </c>
      <c r="N203" s="90">
        <v>67552.736571000001</v>
      </c>
      <c r="O203" s="102">
        <v>105.67</v>
      </c>
      <c r="P203" s="90">
        <v>71.382970268000008</v>
      </c>
      <c r="Q203" s="91">
        <f t="shared" si="3"/>
        <v>9.7280032411686743E-3</v>
      </c>
      <c r="R203" s="91">
        <f>P203/'סכום נכסי הקרן'!$C$42</f>
        <v>7.7338780267384476E-4</v>
      </c>
    </row>
    <row r="204" spans="2:18">
      <c r="B204" s="86" t="s">
        <v>3299</v>
      </c>
      <c r="C204" s="88" t="s">
        <v>2977</v>
      </c>
      <c r="D204" s="87">
        <v>8811</v>
      </c>
      <c r="E204" s="87"/>
      <c r="F204" s="87" t="s">
        <v>964</v>
      </c>
      <c r="G204" s="101">
        <v>44550</v>
      </c>
      <c r="H204" s="87" t="s">
        <v>2976</v>
      </c>
      <c r="I204" s="90">
        <v>5.5700000000001086</v>
      </c>
      <c r="J204" s="88" t="s">
        <v>342</v>
      </c>
      <c r="K204" s="88" t="s">
        <v>132</v>
      </c>
      <c r="L204" s="89">
        <v>6.3500000000000001E-2</v>
      </c>
      <c r="M204" s="89">
        <v>6.5400000000023939E-2</v>
      </c>
      <c r="N204" s="90">
        <v>92147.780499000015</v>
      </c>
      <c r="O204" s="102">
        <v>99.69</v>
      </c>
      <c r="P204" s="90">
        <v>91.862092107000009</v>
      </c>
      <c r="Q204" s="91">
        <f t="shared" si="3"/>
        <v>1.2518878472027317E-2</v>
      </c>
      <c r="R204" s="91">
        <f>P204/'סכום נכסי הקרן'!$C$42</f>
        <v>9.9526569568237169E-4</v>
      </c>
    </row>
    <row r="205" spans="2:18">
      <c r="B205" s="86" t="s">
        <v>3300</v>
      </c>
      <c r="C205" s="88" t="s">
        <v>2978</v>
      </c>
      <c r="D205" s="87" t="s">
        <v>3120</v>
      </c>
      <c r="E205" s="87"/>
      <c r="F205" s="87" t="s">
        <v>964</v>
      </c>
      <c r="G205" s="101">
        <v>42732</v>
      </c>
      <c r="H205" s="87" t="s">
        <v>2976</v>
      </c>
      <c r="I205" s="90">
        <v>2.3500000000162657</v>
      </c>
      <c r="J205" s="88" t="s">
        <v>128</v>
      </c>
      <c r="K205" s="88" t="s">
        <v>132</v>
      </c>
      <c r="L205" s="89">
        <v>2.1613000000000004E-2</v>
      </c>
      <c r="M205" s="89">
        <v>2.2200000000520512E-2</v>
      </c>
      <c r="N205" s="90">
        <v>16917.475404000001</v>
      </c>
      <c r="O205" s="102">
        <v>109.02</v>
      </c>
      <c r="P205" s="90">
        <v>18.443431882000002</v>
      </c>
      <c r="Q205" s="91">
        <f t="shared" si="3"/>
        <v>2.5134533412208004E-3</v>
      </c>
      <c r="R205" s="91">
        <f>P205/'סכום נכסי הקרן'!$C$42</f>
        <v>1.9982252354353255E-4</v>
      </c>
    </row>
    <row r="206" spans="2:18">
      <c r="B206" s="86" t="s">
        <v>3301</v>
      </c>
      <c r="C206" s="88" t="s">
        <v>2977</v>
      </c>
      <c r="D206" s="87">
        <v>6718</v>
      </c>
      <c r="E206" s="87"/>
      <c r="F206" s="87" t="s">
        <v>630</v>
      </c>
      <c r="G206" s="101">
        <v>43482</v>
      </c>
      <c r="H206" s="87" t="s">
        <v>130</v>
      </c>
      <c r="I206" s="90">
        <v>1.1700000000011515</v>
      </c>
      <c r="J206" s="88" t="s">
        <v>128</v>
      </c>
      <c r="K206" s="88" t="s">
        <v>132</v>
      </c>
      <c r="L206" s="89">
        <v>4.1299999999999996E-2</v>
      </c>
      <c r="M206" s="89">
        <v>3.8400000000105267E-2</v>
      </c>
      <c r="N206" s="90">
        <v>60255.253471999997</v>
      </c>
      <c r="O206" s="102">
        <v>100.89</v>
      </c>
      <c r="P206" s="90">
        <v>60.791524229000004</v>
      </c>
      <c r="Q206" s="91">
        <f t="shared" si="3"/>
        <v>8.2846110566010371E-3</v>
      </c>
      <c r="R206" s="91">
        <f>P206/'סכום נכסי הקרן'!$C$42</f>
        <v>6.5863641101155561E-4</v>
      </c>
    </row>
    <row r="207" spans="2:18">
      <c r="B207" s="86" t="s">
        <v>3302</v>
      </c>
      <c r="C207" s="88" t="s">
        <v>2978</v>
      </c>
      <c r="D207" s="87" t="s">
        <v>3121</v>
      </c>
      <c r="E207" s="87"/>
      <c r="F207" s="87" t="s">
        <v>630</v>
      </c>
      <c r="G207" s="101">
        <v>41816</v>
      </c>
      <c r="H207" s="87" t="s">
        <v>130</v>
      </c>
      <c r="I207" s="90">
        <v>7.0099999999225702</v>
      </c>
      <c r="J207" s="88" t="s">
        <v>699</v>
      </c>
      <c r="K207" s="88" t="s">
        <v>132</v>
      </c>
      <c r="L207" s="89">
        <v>4.4999999999999998E-2</v>
      </c>
      <c r="M207" s="89">
        <v>2.2600000000119125E-2</v>
      </c>
      <c r="N207" s="90">
        <v>6678.8779130000003</v>
      </c>
      <c r="O207" s="102">
        <v>125.69</v>
      </c>
      <c r="P207" s="90">
        <v>8.3946817649999996</v>
      </c>
      <c r="Q207" s="91">
        <f t="shared" si="3"/>
        <v>1.144019240330045E-3</v>
      </c>
      <c r="R207" s="91">
        <f>P207/'סכום נכסי הקרן'!$C$42</f>
        <v>9.095088730553947E-5</v>
      </c>
    </row>
    <row r="208" spans="2:18">
      <c r="B208" s="86" t="s">
        <v>3302</v>
      </c>
      <c r="C208" s="88" t="s">
        <v>2978</v>
      </c>
      <c r="D208" s="87" t="s">
        <v>3122</v>
      </c>
      <c r="E208" s="87"/>
      <c r="F208" s="87" t="s">
        <v>630</v>
      </c>
      <c r="G208" s="101">
        <v>42625</v>
      </c>
      <c r="H208" s="87" t="s">
        <v>130</v>
      </c>
      <c r="I208" s="90">
        <v>6.929999999001998</v>
      </c>
      <c r="J208" s="88" t="s">
        <v>699</v>
      </c>
      <c r="K208" s="88" t="s">
        <v>132</v>
      </c>
      <c r="L208" s="89">
        <v>4.4999999999999998E-2</v>
      </c>
      <c r="M208" s="89">
        <v>2.6699999994222096E-2</v>
      </c>
      <c r="N208" s="90">
        <v>1859.7908640000001</v>
      </c>
      <c r="O208" s="102">
        <v>122.84</v>
      </c>
      <c r="P208" s="90">
        <v>2.2845670960000004</v>
      </c>
      <c r="Q208" s="91">
        <f t="shared" si="3"/>
        <v>3.1133862924331325E-4</v>
      </c>
      <c r="R208" s="91">
        <f>P208/'סכום נכסי הקרן'!$C$42</f>
        <v>2.4751790515341782E-5</v>
      </c>
    </row>
    <row r="209" spans="2:18">
      <c r="B209" s="86" t="s">
        <v>3302</v>
      </c>
      <c r="C209" s="88" t="s">
        <v>2978</v>
      </c>
      <c r="D209" s="87" t="s">
        <v>3123</v>
      </c>
      <c r="E209" s="87"/>
      <c r="F209" s="87" t="s">
        <v>630</v>
      </c>
      <c r="G209" s="101">
        <v>42716</v>
      </c>
      <c r="H209" s="87" t="s">
        <v>130</v>
      </c>
      <c r="I209" s="90">
        <v>6.9799999999091078</v>
      </c>
      <c r="J209" s="88" t="s">
        <v>699</v>
      </c>
      <c r="K209" s="88" t="s">
        <v>132</v>
      </c>
      <c r="L209" s="89">
        <v>4.4999999999999998E-2</v>
      </c>
      <c r="M209" s="89">
        <v>2.4299999999659153E-2</v>
      </c>
      <c r="N209" s="90">
        <v>1407.0410529999999</v>
      </c>
      <c r="O209" s="102">
        <v>125.11</v>
      </c>
      <c r="P209" s="90">
        <v>1.7603490420000003</v>
      </c>
      <c r="Q209" s="91">
        <f t="shared" si="3"/>
        <v>2.3989869182903601E-4</v>
      </c>
      <c r="R209" s="91">
        <f>P209/'סכום נכסי הקרן'!$C$42</f>
        <v>1.9072230707408645E-5</v>
      </c>
    </row>
    <row r="210" spans="2:18">
      <c r="B210" s="86" t="s">
        <v>3302</v>
      </c>
      <c r="C210" s="88" t="s">
        <v>2978</v>
      </c>
      <c r="D210" s="87" t="s">
        <v>3124</v>
      </c>
      <c r="E210" s="87"/>
      <c r="F210" s="87" t="s">
        <v>630</v>
      </c>
      <c r="G210" s="101">
        <v>42803</v>
      </c>
      <c r="H210" s="87" t="s">
        <v>130</v>
      </c>
      <c r="I210" s="90">
        <v>6.9099999997161348</v>
      </c>
      <c r="J210" s="88" t="s">
        <v>699</v>
      </c>
      <c r="K210" s="88" t="s">
        <v>132</v>
      </c>
      <c r="L210" s="89">
        <v>4.4999999999999998E-2</v>
      </c>
      <c r="M210" s="89">
        <v>2.8099999998426991E-2</v>
      </c>
      <c r="N210" s="90">
        <v>9017.3751169999996</v>
      </c>
      <c r="O210" s="102">
        <v>122.67</v>
      </c>
      <c r="P210" s="90">
        <v>11.061614654000001</v>
      </c>
      <c r="Q210" s="91">
        <f t="shared" si="3"/>
        <v>1.5074663158827649E-3</v>
      </c>
      <c r="R210" s="91">
        <f>P210/'סכום נכסי הקרן'!$C$42</f>
        <v>1.1984536114374767E-4</v>
      </c>
    </row>
    <row r="211" spans="2:18">
      <c r="B211" s="86" t="s">
        <v>3302</v>
      </c>
      <c r="C211" s="88" t="s">
        <v>2978</v>
      </c>
      <c r="D211" s="87" t="s">
        <v>3125</v>
      </c>
      <c r="E211" s="87"/>
      <c r="F211" s="87" t="s">
        <v>630</v>
      </c>
      <c r="G211" s="101">
        <v>42898</v>
      </c>
      <c r="H211" s="87" t="s">
        <v>130</v>
      </c>
      <c r="I211" s="90">
        <v>6.8799999995533359</v>
      </c>
      <c r="J211" s="88" t="s">
        <v>699</v>
      </c>
      <c r="K211" s="88" t="s">
        <v>132</v>
      </c>
      <c r="L211" s="89">
        <v>4.4999999999999998E-2</v>
      </c>
      <c r="M211" s="89">
        <v>2.8899999999951451E-2</v>
      </c>
      <c r="N211" s="90">
        <v>1695.9371860000001</v>
      </c>
      <c r="O211" s="102">
        <v>121.45</v>
      </c>
      <c r="P211" s="90">
        <v>2.0597158089999996</v>
      </c>
      <c r="Q211" s="91">
        <f t="shared" si="3"/>
        <v>2.8069610987903408E-4</v>
      </c>
      <c r="R211" s="91">
        <f>P211/'סכום נכסי הקרן'!$C$42</f>
        <v>2.2315673859948523E-5</v>
      </c>
    </row>
    <row r="212" spans="2:18">
      <c r="B212" s="86" t="s">
        <v>3302</v>
      </c>
      <c r="C212" s="88" t="s">
        <v>2978</v>
      </c>
      <c r="D212" s="87" t="s">
        <v>3126</v>
      </c>
      <c r="E212" s="87"/>
      <c r="F212" s="87" t="s">
        <v>630</v>
      </c>
      <c r="G212" s="101">
        <v>42989</v>
      </c>
      <c r="H212" s="87" t="s">
        <v>130</v>
      </c>
      <c r="I212" s="90">
        <v>6.8800000005076107</v>
      </c>
      <c r="J212" s="88" t="s">
        <v>699</v>
      </c>
      <c r="K212" s="88" t="s">
        <v>132</v>
      </c>
      <c r="L212" s="89">
        <v>4.4999999999999998E-2</v>
      </c>
      <c r="M212" s="89">
        <v>2.9200000003384078E-2</v>
      </c>
      <c r="N212" s="90">
        <v>2137.094345</v>
      </c>
      <c r="O212" s="102">
        <v>121.68</v>
      </c>
      <c r="P212" s="90">
        <v>2.6004164360000002</v>
      </c>
      <c r="Q212" s="91">
        <f t="shared" si="3"/>
        <v>3.5438227665256629E-4</v>
      </c>
      <c r="R212" s="91">
        <f>P212/'סכום נכסי הקרן'!$C$42</f>
        <v>2.8173811567722794E-5</v>
      </c>
    </row>
    <row r="213" spans="2:18">
      <c r="B213" s="86" t="s">
        <v>3302</v>
      </c>
      <c r="C213" s="88" t="s">
        <v>2978</v>
      </c>
      <c r="D213" s="87" t="s">
        <v>3127</v>
      </c>
      <c r="E213" s="87"/>
      <c r="F213" s="87" t="s">
        <v>630</v>
      </c>
      <c r="G213" s="101">
        <v>43080</v>
      </c>
      <c r="H213" s="87" t="s">
        <v>130</v>
      </c>
      <c r="I213" s="90">
        <v>6.8700000036161439</v>
      </c>
      <c r="J213" s="88" t="s">
        <v>699</v>
      </c>
      <c r="K213" s="88" t="s">
        <v>132</v>
      </c>
      <c r="L213" s="89">
        <v>4.4999999999999998E-2</v>
      </c>
      <c r="M213" s="89">
        <v>2.9900000009542606E-2</v>
      </c>
      <c r="N213" s="90">
        <v>662.14568899999995</v>
      </c>
      <c r="O213" s="102">
        <v>120.28</v>
      </c>
      <c r="P213" s="90">
        <v>0.79642887599999979</v>
      </c>
      <c r="Q213" s="91">
        <f t="shared" si="3"/>
        <v>1.0853656912847028E-4</v>
      </c>
      <c r="R213" s="91">
        <f>P213/'סכום נכסי הקרן'!$C$42</f>
        <v>8.6287860547568289E-6</v>
      </c>
    </row>
    <row r="214" spans="2:18">
      <c r="B214" s="86" t="s">
        <v>3302</v>
      </c>
      <c r="C214" s="88" t="s">
        <v>2978</v>
      </c>
      <c r="D214" s="87" t="s">
        <v>3128</v>
      </c>
      <c r="E214" s="87"/>
      <c r="F214" s="87" t="s">
        <v>630</v>
      </c>
      <c r="G214" s="101">
        <v>43171</v>
      </c>
      <c r="H214" s="87" t="s">
        <v>130</v>
      </c>
      <c r="I214" s="90">
        <v>6.730000003222365</v>
      </c>
      <c r="J214" s="88" t="s">
        <v>699</v>
      </c>
      <c r="K214" s="88" t="s">
        <v>132</v>
      </c>
      <c r="L214" s="89">
        <v>4.4999999999999998E-2</v>
      </c>
      <c r="M214" s="89">
        <v>2.9600000006010631E-2</v>
      </c>
      <c r="N214" s="90">
        <v>494.74553600000002</v>
      </c>
      <c r="O214" s="102">
        <v>121.06</v>
      </c>
      <c r="P214" s="90">
        <v>0.59893895899999994</v>
      </c>
      <c r="Q214" s="91">
        <f t="shared" si="3"/>
        <v>8.1622831223459487E-5</v>
      </c>
      <c r="R214" s="91">
        <f>P214/'סכום נכסי הקרן'!$C$42</f>
        <v>6.4891119506191453E-6</v>
      </c>
    </row>
    <row r="215" spans="2:18">
      <c r="B215" s="86" t="s">
        <v>3302</v>
      </c>
      <c r="C215" s="88" t="s">
        <v>2978</v>
      </c>
      <c r="D215" s="87" t="s">
        <v>3129</v>
      </c>
      <c r="E215" s="87"/>
      <c r="F215" s="87" t="s">
        <v>630</v>
      </c>
      <c r="G215" s="101">
        <v>43341</v>
      </c>
      <c r="H215" s="87" t="s">
        <v>130</v>
      </c>
      <c r="I215" s="90">
        <v>6.9199999996009538</v>
      </c>
      <c r="J215" s="88" t="s">
        <v>699</v>
      </c>
      <c r="K215" s="88" t="s">
        <v>132</v>
      </c>
      <c r="L215" s="89">
        <v>4.4999999999999998E-2</v>
      </c>
      <c r="M215" s="89">
        <v>2.7799999997339696E-2</v>
      </c>
      <c r="N215" s="90">
        <v>1241.196739</v>
      </c>
      <c r="O215" s="102">
        <v>121.14</v>
      </c>
      <c r="P215" s="90">
        <v>1.50358573</v>
      </c>
      <c r="Q215" s="91">
        <f t="shared" si="3"/>
        <v>2.0490723207369806E-4</v>
      </c>
      <c r="R215" s="91">
        <f>P215/'סכום נכסי הקרן'!$C$42</f>
        <v>1.6290368129690178E-5</v>
      </c>
    </row>
    <row r="216" spans="2:18">
      <c r="B216" s="86" t="s">
        <v>3302</v>
      </c>
      <c r="C216" s="88" t="s">
        <v>2978</v>
      </c>
      <c r="D216" s="87" t="s">
        <v>3130</v>
      </c>
      <c r="E216" s="87"/>
      <c r="F216" s="87" t="s">
        <v>630</v>
      </c>
      <c r="G216" s="101">
        <v>43990</v>
      </c>
      <c r="H216" s="87" t="s">
        <v>130</v>
      </c>
      <c r="I216" s="90">
        <v>6.6699999981287164</v>
      </c>
      <c r="J216" s="88" t="s">
        <v>699</v>
      </c>
      <c r="K216" s="88" t="s">
        <v>132</v>
      </c>
      <c r="L216" s="89">
        <v>4.4999999999999998E-2</v>
      </c>
      <c r="M216" s="89">
        <v>4.0899999987196484E-2</v>
      </c>
      <c r="N216" s="90">
        <v>1280.154759</v>
      </c>
      <c r="O216" s="102">
        <v>111.04</v>
      </c>
      <c r="P216" s="90">
        <v>1.421483898</v>
      </c>
      <c r="Q216" s="91">
        <f t="shared" si="3"/>
        <v>1.9371847255860225E-4</v>
      </c>
      <c r="R216" s="91">
        <f>P216/'סכום נכסי הקרן'!$C$42</f>
        <v>1.540084846964261E-5</v>
      </c>
    </row>
    <row r="217" spans="2:18">
      <c r="B217" s="86" t="s">
        <v>3302</v>
      </c>
      <c r="C217" s="88" t="s">
        <v>2978</v>
      </c>
      <c r="D217" s="87" t="s">
        <v>3131</v>
      </c>
      <c r="E217" s="87"/>
      <c r="F217" s="87" t="s">
        <v>630</v>
      </c>
      <c r="G217" s="101">
        <v>41893</v>
      </c>
      <c r="H217" s="87" t="s">
        <v>130</v>
      </c>
      <c r="I217" s="90">
        <v>7.0100000003960874</v>
      </c>
      <c r="J217" s="88" t="s">
        <v>699</v>
      </c>
      <c r="K217" s="88" t="s">
        <v>132</v>
      </c>
      <c r="L217" s="89">
        <v>4.4999999999999998E-2</v>
      </c>
      <c r="M217" s="89">
        <v>2.2599999999390635E-2</v>
      </c>
      <c r="N217" s="90">
        <v>1310.328534</v>
      </c>
      <c r="O217" s="102">
        <v>125.24</v>
      </c>
      <c r="P217" s="90">
        <v>1.641055435</v>
      </c>
      <c r="Q217" s="91">
        <f t="shared" si="3"/>
        <v>2.2364147261849082E-4</v>
      </c>
      <c r="R217" s="91">
        <f>P217/'סכום נכסי הקרן'!$C$42</f>
        <v>1.7779762486425599E-5</v>
      </c>
    </row>
    <row r="218" spans="2:18">
      <c r="B218" s="86" t="s">
        <v>3302</v>
      </c>
      <c r="C218" s="88" t="s">
        <v>2978</v>
      </c>
      <c r="D218" s="87" t="s">
        <v>3132</v>
      </c>
      <c r="E218" s="87"/>
      <c r="F218" s="87" t="s">
        <v>630</v>
      </c>
      <c r="G218" s="101">
        <v>42151</v>
      </c>
      <c r="H218" s="87" t="s">
        <v>130</v>
      </c>
      <c r="I218" s="90">
        <v>7.0099999994347737</v>
      </c>
      <c r="J218" s="88" t="s">
        <v>699</v>
      </c>
      <c r="K218" s="88" t="s">
        <v>132</v>
      </c>
      <c r="L218" s="89">
        <v>4.4999999999999998E-2</v>
      </c>
      <c r="M218" s="89">
        <v>2.2599999998055492E-2</v>
      </c>
      <c r="N218" s="90">
        <v>4798.646326</v>
      </c>
      <c r="O218" s="102">
        <v>126.46</v>
      </c>
      <c r="P218" s="90">
        <v>6.0683683430000004</v>
      </c>
      <c r="Q218" s="91">
        <f t="shared" si="3"/>
        <v>8.2699146151632051E-4</v>
      </c>
      <c r="R218" s="91">
        <f>P218/'סכום נכסי הקרן'!$C$42</f>
        <v>6.5746802647580335E-5</v>
      </c>
    </row>
    <row r="219" spans="2:18">
      <c r="B219" s="86" t="s">
        <v>3302</v>
      </c>
      <c r="C219" s="88" t="s">
        <v>2978</v>
      </c>
      <c r="D219" s="87" t="s">
        <v>3133</v>
      </c>
      <c r="E219" s="87"/>
      <c r="F219" s="87" t="s">
        <v>630</v>
      </c>
      <c r="G219" s="101">
        <v>42166</v>
      </c>
      <c r="H219" s="87" t="s">
        <v>130</v>
      </c>
      <c r="I219" s="90">
        <v>7.0100000003502014</v>
      </c>
      <c r="J219" s="88" t="s">
        <v>699</v>
      </c>
      <c r="K219" s="88" t="s">
        <v>132</v>
      </c>
      <c r="L219" s="89">
        <v>4.4999999999999998E-2</v>
      </c>
      <c r="M219" s="89">
        <v>2.2600000001751001E-2</v>
      </c>
      <c r="N219" s="90">
        <v>4514.9987389999997</v>
      </c>
      <c r="O219" s="102">
        <v>126.49</v>
      </c>
      <c r="P219" s="90">
        <v>5.7110220999999992</v>
      </c>
      <c r="Q219" s="91">
        <f t="shared" si="3"/>
        <v>7.7829265566567885E-4</v>
      </c>
      <c r="R219" s="91">
        <f>P219/'סכום נכסי הקרן'!$C$42</f>
        <v>6.1875189787679251E-5</v>
      </c>
    </row>
    <row r="220" spans="2:18">
      <c r="B220" s="86" t="s">
        <v>3302</v>
      </c>
      <c r="C220" s="88" t="s">
        <v>2978</v>
      </c>
      <c r="D220" s="87" t="s">
        <v>3134</v>
      </c>
      <c r="E220" s="87"/>
      <c r="F220" s="87" t="s">
        <v>630</v>
      </c>
      <c r="G220" s="101">
        <v>42257</v>
      </c>
      <c r="H220" s="87" t="s">
        <v>130</v>
      </c>
      <c r="I220" s="90">
        <v>7.0099999994657818</v>
      </c>
      <c r="J220" s="88" t="s">
        <v>699</v>
      </c>
      <c r="K220" s="88" t="s">
        <v>132</v>
      </c>
      <c r="L220" s="89">
        <v>4.4999999999999998E-2</v>
      </c>
      <c r="M220" s="89">
        <v>2.2599999997146413E-2</v>
      </c>
      <c r="N220" s="90">
        <v>2399.2904859999999</v>
      </c>
      <c r="O220" s="102">
        <v>125.61</v>
      </c>
      <c r="P220" s="90">
        <v>3.013748761</v>
      </c>
      <c r="Q220" s="91">
        <f t="shared" si="3"/>
        <v>4.1071081246697321E-4</v>
      </c>
      <c r="R220" s="91">
        <f>P220/'סכום נכסי הקרן'!$C$42</f>
        <v>3.2651997014555106E-5</v>
      </c>
    </row>
    <row r="221" spans="2:18">
      <c r="B221" s="86" t="s">
        <v>3302</v>
      </c>
      <c r="C221" s="88" t="s">
        <v>2978</v>
      </c>
      <c r="D221" s="87" t="s">
        <v>3135</v>
      </c>
      <c r="E221" s="87"/>
      <c r="F221" s="87" t="s">
        <v>630</v>
      </c>
      <c r="G221" s="101">
        <v>42348</v>
      </c>
      <c r="H221" s="87" t="s">
        <v>130</v>
      </c>
      <c r="I221" s="90">
        <v>7.0100000006445198</v>
      </c>
      <c r="J221" s="88" t="s">
        <v>699</v>
      </c>
      <c r="K221" s="88" t="s">
        <v>132</v>
      </c>
      <c r="L221" s="89">
        <v>4.4999999999999998E-2</v>
      </c>
      <c r="M221" s="89">
        <v>2.2600000001678042E-2</v>
      </c>
      <c r="N221" s="90">
        <v>4154.8213569999998</v>
      </c>
      <c r="O221" s="102">
        <v>126.22</v>
      </c>
      <c r="P221" s="90">
        <v>5.2442157619999996</v>
      </c>
      <c r="Q221" s="91">
        <f t="shared" si="3"/>
        <v>7.1467673225967588E-4</v>
      </c>
      <c r="R221" s="91">
        <f>P221/'סכום נכסי הקרן'!$C$42</f>
        <v>5.6817648378788276E-5</v>
      </c>
    </row>
    <row r="222" spans="2:18">
      <c r="B222" s="86" t="s">
        <v>3302</v>
      </c>
      <c r="C222" s="88" t="s">
        <v>2978</v>
      </c>
      <c r="D222" s="87" t="s">
        <v>3136</v>
      </c>
      <c r="E222" s="87"/>
      <c r="F222" s="87" t="s">
        <v>630</v>
      </c>
      <c r="G222" s="101">
        <v>42439</v>
      </c>
      <c r="H222" s="87" t="s">
        <v>130</v>
      </c>
      <c r="I222" s="90">
        <v>7.0100000000731022</v>
      </c>
      <c r="J222" s="88" t="s">
        <v>699</v>
      </c>
      <c r="K222" s="88" t="s">
        <v>132</v>
      </c>
      <c r="L222" s="89">
        <v>4.4999999999999998E-2</v>
      </c>
      <c r="M222" s="89">
        <v>2.2599999999936431E-2</v>
      </c>
      <c r="N222" s="90">
        <v>4934.6203960000003</v>
      </c>
      <c r="O222" s="102">
        <v>127.52</v>
      </c>
      <c r="P222" s="90">
        <v>6.292628154</v>
      </c>
      <c r="Q222" s="91">
        <f t="shared" si="3"/>
        <v>8.575533750943249E-4</v>
      </c>
      <c r="R222" s="91">
        <f>P222/'סכום נכסי הקרן'!$C$42</f>
        <v>6.8176511047303399E-5</v>
      </c>
    </row>
    <row r="223" spans="2:18">
      <c r="B223" s="86" t="s">
        <v>3302</v>
      </c>
      <c r="C223" s="88" t="s">
        <v>2978</v>
      </c>
      <c r="D223" s="87" t="s">
        <v>3137</v>
      </c>
      <c r="E223" s="87"/>
      <c r="F223" s="87" t="s">
        <v>630</v>
      </c>
      <c r="G223" s="101">
        <v>42549</v>
      </c>
      <c r="H223" s="87" t="s">
        <v>130</v>
      </c>
      <c r="I223" s="90">
        <v>7.0000000006815286</v>
      </c>
      <c r="J223" s="88" t="s">
        <v>699</v>
      </c>
      <c r="K223" s="88" t="s">
        <v>132</v>
      </c>
      <c r="L223" s="89">
        <v>4.4999999999999998E-2</v>
      </c>
      <c r="M223" s="89">
        <v>2.3100000002953293E-2</v>
      </c>
      <c r="N223" s="90">
        <v>3470.9543950000002</v>
      </c>
      <c r="O223" s="102">
        <v>126.82</v>
      </c>
      <c r="P223" s="90">
        <v>4.4018644700000005</v>
      </c>
      <c r="Q223" s="91">
        <f t="shared" si="3"/>
        <v>5.9988189999066839E-4</v>
      </c>
      <c r="R223" s="91">
        <f>P223/'סכום נכסי הקרן'!$C$42</f>
        <v>4.7691322977176404E-5</v>
      </c>
    </row>
    <row r="224" spans="2:18">
      <c r="B224" s="86" t="s">
        <v>3302</v>
      </c>
      <c r="C224" s="88" t="s">
        <v>2978</v>
      </c>
      <c r="D224" s="87" t="s">
        <v>3138</v>
      </c>
      <c r="E224" s="87"/>
      <c r="F224" s="87" t="s">
        <v>630</v>
      </c>
      <c r="G224" s="101">
        <v>42604</v>
      </c>
      <c r="H224" s="87" t="s">
        <v>130</v>
      </c>
      <c r="I224" s="90">
        <v>6.9299999997077233</v>
      </c>
      <c r="J224" s="88" t="s">
        <v>699</v>
      </c>
      <c r="K224" s="88" t="s">
        <v>132</v>
      </c>
      <c r="L224" s="89">
        <v>4.4999999999999998E-2</v>
      </c>
      <c r="M224" s="89">
        <v>2.6699999998260691E-2</v>
      </c>
      <c r="N224" s="90">
        <v>4538.8770119999999</v>
      </c>
      <c r="O224" s="102">
        <v>122.87</v>
      </c>
      <c r="P224" s="90">
        <v>5.5769181909999999</v>
      </c>
      <c r="Q224" s="91">
        <f t="shared" si="3"/>
        <v>7.6001710259598258E-4</v>
      </c>
      <c r="R224" s="91">
        <f>P224/'סכום נכסי הקרן'!$C$42</f>
        <v>6.0422261629575188E-5</v>
      </c>
    </row>
    <row r="225" spans="2:18">
      <c r="B225" s="86" t="s">
        <v>3303</v>
      </c>
      <c r="C225" s="88" t="s">
        <v>2978</v>
      </c>
      <c r="D225" s="87" t="s">
        <v>3139</v>
      </c>
      <c r="E225" s="87"/>
      <c r="F225" s="87" t="s">
        <v>630</v>
      </c>
      <c r="G225" s="101">
        <v>44347</v>
      </c>
      <c r="H225" s="87" t="s">
        <v>130</v>
      </c>
      <c r="I225" s="90">
        <v>2.6399999999954873</v>
      </c>
      <c r="J225" s="88" t="s">
        <v>128</v>
      </c>
      <c r="K225" s="88" t="s">
        <v>132</v>
      </c>
      <c r="L225" s="89">
        <v>5.2499999999999998E-2</v>
      </c>
      <c r="M225" s="89">
        <v>5.5699999999789404E-2</v>
      </c>
      <c r="N225" s="90">
        <v>53433.212914999996</v>
      </c>
      <c r="O225" s="102">
        <v>99.53</v>
      </c>
      <c r="P225" s="90">
        <v>53.182088215999997</v>
      </c>
      <c r="Q225" s="91">
        <f t="shared" si="3"/>
        <v>7.2476043599055667E-3</v>
      </c>
      <c r="R225" s="91">
        <f>P225/'סכום נכסי הקרן'!$C$42</f>
        <v>5.7619314792532511E-4</v>
      </c>
    </row>
    <row r="226" spans="2:18">
      <c r="B226" s="86" t="s">
        <v>3303</v>
      </c>
      <c r="C226" s="88" t="s">
        <v>2978</v>
      </c>
      <c r="D226" s="87">
        <v>9199</v>
      </c>
      <c r="E226" s="87"/>
      <c r="F226" s="87" t="s">
        <v>630</v>
      </c>
      <c r="G226" s="101">
        <v>44788</v>
      </c>
      <c r="H226" s="87" t="s">
        <v>130</v>
      </c>
      <c r="I226" s="90">
        <v>2.6399999999894885</v>
      </c>
      <c r="J226" s="88" t="s">
        <v>128</v>
      </c>
      <c r="K226" s="88" t="s">
        <v>132</v>
      </c>
      <c r="L226" s="89">
        <v>5.2499999999999998E-2</v>
      </c>
      <c r="M226" s="89">
        <v>5.5700000000029573E-2</v>
      </c>
      <c r="N226" s="90">
        <v>30586.378124999999</v>
      </c>
      <c r="O226" s="102">
        <v>99.53</v>
      </c>
      <c r="P226" s="90">
        <v>30.442628663000001</v>
      </c>
      <c r="Q226" s="91">
        <f t="shared" si="3"/>
        <v>4.1486924569194691E-3</v>
      </c>
      <c r="R226" s="91">
        <f>P226/'סכום נכסי הקרן'!$C$42</f>
        <v>3.2982597391086434E-4</v>
      </c>
    </row>
    <row r="227" spans="2:18">
      <c r="B227" s="86" t="s">
        <v>3303</v>
      </c>
      <c r="C227" s="88" t="s">
        <v>2978</v>
      </c>
      <c r="D227" s="87">
        <v>9255</v>
      </c>
      <c r="E227" s="87"/>
      <c r="F227" s="87" t="s">
        <v>630</v>
      </c>
      <c r="G227" s="101">
        <v>44825</v>
      </c>
      <c r="H227" s="87" t="s">
        <v>130</v>
      </c>
      <c r="I227" s="90">
        <v>2.6399999999796697</v>
      </c>
      <c r="J227" s="88" t="s">
        <v>128</v>
      </c>
      <c r="K227" s="88" t="s">
        <v>132</v>
      </c>
      <c r="L227" s="89">
        <v>5.2499999999999998E-2</v>
      </c>
      <c r="M227" s="89">
        <v>5.569999999977128E-2</v>
      </c>
      <c r="N227" s="90">
        <v>19768.276064000001</v>
      </c>
      <c r="O227" s="102">
        <v>99.53</v>
      </c>
      <c r="P227" s="90">
        <v>19.675369385000003</v>
      </c>
      <c r="Q227" s="91">
        <f t="shared" si="3"/>
        <v>2.6813406114913913E-3</v>
      </c>
      <c r="R227" s="91">
        <f>P227/'סכום נכסי הקרן'!$C$42</f>
        <v>2.1316976077532068E-4</v>
      </c>
    </row>
    <row r="228" spans="2:18">
      <c r="B228" s="86" t="s">
        <v>3303</v>
      </c>
      <c r="C228" s="88" t="s">
        <v>2978</v>
      </c>
      <c r="D228" s="87">
        <v>9287</v>
      </c>
      <c r="E228" s="87"/>
      <c r="F228" s="87" t="s">
        <v>630</v>
      </c>
      <c r="G228" s="101">
        <v>44861</v>
      </c>
      <c r="H228" s="87" t="s">
        <v>130</v>
      </c>
      <c r="I228" s="90">
        <v>2.6400000000112911</v>
      </c>
      <c r="J228" s="88" t="s">
        <v>128</v>
      </c>
      <c r="K228" s="88" t="s">
        <v>132</v>
      </c>
      <c r="L228" s="89">
        <v>5.2499999999999998E-2</v>
      </c>
      <c r="M228" s="89">
        <v>5.5699999999821219E-2</v>
      </c>
      <c r="N228" s="90">
        <v>10678.287762</v>
      </c>
      <c r="O228" s="102">
        <v>99.53</v>
      </c>
      <c r="P228" s="90">
        <v>10.628102067</v>
      </c>
      <c r="Q228" s="91">
        <f t="shared" si="3"/>
        <v>1.4483876331718838E-3</v>
      </c>
      <c r="R228" s="91">
        <f>P228/'סכום נכסי הקרן'!$C$42</f>
        <v>1.1514853575482598E-4</v>
      </c>
    </row>
    <row r="229" spans="2:18">
      <c r="B229" s="86" t="s">
        <v>3303</v>
      </c>
      <c r="C229" s="88" t="s">
        <v>2978</v>
      </c>
      <c r="D229" s="87">
        <v>9339</v>
      </c>
      <c r="E229" s="87"/>
      <c r="F229" s="87" t="s">
        <v>630</v>
      </c>
      <c r="G229" s="101">
        <v>44895</v>
      </c>
      <c r="H229" s="87" t="s">
        <v>130</v>
      </c>
      <c r="I229" s="90">
        <v>2.6400000000542816</v>
      </c>
      <c r="J229" s="88" t="s">
        <v>128</v>
      </c>
      <c r="K229" s="88" t="s">
        <v>132</v>
      </c>
      <c r="L229" s="89">
        <v>5.2499999999999998E-2</v>
      </c>
      <c r="M229" s="89">
        <v>5.5700000001119562E-2</v>
      </c>
      <c r="N229" s="90">
        <v>14807.602199999999</v>
      </c>
      <c r="O229" s="102">
        <v>99.53</v>
      </c>
      <c r="P229" s="90">
        <v>14.738009654999999</v>
      </c>
      <c r="Q229" s="91">
        <f t="shared" si="3"/>
        <v>2.0084819271871434E-3</v>
      </c>
      <c r="R229" s="91">
        <f>P229/'סכום נכסי הקרן'!$C$42</f>
        <v>1.5967669683781725E-4</v>
      </c>
    </row>
    <row r="230" spans="2:18">
      <c r="B230" s="86" t="s">
        <v>3303</v>
      </c>
      <c r="C230" s="88" t="s">
        <v>2978</v>
      </c>
      <c r="D230" s="87">
        <v>9388</v>
      </c>
      <c r="E230" s="87"/>
      <c r="F230" s="87" t="s">
        <v>630</v>
      </c>
      <c r="G230" s="101">
        <v>44921</v>
      </c>
      <c r="H230" s="87" t="s">
        <v>130</v>
      </c>
      <c r="I230" s="90">
        <v>2.6400000000202954</v>
      </c>
      <c r="J230" s="88" t="s">
        <v>128</v>
      </c>
      <c r="K230" s="88" t="s">
        <v>132</v>
      </c>
      <c r="L230" s="89">
        <v>5.2499999999999998E-2</v>
      </c>
      <c r="M230" s="89">
        <v>5.5700000000101474E-2</v>
      </c>
      <c r="N230" s="90">
        <v>27722.899792</v>
      </c>
      <c r="O230" s="102">
        <v>99.53</v>
      </c>
      <c r="P230" s="90">
        <v>27.592608095999996</v>
      </c>
      <c r="Q230" s="91">
        <f t="shared" si="3"/>
        <v>3.7602943668836705E-3</v>
      </c>
      <c r="R230" s="91">
        <f>P230/'סכום נכסי הקרן'!$C$42</f>
        <v>2.9894786480988319E-4</v>
      </c>
    </row>
    <row r="231" spans="2:18">
      <c r="B231" s="86" t="s">
        <v>3303</v>
      </c>
      <c r="C231" s="88" t="s">
        <v>2978</v>
      </c>
      <c r="D231" s="87">
        <v>8814</v>
      </c>
      <c r="E231" s="87"/>
      <c r="F231" s="87" t="s">
        <v>630</v>
      </c>
      <c r="G231" s="101">
        <v>44558</v>
      </c>
      <c r="H231" s="87" t="s">
        <v>130</v>
      </c>
      <c r="I231" s="90">
        <v>2.6400000000663946</v>
      </c>
      <c r="J231" s="88" t="s">
        <v>128</v>
      </c>
      <c r="K231" s="88" t="s">
        <v>132</v>
      </c>
      <c r="L231" s="89">
        <v>5.2499999999999998E-2</v>
      </c>
      <c r="M231" s="89">
        <v>5.5700000001196494E-2</v>
      </c>
      <c r="N231" s="90">
        <v>14527.176836000001</v>
      </c>
      <c r="O231" s="102">
        <v>99.53</v>
      </c>
      <c r="P231" s="90">
        <v>14.458902211</v>
      </c>
      <c r="Q231" s="91">
        <f t="shared" si="3"/>
        <v>1.9704454303914438E-3</v>
      </c>
      <c r="R231" s="91">
        <f>P231/'סכום נכסי הקרן'!$C$42</f>
        <v>1.5665275020160057E-4</v>
      </c>
    </row>
    <row r="232" spans="2:18">
      <c r="B232" s="86" t="s">
        <v>3303</v>
      </c>
      <c r="C232" s="88" t="s">
        <v>2978</v>
      </c>
      <c r="D232" s="87">
        <v>9003</v>
      </c>
      <c r="E232" s="87"/>
      <c r="F232" s="87" t="s">
        <v>630</v>
      </c>
      <c r="G232" s="101">
        <v>44644</v>
      </c>
      <c r="H232" s="87" t="s">
        <v>130</v>
      </c>
      <c r="I232" s="90">
        <v>2.6399999999557209</v>
      </c>
      <c r="J232" s="88" t="s">
        <v>128</v>
      </c>
      <c r="K232" s="88" t="s">
        <v>132</v>
      </c>
      <c r="L232" s="89">
        <v>5.2499999999999998E-2</v>
      </c>
      <c r="M232" s="89">
        <v>5.5699999999658273E-2</v>
      </c>
      <c r="N232" s="90">
        <v>20875.441304</v>
      </c>
      <c r="O232" s="102">
        <v>99.53</v>
      </c>
      <c r="P232" s="90">
        <v>20.777331203000003</v>
      </c>
      <c r="Q232" s="91">
        <f t="shared" si="3"/>
        <v>2.8315149191294933E-3</v>
      </c>
      <c r="R232" s="91">
        <f>P232/'סכום נכסי הקרן'!$C$42</f>
        <v>2.2510879645643386E-4</v>
      </c>
    </row>
    <row r="233" spans="2:18">
      <c r="B233" s="86" t="s">
        <v>3303</v>
      </c>
      <c r="C233" s="88" t="s">
        <v>2978</v>
      </c>
      <c r="D233" s="87">
        <v>9096</v>
      </c>
      <c r="E233" s="87"/>
      <c r="F233" s="87" t="s">
        <v>630</v>
      </c>
      <c r="G233" s="101">
        <v>44711</v>
      </c>
      <c r="H233" s="87" t="s">
        <v>130</v>
      </c>
      <c r="I233" s="90">
        <v>2.6400000000532455</v>
      </c>
      <c r="J233" s="88" t="s">
        <v>128</v>
      </c>
      <c r="K233" s="88" t="s">
        <v>132</v>
      </c>
      <c r="L233" s="89">
        <v>5.2499999999999998E-2</v>
      </c>
      <c r="M233" s="89">
        <v>5.5700000001454739E-2</v>
      </c>
      <c r="N233" s="90">
        <v>21133.961338000001</v>
      </c>
      <c r="O233" s="102">
        <v>99.53</v>
      </c>
      <c r="P233" s="90">
        <v>21.034636242000001</v>
      </c>
      <c r="Q233" s="91">
        <f t="shared" si="3"/>
        <v>2.8665802049247396E-3</v>
      </c>
      <c r="R233" s="91">
        <f>P233/'סכום נכסי הקרן'!$C$42</f>
        <v>2.2789652829194036E-4</v>
      </c>
    </row>
    <row r="234" spans="2:18">
      <c r="B234" s="86" t="s">
        <v>3303</v>
      </c>
      <c r="C234" s="88" t="s">
        <v>2978</v>
      </c>
      <c r="D234" s="87">
        <v>9127</v>
      </c>
      <c r="E234" s="87"/>
      <c r="F234" s="87" t="s">
        <v>630</v>
      </c>
      <c r="G234" s="101">
        <v>44738</v>
      </c>
      <c r="H234" s="87" t="s">
        <v>130</v>
      </c>
      <c r="I234" s="90">
        <v>2.6400000000129671</v>
      </c>
      <c r="J234" s="88" t="s">
        <v>128</v>
      </c>
      <c r="K234" s="88" t="s">
        <v>132</v>
      </c>
      <c r="L234" s="89">
        <v>5.2499999999999998E-2</v>
      </c>
      <c r="M234" s="89">
        <v>5.5700000000470068E-2</v>
      </c>
      <c r="N234" s="90">
        <v>12396.759494</v>
      </c>
      <c r="O234" s="102">
        <v>99.53</v>
      </c>
      <c r="P234" s="90">
        <v>12.338497406000002</v>
      </c>
      <c r="Q234" s="91">
        <f t="shared" si="3"/>
        <v>1.6814786819052639E-3</v>
      </c>
      <c r="R234" s="91">
        <f>P234/'סכום נכסי הקרן'!$C$42</f>
        <v>1.3367955075695441E-4</v>
      </c>
    </row>
    <row r="235" spans="2:18">
      <c r="B235" s="86" t="s">
        <v>3304</v>
      </c>
      <c r="C235" s="88" t="s">
        <v>2978</v>
      </c>
      <c r="D235" s="87" t="s">
        <v>3140</v>
      </c>
      <c r="E235" s="87"/>
      <c r="F235" s="87" t="s">
        <v>630</v>
      </c>
      <c r="G235" s="101">
        <v>43530</v>
      </c>
      <c r="H235" s="87" t="s">
        <v>130</v>
      </c>
      <c r="I235" s="90">
        <v>3.4799999999962852</v>
      </c>
      <c r="J235" s="88" t="s">
        <v>360</v>
      </c>
      <c r="K235" s="88" t="s">
        <v>132</v>
      </c>
      <c r="L235" s="89">
        <v>6.5500000000000003E-2</v>
      </c>
      <c r="M235" s="129">
        <v>5.8799999999999998E-2</v>
      </c>
      <c r="N235" s="90">
        <v>142388.126304</v>
      </c>
      <c r="O235" s="102">
        <v>105.88</v>
      </c>
      <c r="P235" s="90">
        <v>150.76053447199999</v>
      </c>
      <c r="Q235" s="91">
        <f t="shared" si="3"/>
        <v>2.0545502134160891E-2</v>
      </c>
      <c r="R235" s="91">
        <f>P235/'סכום נכסי הקרן'!$C$42</f>
        <v>1.6333918026594507E-3</v>
      </c>
    </row>
    <row r="236" spans="2:18">
      <c r="B236" s="86" t="s">
        <v>3305</v>
      </c>
      <c r="C236" s="88" t="s">
        <v>2978</v>
      </c>
      <c r="D236" s="87" t="s">
        <v>3141</v>
      </c>
      <c r="E236" s="87"/>
      <c r="F236" s="87" t="s">
        <v>661</v>
      </c>
      <c r="G236" s="101">
        <v>44294</v>
      </c>
      <c r="H236" s="87" t="s">
        <v>130</v>
      </c>
      <c r="I236" s="90">
        <v>7.7499999999372005</v>
      </c>
      <c r="J236" s="88" t="s">
        <v>699</v>
      </c>
      <c r="K236" s="88" t="s">
        <v>132</v>
      </c>
      <c r="L236" s="89">
        <v>0.03</v>
      </c>
      <c r="M236" s="89">
        <v>4.8799999999723676E-2</v>
      </c>
      <c r="N236" s="90">
        <v>16930.942921000002</v>
      </c>
      <c r="O236" s="102">
        <v>94.05</v>
      </c>
      <c r="P236" s="90">
        <v>15.923551388</v>
      </c>
      <c r="Q236" s="91">
        <f t="shared" si="3"/>
        <v>2.1700464260846456E-3</v>
      </c>
      <c r="R236" s="91">
        <f>P236/'סכום נכסי הקרן'!$C$42</f>
        <v>1.7252126624170541E-4</v>
      </c>
    </row>
    <row r="237" spans="2:18">
      <c r="B237" s="86" t="s">
        <v>3306</v>
      </c>
      <c r="C237" s="88" t="s">
        <v>2978</v>
      </c>
      <c r="D237" s="87" t="s">
        <v>3142</v>
      </c>
      <c r="E237" s="87"/>
      <c r="F237" s="87" t="s">
        <v>661</v>
      </c>
      <c r="G237" s="101">
        <v>42326</v>
      </c>
      <c r="H237" s="87" t="s">
        <v>130</v>
      </c>
      <c r="I237" s="90">
        <v>6.6200000003829036</v>
      </c>
      <c r="J237" s="88" t="s">
        <v>699</v>
      </c>
      <c r="K237" s="88" t="s">
        <v>132</v>
      </c>
      <c r="L237" s="89">
        <v>6.5500000000000003E-2</v>
      </c>
      <c r="M237" s="89">
        <v>7.4300000003706831E-2</v>
      </c>
      <c r="N237" s="90">
        <v>5063.27898</v>
      </c>
      <c r="O237" s="102">
        <v>96.97</v>
      </c>
      <c r="P237" s="90">
        <v>4.9098416260000004</v>
      </c>
      <c r="Q237" s="91">
        <f t="shared" si="3"/>
        <v>6.6910854328464868E-4</v>
      </c>
      <c r="R237" s="91">
        <f>P237/'סכום נכסי הקרן'!$C$42</f>
        <v>5.3194923275852458E-5</v>
      </c>
    </row>
    <row r="238" spans="2:18">
      <c r="B238" s="86" t="s">
        <v>3306</v>
      </c>
      <c r="C238" s="88" t="s">
        <v>2978</v>
      </c>
      <c r="D238" s="87" t="s">
        <v>3143</v>
      </c>
      <c r="E238" s="87"/>
      <c r="F238" s="87" t="s">
        <v>661</v>
      </c>
      <c r="G238" s="101">
        <v>42606</v>
      </c>
      <c r="H238" s="87" t="s">
        <v>130</v>
      </c>
      <c r="I238" s="90">
        <v>6.6100000000566945</v>
      </c>
      <c r="J238" s="88" t="s">
        <v>699</v>
      </c>
      <c r="K238" s="88" t="s">
        <v>132</v>
      </c>
      <c r="L238" s="89">
        <v>6.5500000000000003E-2</v>
      </c>
      <c r="M238" s="89">
        <v>7.4400000000329508E-2</v>
      </c>
      <c r="N238" s="90">
        <v>21297.557771</v>
      </c>
      <c r="O238" s="102">
        <v>96.9</v>
      </c>
      <c r="P238" s="90">
        <v>20.637248903</v>
      </c>
      <c r="Q238" s="91">
        <f t="shared" si="3"/>
        <v>2.8124246366249377E-3</v>
      </c>
      <c r="R238" s="91">
        <f>P238/'סכום נכסי הקרן'!$C$42</f>
        <v>2.2359109634135379E-4</v>
      </c>
    </row>
    <row r="239" spans="2:18">
      <c r="B239" s="86" t="s">
        <v>3306</v>
      </c>
      <c r="C239" s="88" t="s">
        <v>2978</v>
      </c>
      <c r="D239" s="87" t="s">
        <v>3144</v>
      </c>
      <c r="E239" s="87"/>
      <c r="F239" s="87" t="s">
        <v>661</v>
      </c>
      <c r="G239" s="101">
        <v>42648</v>
      </c>
      <c r="H239" s="87" t="s">
        <v>130</v>
      </c>
      <c r="I239" s="90">
        <v>6.6199999999524772</v>
      </c>
      <c r="J239" s="88" t="s">
        <v>699</v>
      </c>
      <c r="K239" s="88" t="s">
        <v>132</v>
      </c>
      <c r="L239" s="89">
        <v>6.5500000000000003E-2</v>
      </c>
      <c r="M239" s="89">
        <v>7.439999999904956E-2</v>
      </c>
      <c r="N239" s="90">
        <v>19536.37155</v>
      </c>
      <c r="O239" s="102">
        <v>96.94</v>
      </c>
      <c r="P239" s="90">
        <v>18.938481195000001</v>
      </c>
      <c r="Q239" s="91">
        <f t="shared" si="3"/>
        <v>2.5809181903763026E-3</v>
      </c>
      <c r="R239" s="91">
        <f>P239/'סכום נכסי הקרן'!$C$42</f>
        <v>2.0518605911733732E-4</v>
      </c>
    </row>
    <row r="240" spans="2:18">
      <c r="B240" s="86" t="s">
        <v>3306</v>
      </c>
      <c r="C240" s="88" t="s">
        <v>2978</v>
      </c>
      <c r="D240" s="87" t="s">
        <v>3145</v>
      </c>
      <c r="E240" s="87"/>
      <c r="F240" s="87" t="s">
        <v>661</v>
      </c>
      <c r="G240" s="101">
        <v>42718</v>
      </c>
      <c r="H240" s="87" t="s">
        <v>130</v>
      </c>
      <c r="I240" s="90">
        <v>6.6199999998352288</v>
      </c>
      <c r="J240" s="88" t="s">
        <v>699</v>
      </c>
      <c r="K240" s="88" t="s">
        <v>132</v>
      </c>
      <c r="L240" s="89">
        <v>6.5500000000000003E-2</v>
      </c>
      <c r="M240" s="89">
        <v>7.4399999997611571E-2</v>
      </c>
      <c r="N240" s="90">
        <v>13649.571499999998</v>
      </c>
      <c r="O240" s="102">
        <v>96.93</v>
      </c>
      <c r="P240" s="90">
        <v>13.230475389</v>
      </c>
      <c r="Q240" s="91">
        <f t="shared" si="3"/>
        <v>1.8030365923858388E-3</v>
      </c>
      <c r="R240" s="91">
        <f>P240/'סכום נכסי הקרן'!$C$42</f>
        <v>1.4334354890267273E-4</v>
      </c>
    </row>
    <row r="241" spans="2:18">
      <c r="B241" s="86" t="s">
        <v>3306</v>
      </c>
      <c r="C241" s="88" t="s">
        <v>2978</v>
      </c>
      <c r="D241" s="87" t="s">
        <v>3146</v>
      </c>
      <c r="E241" s="87"/>
      <c r="F241" s="87" t="s">
        <v>661</v>
      </c>
      <c r="G241" s="101">
        <v>42900</v>
      </c>
      <c r="H241" s="87" t="s">
        <v>130</v>
      </c>
      <c r="I241" s="90">
        <v>6.5999999999360135</v>
      </c>
      <c r="J241" s="88" t="s">
        <v>699</v>
      </c>
      <c r="K241" s="88" t="s">
        <v>132</v>
      </c>
      <c r="L241" s="89">
        <v>6.5500000000000003E-2</v>
      </c>
      <c r="M241" s="89">
        <v>7.4799999999488109E-2</v>
      </c>
      <c r="N241" s="90">
        <v>16168.435976000001</v>
      </c>
      <c r="O241" s="102">
        <v>96.66</v>
      </c>
      <c r="P241" s="90">
        <v>15.628346335</v>
      </c>
      <c r="Q241" s="91">
        <f t="shared" si="3"/>
        <v>2.1298161624571776E-3</v>
      </c>
      <c r="R241" s="91">
        <f>P241/'סכום נכסי הקרן'!$C$42</f>
        <v>1.6932291253884426E-4</v>
      </c>
    </row>
    <row r="242" spans="2:18">
      <c r="B242" s="86" t="s">
        <v>3306</v>
      </c>
      <c r="C242" s="88" t="s">
        <v>2978</v>
      </c>
      <c r="D242" s="87" t="s">
        <v>3147</v>
      </c>
      <c r="E242" s="87"/>
      <c r="F242" s="87" t="s">
        <v>661</v>
      </c>
      <c r="G242" s="101">
        <v>43075</v>
      </c>
      <c r="H242" s="87" t="s">
        <v>130</v>
      </c>
      <c r="I242" s="90">
        <v>6.5999999998967631</v>
      </c>
      <c r="J242" s="88" t="s">
        <v>699</v>
      </c>
      <c r="K242" s="88" t="s">
        <v>132</v>
      </c>
      <c r="L242" s="89">
        <v>6.5500000000000003E-2</v>
      </c>
      <c r="M242" s="89">
        <v>7.4999999998967642E-2</v>
      </c>
      <c r="N242" s="90">
        <v>10032.606116999999</v>
      </c>
      <c r="O242" s="102">
        <v>96.55</v>
      </c>
      <c r="P242" s="90">
        <v>9.6864417799999991</v>
      </c>
      <c r="Q242" s="91">
        <f t="shared" si="3"/>
        <v>1.3200590655930372E-3</v>
      </c>
      <c r="R242" s="91">
        <f>P242/'סכום נכסי הקרן'!$C$42</f>
        <v>1.0494626233451377E-4</v>
      </c>
    </row>
    <row r="243" spans="2:18">
      <c r="B243" s="86" t="s">
        <v>3306</v>
      </c>
      <c r="C243" s="88" t="s">
        <v>2978</v>
      </c>
      <c r="D243" s="87" t="s">
        <v>3148</v>
      </c>
      <c r="E243" s="87"/>
      <c r="F243" s="87" t="s">
        <v>661</v>
      </c>
      <c r="G243" s="101">
        <v>43292</v>
      </c>
      <c r="H243" s="87" t="s">
        <v>130</v>
      </c>
      <c r="I243" s="90">
        <v>6.6000000001060526</v>
      </c>
      <c r="J243" s="88" t="s">
        <v>699</v>
      </c>
      <c r="K243" s="88" t="s">
        <v>132</v>
      </c>
      <c r="L243" s="89">
        <v>6.5500000000000003E-2</v>
      </c>
      <c r="M243" s="89">
        <v>7.5100000001318071E-2</v>
      </c>
      <c r="N243" s="90">
        <v>27356.636209</v>
      </c>
      <c r="O243" s="102">
        <v>96.51</v>
      </c>
      <c r="P243" s="90">
        <v>26.401781352000004</v>
      </c>
      <c r="Q243" s="91">
        <f t="shared" si="3"/>
        <v>3.5980096317177065E-3</v>
      </c>
      <c r="R243" s="91">
        <f>P243/'סכום נכסי הקרן'!$C$42</f>
        <v>2.860460357678902E-4</v>
      </c>
    </row>
    <row r="244" spans="2:18">
      <c r="B244" s="86" t="s">
        <v>3307</v>
      </c>
      <c r="C244" s="88" t="s">
        <v>2977</v>
      </c>
      <c r="D244" s="87" t="s">
        <v>3149</v>
      </c>
      <c r="E244" s="87"/>
      <c r="F244" s="87" t="s">
        <v>661</v>
      </c>
      <c r="G244" s="101">
        <v>42372</v>
      </c>
      <c r="H244" s="87" t="s">
        <v>130</v>
      </c>
      <c r="I244" s="90">
        <v>9.9600000000282325</v>
      </c>
      <c r="J244" s="88" t="s">
        <v>128</v>
      </c>
      <c r="K244" s="88" t="s">
        <v>132</v>
      </c>
      <c r="L244" s="89">
        <v>6.7000000000000004E-2</v>
      </c>
      <c r="M244" s="89">
        <v>2.9000000000092063E-2</v>
      </c>
      <c r="N244" s="90">
        <v>20948.700384</v>
      </c>
      <c r="O244" s="102">
        <v>155.55000000000001</v>
      </c>
      <c r="P244" s="90">
        <v>32.585704473</v>
      </c>
      <c r="Q244" s="91">
        <f t="shared" si="3"/>
        <v>4.4407487883873125E-3</v>
      </c>
      <c r="R244" s="91">
        <f>P244/'סכום נכסי הקרן'!$C$42</f>
        <v>3.5304479886920842E-4</v>
      </c>
    </row>
    <row r="245" spans="2:18">
      <c r="B245" s="86" t="s">
        <v>3278</v>
      </c>
      <c r="C245" s="88" t="s">
        <v>2978</v>
      </c>
      <c r="D245" s="87" t="s">
        <v>3042</v>
      </c>
      <c r="E245" s="87"/>
      <c r="F245" s="87" t="s">
        <v>661</v>
      </c>
      <c r="G245" s="101">
        <v>44858</v>
      </c>
      <c r="H245" s="87" t="s">
        <v>130</v>
      </c>
      <c r="I245" s="90">
        <v>5.8899999988346767</v>
      </c>
      <c r="J245" s="88" t="s">
        <v>699</v>
      </c>
      <c r="K245" s="88" t="s">
        <v>132</v>
      </c>
      <c r="L245" s="89">
        <v>3.49E-2</v>
      </c>
      <c r="M245" s="89">
        <v>4.0699999994173383E-2</v>
      </c>
      <c r="N245" s="90">
        <v>2237.3105289999999</v>
      </c>
      <c r="O245" s="102">
        <v>98.19</v>
      </c>
      <c r="P245" s="90">
        <v>2.196815204</v>
      </c>
      <c r="Q245" s="91">
        <f>IFERROR(P245/$P$10,0)</f>
        <v>2.9937988492951205E-4</v>
      </c>
      <c r="R245" s="91">
        <f>P245/'סכום נכסי הקרן'!$C$42</f>
        <v>2.3801056149994473E-5</v>
      </c>
    </row>
    <row r="246" spans="2:18">
      <c r="B246" s="86" t="s">
        <v>3278</v>
      </c>
      <c r="C246" s="88" t="s">
        <v>2978</v>
      </c>
      <c r="D246" s="87" t="s">
        <v>3043</v>
      </c>
      <c r="E246" s="87"/>
      <c r="F246" s="87" t="s">
        <v>661</v>
      </c>
      <c r="G246" s="101">
        <v>44858</v>
      </c>
      <c r="H246" s="87" t="s">
        <v>130</v>
      </c>
      <c r="I246" s="90">
        <v>5.9499999995857475</v>
      </c>
      <c r="J246" s="88" t="s">
        <v>699</v>
      </c>
      <c r="K246" s="88" t="s">
        <v>132</v>
      </c>
      <c r="L246" s="89">
        <v>3.49E-2</v>
      </c>
      <c r="M246" s="89">
        <v>4.0599999996133646E-2</v>
      </c>
      <c r="N246" s="90">
        <v>1844.0540460000002</v>
      </c>
      <c r="O246" s="102">
        <v>98.18</v>
      </c>
      <c r="P246" s="90">
        <v>1.8104922449999998</v>
      </c>
      <c r="Q246" s="91">
        <f>IFERROR(P246/$P$10,0)</f>
        <v>2.4673215980431366E-4</v>
      </c>
      <c r="R246" s="91">
        <f>P246/'סכום נכסי הקרן'!$C$42</f>
        <v>1.9615499521267216E-5</v>
      </c>
    </row>
    <row r="247" spans="2:18">
      <c r="B247" s="86" t="s">
        <v>3278</v>
      </c>
      <c r="C247" s="88" t="s">
        <v>2978</v>
      </c>
      <c r="D247" s="87" t="s">
        <v>3044</v>
      </c>
      <c r="E247" s="87"/>
      <c r="F247" s="87" t="s">
        <v>661</v>
      </c>
      <c r="G247" s="101">
        <v>44858</v>
      </c>
      <c r="H247" s="87" t="s">
        <v>130</v>
      </c>
      <c r="I247" s="90">
        <v>5.7999999993862339</v>
      </c>
      <c r="J247" s="88" t="s">
        <v>699</v>
      </c>
      <c r="K247" s="88" t="s">
        <v>132</v>
      </c>
      <c r="L247" s="89">
        <v>3.49E-2</v>
      </c>
      <c r="M247" s="89">
        <v>4.0699999994476113E-2</v>
      </c>
      <c r="N247" s="90">
        <v>2322.3389569999999</v>
      </c>
      <c r="O247" s="102">
        <v>98.22</v>
      </c>
      <c r="P247" s="90">
        <v>2.2810013179999999</v>
      </c>
      <c r="Q247" s="91">
        <f>IFERROR(P247/$P$10,0)</f>
        <v>3.1085268841161268E-4</v>
      </c>
      <c r="R247" s="91">
        <f>P247/'סכום נכסי הקרן'!$C$42</f>
        <v>2.4713157642516661E-5</v>
      </c>
    </row>
    <row r="248" spans="2:18">
      <c r="B248" s="86" t="s">
        <v>3278</v>
      </c>
      <c r="C248" s="88" t="s">
        <v>2978</v>
      </c>
      <c r="D248" s="87" t="s">
        <v>3045</v>
      </c>
      <c r="E248" s="87"/>
      <c r="F248" s="87" t="s">
        <v>661</v>
      </c>
      <c r="G248" s="101">
        <v>44858</v>
      </c>
      <c r="H248" s="87" t="s">
        <v>130</v>
      </c>
      <c r="I248" s="90">
        <v>5.8400000007216661</v>
      </c>
      <c r="J248" s="88" t="s">
        <v>699</v>
      </c>
      <c r="K248" s="88" t="s">
        <v>132</v>
      </c>
      <c r="L248" s="89">
        <v>3.49E-2</v>
      </c>
      <c r="M248" s="89">
        <v>4.0700000003608315E-2</v>
      </c>
      <c r="N248" s="90">
        <v>2821.8809750000005</v>
      </c>
      <c r="O248" s="102">
        <v>98.21</v>
      </c>
      <c r="P248" s="90">
        <v>2.7713692999999999</v>
      </c>
      <c r="Q248" s="91">
        <f>IFERROR(P248/$P$10,0)</f>
        <v>3.7767957023443027E-4</v>
      </c>
      <c r="R248" s="91">
        <f>P248/'סכום נכסי הקרן'!$C$42</f>
        <v>3.002597405624605E-5</v>
      </c>
    </row>
    <row r="249" spans="2:18">
      <c r="B249" s="86" t="s">
        <v>3278</v>
      </c>
      <c r="C249" s="88" t="s">
        <v>2978</v>
      </c>
      <c r="D249" s="87" t="s">
        <v>3056</v>
      </c>
      <c r="E249" s="87"/>
      <c r="F249" s="87" t="s">
        <v>661</v>
      </c>
      <c r="G249" s="101">
        <v>44858</v>
      </c>
      <c r="H249" s="87" t="s">
        <v>130</v>
      </c>
      <c r="I249" s="90">
        <v>6.04999999856072</v>
      </c>
      <c r="J249" s="88" t="s">
        <v>699</v>
      </c>
      <c r="K249" s="88" t="s">
        <v>132</v>
      </c>
      <c r="L249" s="89">
        <v>3.49E-2</v>
      </c>
      <c r="M249" s="89">
        <v>4.0599999990078156E-2</v>
      </c>
      <c r="N249" s="90">
        <v>1663.368635</v>
      </c>
      <c r="O249" s="102">
        <v>98.16</v>
      </c>
      <c r="P249" s="90">
        <v>1.6327626270000002</v>
      </c>
      <c r="Q249" s="91">
        <f>IFERROR(P249/$P$10,0)</f>
        <v>2.2251133663788494E-4</v>
      </c>
      <c r="R249" s="91">
        <f>P249/'סכום נכסי הקרן'!$C$42</f>
        <v>1.7689915334744506E-5</v>
      </c>
    </row>
    <row r="250" spans="2:18">
      <c r="B250" s="86" t="s">
        <v>3339</v>
      </c>
      <c r="C250" s="88" t="s">
        <v>2978</v>
      </c>
      <c r="D250" s="87" t="s">
        <v>3150</v>
      </c>
      <c r="E250" s="123"/>
      <c r="F250" s="87" t="s">
        <v>682</v>
      </c>
      <c r="G250" s="101">
        <v>44871</v>
      </c>
      <c r="H250" s="87"/>
      <c r="I250" s="90">
        <v>5.6900000000551136</v>
      </c>
      <c r="J250" s="88" t="s">
        <v>342</v>
      </c>
      <c r="K250" s="88" t="s">
        <v>132</v>
      </c>
      <c r="L250" s="89">
        <v>0.05</v>
      </c>
      <c r="M250" s="89">
        <v>5.3600000000468079E-2</v>
      </c>
      <c r="N250" s="90">
        <v>26631.878444999995</v>
      </c>
      <c r="O250" s="102">
        <v>99.47</v>
      </c>
      <c r="P250" s="90">
        <v>26.490729466000001</v>
      </c>
      <c r="Q250" s="91">
        <f t="shared" ref="Q250:Q310" si="4">IFERROR(P250/$P$10,0)</f>
        <v>3.6101313960270253E-3</v>
      </c>
      <c r="R250" s="91">
        <f>P250/'סכום נכסי הקרן'!$C$42</f>
        <v>2.8700973041635009E-4</v>
      </c>
    </row>
    <row r="251" spans="2:18">
      <c r="B251" s="86" t="s">
        <v>3308</v>
      </c>
      <c r="C251" s="88" t="s">
        <v>2978</v>
      </c>
      <c r="D251" s="87" t="s">
        <v>3151</v>
      </c>
      <c r="E251" s="87"/>
      <c r="F251" s="87" t="s">
        <v>682</v>
      </c>
      <c r="G251" s="101">
        <v>41534</v>
      </c>
      <c r="H251" s="87"/>
      <c r="I251" s="90">
        <v>5.839999999992691</v>
      </c>
      <c r="J251" s="88" t="s">
        <v>600</v>
      </c>
      <c r="K251" s="88" t="s">
        <v>132</v>
      </c>
      <c r="L251" s="89">
        <v>3.9842000000000002E-2</v>
      </c>
      <c r="M251" s="89">
        <v>2.8899999999960131E-2</v>
      </c>
      <c r="N251" s="90">
        <v>104005.81461299998</v>
      </c>
      <c r="O251" s="102">
        <v>115.76</v>
      </c>
      <c r="P251" s="90">
        <v>120.397129132</v>
      </c>
      <c r="Q251" s="91">
        <f t="shared" si="4"/>
        <v>1.6407606156289951E-2</v>
      </c>
      <c r="R251" s="91">
        <f>P251/'סכום נכסי הקרן'!$C$42</f>
        <v>1.3044241616459913E-3</v>
      </c>
    </row>
    <row r="252" spans="2:18">
      <c r="B252" s="92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90"/>
      <c r="O252" s="102"/>
      <c r="P252" s="87"/>
      <c r="Q252" s="91"/>
      <c r="R252" s="87"/>
    </row>
    <row r="253" spans="2:18">
      <c r="B253" s="79" t="s">
        <v>40</v>
      </c>
      <c r="C253" s="81"/>
      <c r="D253" s="80"/>
      <c r="E253" s="80"/>
      <c r="F253" s="80"/>
      <c r="G253" s="99"/>
      <c r="H253" s="80"/>
      <c r="I253" s="83">
        <v>2.8641748042118729</v>
      </c>
      <c r="J253" s="81"/>
      <c r="K253" s="81"/>
      <c r="L253" s="82"/>
      <c r="M253" s="82">
        <v>6.9943828606814307E-2</v>
      </c>
      <c r="N253" s="83"/>
      <c r="O253" s="100"/>
      <c r="P253" s="83">
        <v>1866.9592732599997</v>
      </c>
      <c r="Q253" s="84">
        <f t="shared" si="4"/>
        <v>0.2544274326665959</v>
      </c>
      <c r="R253" s="84">
        <f>P253/'סכום נכסי הקרן'!$C$42</f>
        <v>2.0227282846415572E-2</v>
      </c>
    </row>
    <row r="254" spans="2:18">
      <c r="B254" s="85" t="s">
        <v>38</v>
      </c>
      <c r="C254" s="81"/>
      <c r="D254" s="80"/>
      <c r="E254" s="80"/>
      <c r="F254" s="80"/>
      <c r="G254" s="99"/>
      <c r="H254" s="80"/>
      <c r="I254" s="83">
        <v>2.864174804211872</v>
      </c>
      <c r="J254" s="81"/>
      <c r="K254" s="81"/>
      <c r="L254" s="82"/>
      <c r="M254" s="82">
        <v>6.9943828606814251E-2</v>
      </c>
      <c r="N254" s="83"/>
      <c r="O254" s="100"/>
      <c r="P254" s="83">
        <v>1866.9592732600004</v>
      </c>
      <c r="Q254" s="84">
        <f t="shared" si="4"/>
        <v>0.25442743266659601</v>
      </c>
      <c r="R254" s="84">
        <f>P254/'סכום נכסי הקרן'!$C$42</f>
        <v>2.0227282846415579E-2</v>
      </c>
    </row>
    <row r="255" spans="2:18">
      <c r="B255" s="86" t="s">
        <v>3309</v>
      </c>
      <c r="C255" s="88" t="s">
        <v>2977</v>
      </c>
      <c r="D255" s="87">
        <v>6211</v>
      </c>
      <c r="E255" s="87"/>
      <c r="F255" s="87" t="s">
        <v>505</v>
      </c>
      <c r="G255" s="101">
        <v>43186</v>
      </c>
      <c r="H255" s="87" t="s">
        <v>312</v>
      </c>
      <c r="I255" s="90">
        <v>3.7800000000000002</v>
      </c>
      <c r="J255" s="88" t="s">
        <v>699</v>
      </c>
      <c r="K255" s="88" t="s">
        <v>131</v>
      </c>
      <c r="L255" s="89">
        <v>4.8000000000000001E-2</v>
      </c>
      <c r="M255" s="89">
        <v>5.8800000000131136E-2</v>
      </c>
      <c r="N255" s="90">
        <v>22176.019002000001</v>
      </c>
      <c r="O255" s="102">
        <v>97.72</v>
      </c>
      <c r="P255" s="90">
        <v>76.258160999999987</v>
      </c>
      <c r="Q255" s="91">
        <f t="shared" si="4"/>
        <v>1.0392389593601975E-2</v>
      </c>
      <c r="R255" s="91">
        <f>P255/'סכום נכסי הקרן'!$C$42</f>
        <v>8.2620730617281282E-4</v>
      </c>
    </row>
    <row r="256" spans="2:18">
      <c r="B256" s="86" t="s">
        <v>3309</v>
      </c>
      <c r="C256" s="88" t="s">
        <v>2977</v>
      </c>
      <c r="D256" s="87">
        <v>6831</v>
      </c>
      <c r="E256" s="87"/>
      <c r="F256" s="87" t="s">
        <v>505</v>
      </c>
      <c r="G256" s="101">
        <v>43552</v>
      </c>
      <c r="H256" s="87" t="s">
        <v>312</v>
      </c>
      <c r="I256" s="90">
        <v>3.7700000000018825</v>
      </c>
      <c r="J256" s="88" t="s">
        <v>699</v>
      </c>
      <c r="K256" s="88" t="s">
        <v>131</v>
      </c>
      <c r="L256" s="89">
        <v>4.5999999999999999E-2</v>
      </c>
      <c r="M256" s="89">
        <v>6.2900000000104914E-2</v>
      </c>
      <c r="N256" s="90">
        <v>11059.784139000001</v>
      </c>
      <c r="O256" s="102">
        <v>95.51</v>
      </c>
      <c r="P256" s="90">
        <v>37.171898609000003</v>
      </c>
      <c r="Q256" s="91">
        <f t="shared" si="4"/>
        <v>5.0657509598034944E-3</v>
      </c>
      <c r="R256" s="91">
        <f>P256/'סכום נכסי הקרן'!$C$42</f>
        <v>4.0273321323695214E-4</v>
      </c>
    </row>
    <row r="257" spans="2:18">
      <c r="B257" s="86" t="s">
        <v>3309</v>
      </c>
      <c r="C257" s="88" t="s">
        <v>2977</v>
      </c>
      <c r="D257" s="87">
        <v>7598</v>
      </c>
      <c r="E257" s="87"/>
      <c r="F257" s="87" t="s">
        <v>505</v>
      </c>
      <c r="G257" s="101">
        <v>43942</v>
      </c>
      <c r="H257" s="87" t="s">
        <v>312</v>
      </c>
      <c r="I257" s="90">
        <v>3.6700000000045603</v>
      </c>
      <c r="J257" s="88" t="s">
        <v>699</v>
      </c>
      <c r="K257" s="88" t="s">
        <v>131</v>
      </c>
      <c r="L257" s="89">
        <v>5.4400000000000004E-2</v>
      </c>
      <c r="M257" s="89">
        <v>7.6500000000040244E-2</v>
      </c>
      <c r="N257" s="90">
        <v>11238.638102000003</v>
      </c>
      <c r="O257" s="102">
        <v>94.26</v>
      </c>
      <c r="P257" s="90">
        <v>37.278669749000002</v>
      </c>
      <c r="Q257" s="91">
        <f t="shared" si="4"/>
        <v>5.080301629130978E-3</v>
      </c>
      <c r="R257" s="91">
        <f>P257/'סכום נכסי הקרן'!$C$42</f>
        <v>4.038900087169323E-4</v>
      </c>
    </row>
    <row r="258" spans="2:18">
      <c r="B258" s="86" t="s">
        <v>3310</v>
      </c>
      <c r="C258" s="88" t="s">
        <v>2978</v>
      </c>
      <c r="D258" s="87">
        <v>7088</v>
      </c>
      <c r="E258" s="87"/>
      <c r="F258" s="87" t="s">
        <v>917</v>
      </c>
      <c r="G258" s="101">
        <v>43684</v>
      </c>
      <c r="H258" s="87" t="s">
        <v>914</v>
      </c>
      <c r="I258" s="90">
        <v>7.21</v>
      </c>
      <c r="J258" s="88" t="s">
        <v>1046</v>
      </c>
      <c r="K258" s="88" t="s">
        <v>131</v>
      </c>
      <c r="L258" s="89">
        <v>4.36E-2</v>
      </c>
      <c r="M258" s="89">
        <v>4.3400000000000001E-2</v>
      </c>
      <c r="N258" s="90">
        <v>7823.02</v>
      </c>
      <c r="O258" s="102">
        <v>102.63</v>
      </c>
      <c r="P258" s="90">
        <v>28.253209999999999</v>
      </c>
      <c r="Q258" s="91">
        <f t="shared" si="4"/>
        <v>3.8503205655569281E-3</v>
      </c>
      <c r="R258" s="91">
        <f>P258/'סכום נכסי הקרן'!$C$42</f>
        <v>3.0610505444571078E-4</v>
      </c>
    </row>
    <row r="259" spans="2:18">
      <c r="B259" s="86" t="s">
        <v>3311</v>
      </c>
      <c r="C259" s="88" t="s">
        <v>2978</v>
      </c>
      <c r="D259" s="87">
        <v>7310</v>
      </c>
      <c r="E259" s="87"/>
      <c r="F259" s="87" t="s">
        <v>1067</v>
      </c>
      <c r="G259" s="101">
        <v>43811</v>
      </c>
      <c r="H259" s="87" t="s">
        <v>961</v>
      </c>
      <c r="I259" s="90">
        <v>7.5100000000000007</v>
      </c>
      <c r="J259" s="88" t="s">
        <v>1046</v>
      </c>
      <c r="K259" s="88" t="s">
        <v>131</v>
      </c>
      <c r="L259" s="89">
        <v>4.4800000000000006E-2</v>
      </c>
      <c r="M259" s="89">
        <v>6.3199999999999992E-2</v>
      </c>
      <c r="N259" s="90">
        <v>3801.53</v>
      </c>
      <c r="O259" s="102">
        <v>87.99</v>
      </c>
      <c r="P259" s="90">
        <v>11.770910000000001</v>
      </c>
      <c r="Q259" s="91">
        <f t="shared" si="4"/>
        <v>1.6041284104821969E-3</v>
      </c>
      <c r="R259" s="91">
        <f>P259/'סכום נכסי הקרן'!$C$42</f>
        <v>1.2753011238105555E-4</v>
      </c>
    </row>
    <row r="260" spans="2:18">
      <c r="B260" s="86" t="s">
        <v>3312</v>
      </c>
      <c r="C260" s="88" t="s">
        <v>2978</v>
      </c>
      <c r="D260" s="87" t="s">
        <v>3152</v>
      </c>
      <c r="E260" s="87"/>
      <c r="F260" s="87" t="s">
        <v>922</v>
      </c>
      <c r="G260" s="101">
        <v>43185</v>
      </c>
      <c r="H260" s="87" t="s">
        <v>305</v>
      </c>
      <c r="I260" s="90">
        <v>4.2499999999790941</v>
      </c>
      <c r="J260" s="88" t="s">
        <v>1046</v>
      </c>
      <c r="K260" s="88" t="s">
        <v>139</v>
      </c>
      <c r="L260" s="89">
        <v>4.2199999999999994E-2</v>
      </c>
      <c r="M260" s="89">
        <v>7.2699999999473144E-2</v>
      </c>
      <c r="N260" s="90">
        <v>5211.4544429999996</v>
      </c>
      <c r="O260" s="102">
        <v>88.37</v>
      </c>
      <c r="P260" s="90">
        <v>11.958284169000001</v>
      </c>
      <c r="Q260" s="91">
        <f t="shared" si="4"/>
        <v>1.6296635838785945E-3</v>
      </c>
      <c r="R260" s="91">
        <f>P260/'סכום נכסי הקרן'!$C$42</f>
        <v>1.2956018897070551E-4</v>
      </c>
    </row>
    <row r="261" spans="2:18">
      <c r="B261" s="86" t="s">
        <v>3313</v>
      </c>
      <c r="C261" s="88" t="s">
        <v>2978</v>
      </c>
      <c r="D261" s="87">
        <v>6812</v>
      </c>
      <c r="E261" s="87"/>
      <c r="F261" s="87" t="s">
        <v>682</v>
      </c>
      <c r="G261" s="101">
        <v>43536</v>
      </c>
      <c r="H261" s="87"/>
      <c r="I261" s="90">
        <v>3.0000000000647957</v>
      </c>
      <c r="J261" s="88" t="s">
        <v>1046</v>
      </c>
      <c r="K261" s="88" t="s">
        <v>131</v>
      </c>
      <c r="L261" s="89">
        <v>6.7621000000000001E-2</v>
      </c>
      <c r="M261" s="89">
        <v>7.4800000001892034E-2</v>
      </c>
      <c r="N261" s="90">
        <v>4419.2372089999999</v>
      </c>
      <c r="O261" s="102">
        <v>99.24</v>
      </c>
      <c r="P261" s="90">
        <v>15.433105421</v>
      </c>
      <c r="Q261" s="91">
        <f t="shared" si="4"/>
        <v>2.1032089165402591E-3</v>
      </c>
      <c r="R261" s="91">
        <f>P261/'סכום נכסי הקרן'!$C$42</f>
        <v>1.6720760491149855E-4</v>
      </c>
    </row>
    <row r="262" spans="2:18">
      <c r="B262" s="86" t="s">
        <v>3313</v>
      </c>
      <c r="C262" s="88" t="s">
        <v>2978</v>
      </c>
      <c r="D262" s="87">
        <v>6872</v>
      </c>
      <c r="E262" s="87"/>
      <c r="F262" s="87" t="s">
        <v>682</v>
      </c>
      <c r="G262" s="101">
        <v>43570</v>
      </c>
      <c r="H262" s="87"/>
      <c r="I262" s="90">
        <v>2.9899999999093465</v>
      </c>
      <c r="J262" s="88" t="s">
        <v>1046</v>
      </c>
      <c r="K262" s="88" t="s">
        <v>131</v>
      </c>
      <c r="L262" s="89">
        <v>6.7452999999999999E-2</v>
      </c>
      <c r="M262" s="89">
        <v>7.5299999998307263E-2</v>
      </c>
      <c r="N262" s="90">
        <v>3565.7481550000002</v>
      </c>
      <c r="O262" s="102">
        <v>99.34</v>
      </c>
      <c r="P262" s="90">
        <v>12.465052287000001</v>
      </c>
      <c r="Q262" s="91">
        <f t="shared" si="4"/>
        <v>1.6987254606247761E-3</v>
      </c>
      <c r="R262" s="91">
        <f>P262/'סכום נכסי הקרן'!$C$42</f>
        <v>1.350506901332899E-4</v>
      </c>
    </row>
    <row r="263" spans="2:18">
      <c r="B263" s="86" t="s">
        <v>3313</v>
      </c>
      <c r="C263" s="88" t="s">
        <v>2978</v>
      </c>
      <c r="D263" s="87">
        <v>7258</v>
      </c>
      <c r="E263" s="87"/>
      <c r="F263" s="87" t="s">
        <v>682</v>
      </c>
      <c r="G263" s="101">
        <v>43774</v>
      </c>
      <c r="H263" s="87"/>
      <c r="I263" s="90">
        <v>3.0000000000877116</v>
      </c>
      <c r="J263" s="88" t="s">
        <v>1046</v>
      </c>
      <c r="K263" s="88" t="s">
        <v>131</v>
      </c>
      <c r="L263" s="89">
        <v>6.8148E-2</v>
      </c>
      <c r="M263" s="89">
        <v>7.4000000002806765E-2</v>
      </c>
      <c r="N263" s="90">
        <v>3256.4528389999996</v>
      </c>
      <c r="O263" s="102">
        <v>99.49</v>
      </c>
      <c r="P263" s="90">
        <v>11.401014287000001</v>
      </c>
      <c r="Q263" s="91">
        <f t="shared" si="4"/>
        <v>1.5537193748053572E-3</v>
      </c>
      <c r="R263" s="91">
        <f>P263/'סכום נכסי הקרן'!$C$42</f>
        <v>1.2352253422030494E-4</v>
      </c>
    </row>
    <row r="264" spans="2:18">
      <c r="B264" s="86" t="s">
        <v>3314</v>
      </c>
      <c r="C264" s="88" t="s">
        <v>2978</v>
      </c>
      <c r="D264" s="87">
        <v>6861</v>
      </c>
      <c r="E264" s="87"/>
      <c r="F264" s="87" t="s">
        <v>682</v>
      </c>
      <c r="G264" s="101">
        <v>43563</v>
      </c>
      <c r="H264" s="87"/>
      <c r="I264" s="90">
        <v>1.2099999999989144</v>
      </c>
      <c r="J264" s="88" t="s">
        <v>995</v>
      </c>
      <c r="K264" s="88" t="s">
        <v>131</v>
      </c>
      <c r="L264" s="89">
        <v>6.8239999999999995E-2</v>
      </c>
      <c r="M264" s="89">
        <v>7.8899999999902257E-2</v>
      </c>
      <c r="N264" s="90">
        <v>23559.887857000005</v>
      </c>
      <c r="O264" s="102">
        <v>99.97</v>
      </c>
      <c r="P264" s="90">
        <v>82.882375029000002</v>
      </c>
      <c r="Q264" s="91">
        <f t="shared" si="4"/>
        <v>1.1295131176116297E-2</v>
      </c>
      <c r="R264" s="91">
        <f>P264/'סכום נכסי הקרן'!$C$42</f>
        <v>8.9797633333847258E-4</v>
      </c>
    </row>
    <row r="265" spans="2:18">
      <c r="B265" s="86" t="s">
        <v>3315</v>
      </c>
      <c r="C265" s="88" t="s">
        <v>2978</v>
      </c>
      <c r="D265" s="87">
        <v>6932</v>
      </c>
      <c r="E265" s="87"/>
      <c r="F265" s="87" t="s">
        <v>682</v>
      </c>
      <c r="G265" s="101">
        <v>43098</v>
      </c>
      <c r="H265" s="87"/>
      <c r="I265" s="90">
        <v>2.1899999999795736</v>
      </c>
      <c r="J265" s="88" t="s">
        <v>1046</v>
      </c>
      <c r="K265" s="88" t="s">
        <v>131</v>
      </c>
      <c r="L265" s="89">
        <v>6.8285999999999999E-2</v>
      </c>
      <c r="M265" s="89">
        <v>6.1299999999501892E-2</v>
      </c>
      <c r="N265" s="90">
        <v>7760.6161679999996</v>
      </c>
      <c r="O265" s="102">
        <v>102.18</v>
      </c>
      <c r="P265" s="90">
        <v>27.904956803000001</v>
      </c>
      <c r="Q265" s="91">
        <f t="shared" si="4"/>
        <v>3.8028609513598142E-3</v>
      </c>
      <c r="R265" s="91">
        <f>P265/'סכום נכסי הקרן'!$C$42</f>
        <v>3.023319587929132E-4</v>
      </c>
    </row>
    <row r="266" spans="2:18">
      <c r="B266" s="86" t="s">
        <v>3315</v>
      </c>
      <c r="C266" s="88" t="s">
        <v>2978</v>
      </c>
      <c r="D266" s="87">
        <v>9335</v>
      </c>
      <c r="E266" s="87"/>
      <c r="F266" s="87" t="s">
        <v>682</v>
      </c>
      <c r="G266" s="101">
        <v>44064</v>
      </c>
      <c r="H266" s="87"/>
      <c r="I266" s="90">
        <v>2.9600000000148432</v>
      </c>
      <c r="J266" s="88" t="s">
        <v>1046</v>
      </c>
      <c r="K266" s="88" t="s">
        <v>131</v>
      </c>
      <c r="L266" s="89">
        <v>7.8285999999999994E-2</v>
      </c>
      <c r="M266" s="89">
        <v>9.4900000000689919E-2</v>
      </c>
      <c r="N266" s="90">
        <v>21380.145858</v>
      </c>
      <c r="O266" s="102">
        <v>96.71</v>
      </c>
      <c r="P266" s="90">
        <v>72.761446301999996</v>
      </c>
      <c r="Q266" s="91">
        <f t="shared" si="4"/>
        <v>9.915860642959037E-3</v>
      </c>
      <c r="R266" s="91">
        <f>P266/'סכום נכסי הקרן'!$C$42</f>
        <v>7.8832268906161012E-4</v>
      </c>
    </row>
    <row r="267" spans="2:18">
      <c r="B267" s="86" t="s">
        <v>3315</v>
      </c>
      <c r="C267" s="88" t="s">
        <v>2978</v>
      </c>
      <c r="D267" s="87" t="s">
        <v>3153</v>
      </c>
      <c r="E267" s="87"/>
      <c r="F267" s="87" t="s">
        <v>682</v>
      </c>
      <c r="G267" s="101">
        <v>42817</v>
      </c>
      <c r="H267" s="87"/>
      <c r="I267" s="90">
        <v>2.2200000000644429</v>
      </c>
      <c r="J267" s="88" t="s">
        <v>1046</v>
      </c>
      <c r="K267" s="88" t="s">
        <v>131</v>
      </c>
      <c r="L267" s="89">
        <v>5.7820000000000003E-2</v>
      </c>
      <c r="M267" s="89">
        <v>7.8200000003866565E-2</v>
      </c>
      <c r="N267" s="90">
        <v>2198.1939299999999</v>
      </c>
      <c r="O267" s="102">
        <v>96.29</v>
      </c>
      <c r="P267" s="90">
        <v>7.4484596160000001</v>
      </c>
      <c r="Q267" s="91">
        <f t="shared" si="4"/>
        <v>1.0150689865401157E-3</v>
      </c>
      <c r="R267" s="91">
        <f>P267/'סכום נכסי הקרן'!$C$42</f>
        <v>8.0699189093641333E-5</v>
      </c>
    </row>
    <row r="268" spans="2:18">
      <c r="B268" s="86" t="s">
        <v>3315</v>
      </c>
      <c r="C268" s="88" t="s">
        <v>2978</v>
      </c>
      <c r="D268" s="87">
        <v>7291</v>
      </c>
      <c r="E268" s="87"/>
      <c r="F268" s="87" t="s">
        <v>682</v>
      </c>
      <c r="G268" s="101">
        <v>43798</v>
      </c>
      <c r="H268" s="87"/>
      <c r="I268" s="90">
        <v>2.1899999998213007</v>
      </c>
      <c r="J268" s="88" t="s">
        <v>1046</v>
      </c>
      <c r="K268" s="88" t="s">
        <v>131</v>
      </c>
      <c r="L268" s="89">
        <v>6.8285999999999999E-2</v>
      </c>
      <c r="M268" s="89">
        <v>6.6800000000739462E-2</v>
      </c>
      <c r="N268" s="90">
        <v>456.506844</v>
      </c>
      <c r="O268" s="102">
        <v>101.02</v>
      </c>
      <c r="P268" s="90">
        <v>1.6228332909999998</v>
      </c>
      <c r="Q268" s="91">
        <f t="shared" si="4"/>
        <v>2.2115817617919276E-4</v>
      </c>
      <c r="R268" s="91">
        <f>P268/'סכום נכסי הקרן'!$C$42</f>
        <v>1.7582337472374537E-5</v>
      </c>
    </row>
    <row r="269" spans="2:18">
      <c r="B269" s="86" t="s">
        <v>3316</v>
      </c>
      <c r="C269" s="88" t="s">
        <v>2978</v>
      </c>
      <c r="D269" s="87">
        <v>9327</v>
      </c>
      <c r="E269" s="87"/>
      <c r="F269" s="87" t="s">
        <v>682</v>
      </c>
      <c r="G269" s="101">
        <v>44880</v>
      </c>
      <c r="H269" s="87"/>
      <c r="I269" s="90">
        <v>1.5400000006443542</v>
      </c>
      <c r="J269" s="88" t="s">
        <v>982</v>
      </c>
      <c r="K269" s="88" t="s">
        <v>137</v>
      </c>
      <c r="L269" s="89">
        <v>5.2600000000000001E-2</v>
      </c>
      <c r="M269" s="89">
        <v>6.3400000023252787E-2</v>
      </c>
      <c r="N269" s="90">
        <v>2119.0343419999999</v>
      </c>
      <c r="O269" s="102">
        <v>99.88</v>
      </c>
      <c r="P269" s="90">
        <v>0.71389255100000015</v>
      </c>
      <c r="Q269" s="91">
        <f t="shared" si="4"/>
        <v>9.7288597320913225E-5</v>
      </c>
      <c r="R269" s="91">
        <f>P269/'סכום נכסי הקרן'!$C$42</f>
        <v>7.7345589471866182E-6</v>
      </c>
    </row>
    <row r="270" spans="2:18">
      <c r="B270" s="86" t="s">
        <v>3316</v>
      </c>
      <c r="C270" s="88" t="s">
        <v>2978</v>
      </c>
      <c r="D270" s="87">
        <v>8763</v>
      </c>
      <c r="E270" s="87"/>
      <c r="F270" s="87" t="s">
        <v>682</v>
      </c>
      <c r="G270" s="101">
        <v>44529</v>
      </c>
      <c r="H270" s="87"/>
      <c r="I270" s="90">
        <v>3.2199999999681257</v>
      </c>
      <c r="J270" s="88" t="s">
        <v>982</v>
      </c>
      <c r="K270" s="88" t="s">
        <v>2925</v>
      </c>
      <c r="L270" s="89">
        <v>6.3299999999999995E-2</v>
      </c>
      <c r="M270" s="89">
        <v>6.8899999998891598E-2</v>
      </c>
      <c r="N270" s="90">
        <v>77304.15281</v>
      </c>
      <c r="O270" s="102">
        <v>99.98</v>
      </c>
      <c r="P270" s="90">
        <v>27.607519854</v>
      </c>
      <c r="Q270" s="91">
        <f t="shared" si="4"/>
        <v>3.7623265270699297E-3</v>
      </c>
      <c r="R270" s="91">
        <f>P270/'סכום נכסי הקרן'!$C$42</f>
        <v>2.9910942395641813E-4</v>
      </c>
    </row>
    <row r="271" spans="2:18">
      <c r="B271" s="86" t="s">
        <v>3317</v>
      </c>
      <c r="C271" s="88" t="s">
        <v>2978</v>
      </c>
      <c r="D271" s="87">
        <v>8160</v>
      </c>
      <c r="E271" s="87"/>
      <c r="F271" s="87" t="s">
        <v>682</v>
      </c>
      <c r="G271" s="101">
        <v>44195</v>
      </c>
      <c r="H271" s="87"/>
      <c r="I271" s="90">
        <v>3.62</v>
      </c>
      <c r="J271" s="88" t="s">
        <v>982</v>
      </c>
      <c r="K271" s="88" t="s">
        <v>133</v>
      </c>
      <c r="L271" s="89">
        <v>3.8179999999999999E-2</v>
      </c>
      <c r="M271" s="89">
        <v>4.7400000000000005E-2</v>
      </c>
      <c r="N271" s="90">
        <v>1600.08</v>
      </c>
      <c r="O271" s="102">
        <v>97.22</v>
      </c>
      <c r="P271" s="90">
        <v>5.8381699999999999</v>
      </c>
      <c r="Q271" s="91">
        <f t="shared" si="4"/>
        <v>7.9562025045003704E-4</v>
      </c>
      <c r="R271" s="91">
        <f>P271/'סכום נכסי הקרן'!$C$42</f>
        <v>6.3252754137080905E-5</v>
      </c>
    </row>
    <row r="272" spans="2:18">
      <c r="B272" s="86" t="s">
        <v>3317</v>
      </c>
      <c r="C272" s="88" t="s">
        <v>2978</v>
      </c>
      <c r="D272" s="87">
        <v>9302</v>
      </c>
      <c r="E272" s="87"/>
      <c r="F272" s="87" t="s">
        <v>682</v>
      </c>
      <c r="G272" s="101">
        <v>44876</v>
      </c>
      <c r="H272" s="87"/>
      <c r="I272" s="90">
        <v>3.6</v>
      </c>
      <c r="J272" s="88" t="s">
        <v>982</v>
      </c>
      <c r="K272" s="88" t="s">
        <v>133</v>
      </c>
      <c r="L272" s="89">
        <v>4.1509999999999998E-2</v>
      </c>
      <c r="M272" s="89">
        <v>5.0999999999999997E-2</v>
      </c>
      <c r="N272" s="90">
        <v>1454.14</v>
      </c>
      <c r="O272" s="102">
        <v>97.21</v>
      </c>
      <c r="P272" s="90">
        <v>5.3051300000000001</v>
      </c>
      <c r="Q272" s="91">
        <f t="shared" si="4"/>
        <v>7.2297806663218186E-4</v>
      </c>
      <c r="R272" s="91">
        <f>P272/'סכום נכסי הקרן'!$C$42</f>
        <v>5.7477614313261175E-5</v>
      </c>
    </row>
    <row r="273" spans="2:18">
      <c r="B273" s="86" t="s">
        <v>3317</v>
      </c>
      <c r="C273" s="88" t="s">
        <v>2978</v>
      </c>
      <c r="D273" s="87">
        <v>9332</v>
      </c>
      <c r="E273" s="87"/>
      <c r="F273" s="87" t="s">
        <v>682</v>
      </c>
      <c r="G273" s="101">
        <v>44895</v>
      </c>
      <c r="H273" s="87"/>
      <c r="I273" s="90">
        <v>3.44</v>
      </c>
      <c r="J273" s="88" t="s">
        <v>982</v>
      </c>
      <c r="K273" s="88" t="s">
        <v>133</v>
      </c>
      <c r="L273" s="89">
        <v>6.7803000000000002E-2</v>
      </c>
      <c r="M273" s="89">
        <v>7.9300000000000009E-2</v>
      </c>
      <c r="N273" s="90">
        <v>17.21</v>
      </c>
      <c r="O273" s="102">
        <v>97.22</v>
      </c>
      <c r="P273" s="90">
        <v>6.2829999999999997E-2</v>
      </c>
      <c r="Q273" s="91">
        <f t="shared" si="4"/>
        <v>8.5624125943190808E-6</v>
      </c>
      <c r="R273" s="91">
        <f>P273/'סכום נכסי הקרן'!$C$42</f>
        <v>6.807219629494847E-7</v>
      </c>
    </row>
    <row r="274" spans="2:18">
      <c r="B274" s="86" t="s">
        <v>3317</v>
      </c>
      <c r="C274" s="88" t="s">
        <v>2978</v>
      </c>
      <c r="D274" s="87">
        <v>9375</v>
      </c>
      <c r="E274" s="87"/>
      <c r="F274" s="87" t="s">
        <v>682</v>
      </c>
      <c r="G274" s="101">
        <v>44910</v>
      </c>
      <c r="H274" s="87"/>
      <c r="I274" s="90">
        <v>3.54</v>
      </c>
      <c r="J274" s="88" t="s">
        <v>982</v>
      </c>
      <c r="K274" s="88" t="s">
        <v>133</v>
      </c>
      <c r="L274" s="89">
        <v>5.0590000000000003E-2</v>
      </c>
      <c r="M274" s="89">
        <v>6.019999999999999E-2</v>
      </c>
      <c r="N274" s="90">
        <v>1131.73</v>
      </c>
      <c r="O274" s="102">
        <v>97.23</v>
      </c>
      <c r="P274" s="90">
        <v>4.1297199999999998</v>
      </c>
      <c r="Q274" s="91">
        <f t="shared" si="4"/>
        <v>5.6279431066387703E-4</v>
      </c>
      <c r="R274" s="91">
        <f>P274/'סכום נכסי הקרן'!$C$42</f>
        <v>4.4742815610882475E-5</v>
      </c>
    </row>
    <row r="275" spans="2:18">
      <c r="B275" s="86" t="s">
        <v>3317</v>
      </c>
      <c r="C275" s="88" t="s">
        <v>2978</v>
      </c>
      <c r="D275" s="87">
        <v>9392</v>
      </c>
      <c r="E275" s="87"/>
      <c r="F275" s="87" t="s">
        <v>682</v>
      </c>
      <c r="G275" s="101">
        <v>44925</v>
      </c>
      <c r="H275" s="87"/>
      <c r="I275" s="90">
        <v>3.55</v>
      </c>
      <c r="J275" s="88" t="s">
        <v>982</v>
      </c>
      <c r="K275" s="88" t="s">
        <v>133</v>
      </c>
      <c r="L275" s="89">
        <v>5.0590000000000003E-2</v>
      </c>
      <c r="M275" s="89">
        <v>5.1799999999999999E-2</v>
      </c>
      <c r="N275" s="90">
        <v>290.16000000000003</v>
      </c>
      <c r="O275" s="102">
        <v>100</v>
      </c>
      <c r="P275" s="90">
        <v>1.08897</v>
      </c>
      <c r="Q275" s="91">
        <f t="shared" si="4"/>
        <v>1.4840379504751949E-4</v>
      </c>
      <c r="R275" s="91">
        <f>P275/'סכום נכסי הקרן'!$C$42</f>
        <v>1.1798277828952735E-5</v>
      </c>
    </row>
    <row r="276" spans="2:18">
      <c r="B276" s="86" t="s">
        <v>3317</v>
      </c>
      <c r="C276" s="88" t="s">
        <v>2978</v>
      </c>
      <c r="D276" s="87">
        <v>7384</v>
      </c>
      <c r="E276" s="87"/>
      <c r="F276" s="87" t="s">
        <v>682</v>
      </c>
      <c r="G276" s="101">
        <v>43861</v>
      </c>
      <c r="H276" s="87"/>
      <c r="I276" s="90">
        <v>3.6199999999999997</v>
      </c>
      <c r="J276" s="88" t="s">
        <v>982</v>
      </c>
      <c r="K276" s="88" t="s">
        <v>133</v>
      </c>
      <c r="L276" s="89">
        <v>3.8179999999999999E-2</v>
      </c>
      <c r="M276" s="89">
        <v>4.7399999999999991E-2</v>
      </c>
      <c r="N276" s="90">
        <v>43.31</v>
      </c>
      <c r="O276" s="102">
        <v>97.22</v>
      </c>
      <c r="P276" s="90">
        <v>0.15805000000000002</v>
      </c>
      <c r="Q276" s="91">
        <f t="shared" si="4"/>
        <v>2.1538903557729284E-5</v>
      </c>
      <c r="R276" s="91">
        <f>P276/'סכום נכסי הקרן'!$C$42</f>
        <v>1.712368394782207E-6</v>
      </c>
    </row>
    <row r="277" spans="2:18">
      <c r="B277" s="86" t="s">
        <v>3317</v>
      </c>
      <c r="C277" s="88" t="s">
        <v>2978</v>
      </c>
      <c r="D277" s="87">
        <v>8353</v>
      </c>
      <c r="E277" s="87"/>
      <c r="F277" s="87" t="s">
        <v>682</v>
      </c>
      <c r="G277" s="101">
        <v>44285</v>
      </c>
      <c r="H277" s="87"/>
      <c r="I277" s="90">
        <v>3.6199999999999997</v>
      </c>
      <c r="J277" s="88" t="s">
        <v>982</v>
      </c>
      <c r="K277" s="88" t="s">
        <v>133</v>
      </c>
      <c r="L277" s="89">
        <v>3.8179999999999999E-2</v>
      </c>
      <c r="M277" s="89">
        <v>4.7400000000000005E-2</v>
      </c>
      <c r="N277" s="90">
        <v>1143.19</v>
      </c>
      <c r="O277" s="102">
        <v>97.22</v>
      </c>
      <c r="P277" s="90">
        <v>4.1711200000000002</v>
      </c>
      <c r="Q277" s="91">
        <f t="shared" si="4"/>
        <v>5.6843626325666415E-4</v>
      </c>
      <c r="R277" s="91">
        <f>P277/'סכום נכסי הקרן'!$C$42</f>
        <v>4.5191357537766268E-5</v>
      </c>
    </row>
    <row r="278" spans="2:18">
      <c r="B278" s="86" t="s">
        <v>3317</v>
      </c>
      <c r="C278" s="88" t="s">
        <v>2978</v>
      </c>
      <c r="D278" s="87" t="s">
        <v>3154</v>
      </c>
      <c r="E278" s="87"/>
      <c r="F278" s="87" t="s">
        <v>682</v>
      </c>
      <c r="G278" s="101">
        <v>43937</v>
      </c>
      <c r="H278" s="87"/>
      <c r="I278" s="90">
        <v>3.6199999999999997</v>
      </c>
      <c r="J278" s="88" t="s">
        <v>982</v>
      </c>
      <c r="K278" s="88" t="s">
        <v>133</v>
      </c>
      <c r="L278" s="89">
        <v>3.8179999999999999E-2</v>
      </c>
      <c r="M278" s="89">
        <v>4.7400000000000005E-2</v>
      </c>
      <c r="N278" s="90">
        <v>153.19999999999999</v>
      </c>
      <c r="O278" s="102">
        <v>97.22</v>
      </c>
      <c r="P278" s="90">
        <v>0.55897000000000008</v>
      </c>
      <c r="Q278" s="91">
        <f t="shared" si="4"/>
        <v>7.6175899535994556E-5</v>
      </c>
      <c r="R278" s="91">
        <f>P278/'סכום נכסי הקרן'!$C$42</f>
        <v>6.056074417155396E-6</v>
      </c>
    </row>
    <row r="279" spans="2:18">
      <c r="B279" s="86" t="s">
        <v>3317</v>
      </c>
      <c r="C279" s="88" t="s">
        <v>2978</v>
      </c>
      <c r="D279" s="87">
        <v>8517</v>
      </c>
      <c r="E279" s="87"/>
      <c r="F279" s="87" t="s">
        <v>682</v>
      </c>
      <c r="G279" s="101">
        <v>44383</v>
      </c>
      <c r="H279" s="87"/>
      <c r="I279" s="90">
        <v>3.6200000000000006</v>
      </c>
      <c r="J279" s="88" t="s">
        <v>982</v>
      </c>
      <c r="K279" s="88" t="s">
        <v>133</v>
      </c>
      <c r="L279" s="89">
        <v>3.8179999999999999E-2</v>
      </c>
      <c r="M279" s="89">
        <v>4.7400000000000012E-2</v>
      </c>
      <c r="N279" s="90">
        <v>1469.16</v>
      </c>
      <c r="O279" s="102">
        <v>97.22</v>
      </c>
      <c r="P279" s="90">
        <v>5.3604799999999999</v>
      </c>
      <c r="Q279" s="91">
        <f t="shared" si="4"/>
        <v>7.3052111194645149E-4</v>
      </c>
      <c r="R279" s="91">
        <f>P279/'סכום נכסי הקרן'!$C$42</f>
        <v>5.8077295367681898E-5</v>
      </c>
    </row>
    <row r="280" spans="2:18">
      <c r="B280" s="86" t="s">
        <v>3317</v>
      </c>
      <c r="C280" s="88" t="s">
        <v>2978</v>
      </c>
      <c r="D280" s="87">
        <v>7824</v>
      </c>
      <c r="E280" s="87"/>
      <c r="F280" s="87" t="s">
        <v>682</v>
      </c>
      <c r="G280" s="101">
        <v>44027</v>
      </c>
      <c r="H280" s="87"/>
      <c r="I280" s="90">
        <v>3.6199999999999997</v>
      </c>
      <c r="J280" s="88" t="s">
        <v>982</v>
      </c>
      <c r="K280" s="88" t="s">
        <v>133</v>
      </c>
      <c r="L280" s="89">
        <v>3.8179999999999999E-2</v>
      </c>
      <c r="M280" s="89">
        <v>4.7399999999999991E-2</v>
      </c>
      <c r="N280" s="90">
        <v>11.55</v>
      </c>
      <c r="O280" s="102">
        <v>97.22</v>
      </c>
      <c r="P280" s="90">
        <v>4.2140000000000004E-2</v>
      </c>
      <c r="Q280" s="91">
        <f t="shared" si="4"/>
        <v>5.7427990884069091E-6</v>
      </c>
      <c r="R280" s="91">
        <f>P280/'סכום נכסי הקרן'!$C$42</f>
        <v>4.5655934296818857E-7</v>
      </c>
    </row>
    <row r="281" spans="2:18">
      <c r="B281" s="86" t="s">
        <v>3317</v>
      </c>
      <c r="C281" s="88" t="s">
        <v>2978</v>
      </c>
      <c r="D281" s="87">
        <v>8578</v>
      </c>
      <c r="E281" s="87"/>
      <c r="F281" s="87" t="s">
        <v>682</v>
      </c>
      <c r="G281" s="101">
        <v>44411</v>
      </c>
      <c r="H281" s="87"/>
      <c r="I281" s="90">
        <v>3.62</v>
      </c>
      <c r="J281" s="88" t="s">
        <v>982</v>
      </c>
      <c r="K281" s="88" t="s">
        <v>133</v>
      </c>
      <c r="L281" s="89">
        <v>3.8179999999999999E-2</v>
      </c>
      <c r="M281" s="89">
        <v>4.7400000000000005E-2</v>
      </c>
      <c r="N281" s="90">
        <v>1771.86</v>
      </c>
      <c r="O281" s="102">
        <v>97.22</v>
      </c>
      <c r="P281" s="90">
        <v>6.4649599999999996</v>
      </c>
      <c r="Q281" s="91">
        <f t="shared" si="4"/>
        <v>8.8103859503054405E-4</v>
      </c>
      <c r="R281" s="91">
        <f>P281/'סכום נכסי הקרן'!$C$42</f>
        <v>7.0043613904025156E-5</v>
      </c>
    </row>
    <row r="282" spans="2:18">
      <c r="B282" s="86" t="s">
        <v>3317</v>
      </c>
      <c r="C282" s="88" t="s">
        <v>2978</v>
      </c>
      <c r="D282" s="87">
        <v>8016</v>
      </c>
      <c r="E282" s="87"/>
      <c r="F282" s="87" t="s">
        <v>682</v>
      </c>
      <c r="G282" s="101">
        <v>44124</v>
      </c>
      <c r="H282" s="87"/>
      <c r="I282" s="90">
        <v>3.62</v>
      </c>
      <c r="J282" s="88" t="s">
        <v>982</v>
      </c>
      <c r="K282" s="88" t="s">
        <v>133</v>
      </c>
      <c r="L282" s="89">
        <v>3.8179999999999999E-2</v>
      </c>
      <c r="M282" s="89">
        <v>4.7399999999999991E-2</v>
      </c>
      <c r="N282" s="90">
        <v>19.09</v>
      </c>
      <c r="O282" s="102">
        <v>97.22</v>
      </c>
      <c r="P282" s="90">
        <v>6.966E-2</v>
      </c>
      <c r="Q282" s="91">
        <f t="shared" si="4"/>
        <v>9.4931984930808082E-6</v>
      </c>
      <c r="R282" s="91">
        <f>P282/'סכום נכסי הקרן'!$C$42</f>
        <v>7.5472054653925044E-7</v>
      </c>
    </row>
    <row r="283" spans="2:18">
      <c r="B283" s="86" t="s">
        <v>3317</v>
      </c>
      <c r="C283" s="88" t="s">
        <v>2978</v>
      </c>
      <c r="D283" s="87">
        <v>8701</v>
      </c>
      <c r="E283" s="87"/>
      <c r="F283" s="87" t="s">
        <v>682</v>
      </c>
      <c r="G283" s="101">
        <v>44495</v>
      </c>
      <c r="H283" s="87"/>
      <c r="I283" s="90">
        <v>3.6199999999999997</v>
      </c>
      <c r="J283" s="88" t="s">
        <v>982</v>
      </c>
      <c r="K283" s="88" t="s">
        <v>133</v>
      </c>
      <c r="L283" s="89">
        <v>3.8179999999999999E-2</v>
      </c>
      <c r="M283" s="89">
        <v>4.7400000000000005E-2</v>
      </c>
      <c r="N283" s="90">
        <v>1527.05</v>
      </c>
      <c r="O283" s="102">
        <v>97.22</v>
      </c>
      <c r="P283" s="90">
        <v>5.5716599999999996</v>
      </c>
      <c r="Q283" s="91">
        <f t="shared" si="4"/>
        <v>7.5930052133159082E-4</v>
      </c>
      <c r="R283" s="91">
        <f>P283/'סכום נכסי הקרן'!$C$42</f>
        <v>6.0365292568631636E-5</v>
      </c>
    </row>
    <row r="284" spans="2:18">
      <c r="B284" s="86" t="s">
        <v>3317</v>
      </c>
      <c r="C284" s="88" t="s">
        <v>2978</v>
      </c>
      <c r="D284" s="87">
        <v>8127</v>
      </c>
      <c r="E284" s="87"/>
      <c r="F284" s="87" t="s">
        <v>682</v>
      </c>
      <c r="G284" s="101">
        <v>44179</v>
      </c>
      <c r="H284" s="87"/>
      <c r="I284" s="90">
        <v>3.6200000000000006</v>
      </c>
      <c r="J284" s="88" t="s">
        <v>982</v>
      </c>
      <c r="K284" s="88" t="s">
        <v>133</v>
      </c>
      <c r="L284" s="89">
        <v>3.8179999999999999E-2</v>
      </c>
      <c r="M284" s="89">
        <v>4.7400000000000005E-2</v>
      </c>
      <c r="N284" s="90">
        <v>1156.3699999999999</v>
      </c>
      <c r="O284" s="102">
        <v>97.22</v>
      </c>
      <c r="P284" s="90">
        <v>4.2192400000000001</v>
      </c>
      <c r="Q284" s="91">
        <f t="shared" si="4"/>
        <v>5.7499401105291803E-4</v>
      </c>
      <c r="R284" s="91">
        <f>P284/'סכום נכסי הקרן'!$C$42</f>
        <v>4.5712706270173224E-5</v>
      </c>
    </row>
    <row r="285" spans="2:18">
      <c r="B285" s="86" t="s">
        <v>3317</v>
      </c>
      <c r="C285" s="88" t="s">
        <v>2978</v>
      </c>
      <c r="D285" s="87">
        <v>8793</v>
      </c>
      <c r="E285" s="87"/>
      <c r="F285" s="87" t="s">
        <v>682</v>
      </c>
      <c r="G285" s="101">
        <v>44546</v>
      </c>
      <c r="H285" s="87"/>
      <c r="I285" s="90">
        <v>3.6200000000000006</v>
      </c>
      <c r="J285" s="88" t="s">
        <v>982</v>
      </c>
      <c r="K285" s="88" t="s">
        <v>133</v>
      </c>
      <c r="L285" s="89">
        <v>3.8179999999999999E-2</v>
      </c>
      <c r="M285" s="89">
        <v>4.7400000000000005E-2</v>
      </c>
      <c r="N285" s="90">
        <v>1482.64</v>
      </c>
      <c r="O285" s="102">
        <v>97.22</v>
      </c>
      <c r="P285" s="90">
        <v>5.4096500000000001</v>
      </c>
      <c r="Q285" s="91">
        <f t="shared" si="4"/>
        <v>7.3722195274324718E-4</v>
      </c>
      <c r="R285" s="91">
        <f>P285/'סכום נכסי הקרן'!$C$42</f>
        <v>5.8610020163451851E-5</v>
      </c>
    </row>
    <row r="286" spans="2:18">
      <c r="B286" s="86" t="s">
        <v>3317</v>
      </c>
      <c r="C286" s="88" t="s">
        <v>2978</v>
      </c>
      <c r="D286" s="87">
        <v>8151</v>
      </c>
      <c r="E286" s="87"/>
      <c r="F286" s="87" t="s">
        <v>682</v>
      </c>
      <c r="G286" s="101">
        <v>44187</v>
      </c>
      <c r="H286" s="87"/>
      <c r="I286" s="90">
        <v>3.6199999999999997</v>
      </c>
      <c r="J286" s="88" t="s">
        <v>982</v>
      </c>
      <c r="K286" s="88" t="s">
        <v>133</v>
      </c>
      <c r="L286" s="89">
        <v>3.8179999999999999E-2</v>
      </c>
      <c r="M286" s="89">
        <v>4.7400000000000005E-2</v>
      </c>
      <c r="N286" s="90">
        <v>15.44</v>
      </c>
      <c r="O286" s="102">
        <v>97.22</v>
      </c>
      <c r="P286" s="90">
        <v>5.6340000000000001E-2</v>
      </c>
      <c r="Q286" s="91">
        <f t="shared" si="4"/>
        <v>7.6779615719232376E-6</v>
      </c>
      <c r="R286" s="91">
        <f>P286/'סכום נכסי הקרן'!$C$42</f>
        <v>6.1040705702011723E-7</v>
      </c>
    </row>
    <row r="287" spans="2:18">
      <c r="B287" s="86" t="s">
        <v>3317</v>
      </c>
      <c r="C287" s="88" t="s">
        <v>2978</v>
      </c>
      <c r="D287" s="87">
        <v>9053</v>
      </c>
      <c r="E287" s="87"/>
      <c r="F287" s="87" t="s">
        <v>682</v>
      </c>
      <c r="G287" s="101">
        <v>44686</v>
      </c>
      <c r="H287" s="87"/>
      <c r="I287" s="90">
        <v>3.6200000000000006</v>
      </c>
      <c r="J287" s="88" t="s">
        <v>982</v>
      </c>
      <c r="K287" s="88" t="s">
        <v>133</v>
      </c>
      <c r="L287" s="89">
        <v>3.8179999999999999E-2</v>
      </c>
      <c r="M287" s="89">
        <v>4.7400000000000005E-2</v>
      </c>
      <c r="N287" s="90">
        <v>649.38</v>
      </c>
      <c r="O287" s="102">
        <v>97.22</v>
      </c>
      <c r="P287" s="90">
        <v>2.3693899999999997</v>
      </c>
      <c r="Q287" s="91">
        <f t="shared" si="4"/>
        <v>3.2289821386047567E-4</v>
      </c>
      <c r="R287" s="91">
        <f>P287/'סכום נכסי הקרן'!$C$42</f>
        <v>2.5670791211091507E-5</v>
      </c>
    </row>
    <row r="288" spans="2:18">
      <c r="B288" s="86" t="s">
        <v>3317</v>
      </c>
      <c r="C288" s="88" t="s">
        <v>2978</v>
      </c>
      <c r="D288" s="87">
        <v>9210</v>
      </c>
      <c r="E288" s="87"/>
      <c r="F288" s="87" t="s">
        <v>682</v>
      </c>
      <c r="G288" s="101">
        <v>44803</v>
      </c>
      <c r="H288" s="87"/>
      <c r="I288" s="90">
        <v>3.62</v>
      </c>
      <c r="J288" s="88" t="s">
        <v>982</v>
      </c>
      <c r="K288" s="88" t="s">
        <v>133</v>
      </c>
      <c r="L288" s="89">
        <v>3.8179999999999999E-2</v>
      </c>
      <c r="M288" s="89">
        <v>4.7400000000000005E-2</v>
      </c>
      <c r="N288" s="90">
        <v>1498.8</v>
      </c>
      <c r="O288" s="102">
        <v>97.22</v>
      </c>
      <c r="P288" s="90">
        <v>5.4686499999999993</v>
      </c>
      <c r="Q288" s="91">
        <f t="shared" si="4"/>
        <v>7.4526241658320923E-4</v>
      </c>
      <c r="R288" s="91">
        <f>P288/'סכום נכסי הקרן'!$C$42</f>
        <v>5.9249246580991548E-5</v>
      </c>
    </row>
    <row r="289" spans="2:18">
      <c r="B289" s="86" t="s">
        <v>3317</v>
      </c>
      <c r="C289" s="88" t="s">
        <v>2978</v>
      </c>
      <c r="D289" s="87">
        <v>8159</v>
      </c>
      <c r="E289" s="87"/>
      <c r="F289" s="87" t="s">
        <v>682</v>
      </c>
      <c r="G289" s="101">
        <v>44195</v>
      </c>
      <c r="H289" s="87"/>
      <c r="I289" s="90">
        <v>3.44</v>
      </c>
      <c r="J289" s="88" t="s">
        <v>982</v>
      </c>
      <c r="K289" s="88" t="s">
        <v>134</v>
      </c>
      <c r="L289" s="89">
        <v>6.4985000000000001E-2</v>
      </c>
      <c r="M289" s="89">
        <v>7.1399999999999991E-2</v>
      </c>
      <c r="N289" s="90">
        <v>1188.07</v>
      </c>
      <c r="O289" s="102">
        <v>98.59</v>
      </c>
      <c r="P289" s="90">
        <v>4.9635800000000003</v>
      </c>
      <c r="Q289" s="91">
        <f t="shared" si="4"/>
        <v>6.7643195774168881E-4</v>
      </c>
      <c r="R289" s="91">
        <f>P289/'סכום נכסי הקרן'!$C$42</f>
        <v>5.3777143416469893E-5</v>
      </c>
    </row>
    <row r="290" spans="2:18">
      <c r="B290" s="86" t="s">
        <v>3317</v>
      </c>
      <c r="C290" s="88" t="s">
        <v>2978</v>
      </c>
      <c r="D290" s="87">
        <v>7385</v>
      </c>
      <c r="E290" s="87"/>
      <c r="F290" s="87" t="s">
        <v>682</v>
      </c>
      <c r="G290" s="101">
        <v>43861</v>
      </c>
      <c r="H290" s="87"/>
      <c r="I290" s="90">
        <v>3.44</v>
      </c>
      <c r="J290" s="88" t="s">
        <v>982</v>
      </c>
      <c r="K290" s="88" t="s">
        <v>134</v>
      </c>
      <c r="L290" s="89">
        <v>6.4985000000000001E-2</v>
      </c>
      <c r="M290" s="89">
        <v>7.1399999999999991E-2</v>
      </c>
      <c r="N290" s="90">
        <v>141.19</v>
      </c>
      <c r="O290" s="102">
        <v>98.59</v>
      </c>
      <c r="P290" s="90">
        <v>0.58987999999999996</v>
      </c>
      <c r="Q290" s="91">
        <f t="shared" si="4"/>
        <v>8.0388284913845924E-5</v>
      </c>
      <c r="R290" s="91">
        <f>P290/'סכום נכסי הקרן'!$C$42</f>
        <v>6.3909640538698396E-6</v>
      </c>
    </row>
    <row r="291" spans="2:18">
      <c r="B291" s="86" t="s">
        <v>3317</v>
      </c>
      <c r="C291" s="88" t="s">
        <v>2978</v>
      </c>
      <c r="D291" s="87">
        <v>8700</v>
      </c>
      <c r="E291" s="87"/>
      <c r="F291" s="87" t="s">
        <v>682</v>
      </c>
      <c r="G291" s="101">
        <v>44495</v>
      </c>
      <c r="H291" s="87"/>
      <c r="I291" s="90">
        <v>3.44</v>
      </c>
      <c r="J291" s="88" t="s">
        <v>982</v>
      </c>
      <c r="K291" s="88" t="s">
        <v>134</v>
      </c>
      <c r="L291" s="89">
        <v>6.4985000000000001E-2</v>
      </c>
      <c r="M291" s="89">
        <v>7.1400000000000005E-2</v>
      </c>
      <c r="N291" s="90">
        <v>168.21</v>
      </c>
      <c r="O291" s="102">
        <v>98.59</v>
      </c>
      <c r="P291" s="90">
        <v>0.70275999999999994</v>
      </c>
      <c r="Q291" s="91">
        <f t="shared" si="4"/>
        <v>9.5771463867319381E-5</v>
      </c>
      <c r="R291" s="91">
        <f>P291/'סכום נכסי הקרן'!$C$42</f>
        <v>7.6139450371220725E-6</v>
      </c>
    </row>
    <row r="292" spans="2:18">
      <c r="B292" s="86" t="s">
        <v>3317</v>
      </c>
      <c r="C292" s="88" t="s">
        <v>2978</v>
      </c>
      <c r="D292" s="87">
        <v>8794</v>
      </c>
      <c r="E292" s="87"/>
      <c r="F292" s="87" t="s">
        <v>682</v>
      </c>
      <c r="G292" s="101">
        <v>44546</v>
      </c>
      <c r="H292" s="87"/>
      <c r="I292" s="90">
        <v>3.44</v>
      </c>
      <c r="J292" s="88" t="s">
        <v>982</v>
      </c>
      <c r="K292" s="88" t="s">
        <v>134</v>
      </c>
      <c r="L292" s="89">
        <v>6.4737000000000003E-2</v>
      </c>
      <c r="M292" s="89">
        <v>7.1199999999999999E-2</v>
      </c>
      <c r="N292" s="90">
        <v>176.14</v>
      </c>
      <c r="O292" s="102">
        <v>98.59</v>
      </c>
      <c r="P292" s="90">
        <v>0.73585</v>
      </c>
      <c r="Q292" s="91">
        <f t="shared" si="4"/>
        <v>1.0028093757010498E-4</v>
      </c>
      <c r="R292" s="91">
        <f>P292/'סכום נכסי הקרן'!$C$42</f>
        <v>7.9724535482473065E-6</v>
      </c>
    </row>
    <row r="293" spans="2:18">
      <c r="B293" s="86" t="s">
        <v>3317</v>
      </c>
      <c r="C293" s="88" t="s">
        <v>2978</v>
      </c>
      <c r="D293" s="87">
        <v>7610</v>
      </c>
      <c r="E293" s="87"/>
      <c r="F293" s="87" t="s">
        <v>682</v>
      </c>
      <c r="G293" s="101">
        <v>43937</v>
      </c>
      <c r="H293" s="87"/>
      <c r="I293" s="90">
        <v>3.44</v>
      </c>
      <c r="J293" s="88" t="s">
        <v>982</v>
      </c>
      <c r="K293" s="88" t="s">
        <v>134</v>
      </c>
      <c r="L293" s="89">
        <v>6.4985000000000001E-2</v>
      </c>
      <c r="M293" s="89">
        <v>7.1399999999999991E-2</v>
      </c>
      <c r="N293" s="90">
        <v>218.68</v>
      </c>
      <c r="O293" s="102">
        <v>98.59</v>
      </c>
      <c r="P293" s="90">
        <v>0.91362999999999994</v>
      </c>
      <c r="Q293" s="91">
        <f t="shared" si="4"/>
        <v>1.2450862674753688E-4</v>
      </c>
      <c r="R293" s="91">
        <f>P293/'סכום נכסי הקרן'!$C$42</f>
        <v>9.8985835907932145E-6</v>
      </c>
    </row>
    <row r="294" spans="2:18">
      <c r="B294" s="86" t="s">
        <v>3317</v>
      </c>
      <c r="C294" s="88" t="s">
        <v>2978</v>
      </c>
      <c r="D294" s="87">
        <v>9052</v>
      </c>
      <c r="E294" s="87"/>
      <c r="F294" s="87" t="s">
        <v>682</v>
      </c>
      <c r="G294" s="101">
        <v>44686</v>
      </c>
      <c r="H294" s="87"/>
      <c r="I294" s="90">
        <v>3.44</v>
      </c>
      <c r="J294" s="88" t="s">
        <v>982</v>
      </c>
      <c r="K294" s="88" t="s">
        <v>134</v>
      </c>
      <c r="L294" s="89">
        <v>6.4737000000000003E-2</v>
      </c>
      <c r="M294" s="89">
        <v>7.1299999999999988E-2</v>
      </c>
      <c r="N294" s="90">
        <v>114.02</v>
      </c>
      <c r="O294" s="102">
        <v>98.55</v>
      </c>
      <c r="P294" s="90">
        <v>0.47617999999999999</v>
      </c>
      <c r="Q294" s="91">
        <f t="shared" si="4"/>
        <v>6.4893357140901803E-5</v>
      </c>
      <c r="R294" s="91">
        <f>P294/'סכום נכסי הקרן'!$C$42</f>
        <v>5.1590989068484106E-6</v>
      </c>
    </row>
    <row r="295" spans="2:18">
      <c r="B295" s="86" t="s">
        <v>3317</v>
      </c>
      <c r="C295" s="88" t="s">
        <v>2978</v>
      </c>
      <c r="D295" s="87">
        <v>7828</v>
      </c>
      <c r="E295" s="87"/>
      <c r="F295" s="87" t="s">
        <v>682</v>
      </c>
      <c r="G295" s="101">
        <v>44027</v>
      </c>
      <c r="H295" s="87"/>
      <c r="I295" s="90">
        <v>3.44</v>
      </c>
      <c r="J295" s="88" t="s">
        <v>982</v>
      </c>
      <c r="K295" s="88" t="s">
        <v>134</v>
      </c>
      <c r="L295" s="89">
        <v>6.4985000000000001E-2</v>
      </c>
      <c r="M295" s="89">
        <v>7.1399999999999991E-2</v>
      </c>
      <c r="N295" s="90">
        <v>145.22</v>
      </c>
      <c r="O295" s="102">
        <v>98.59</v>
      </c>
      <c r="P295" s="90">
        <v>0.60669000000000006</v>
      </c>
      <c r="Q295" s="91">
        <f t="shared" si="4"/>
        <v>8.2679135712994498E-5</v>
      </c>
      <c r="R295" s="91">
        <f>P295/'סכום נכסי הקרן'!$C$42</f>
        <v>6.5730894111383557E-6</v>
      </c>
    </row>
    <row r="296" spans="2:18">
      <c r="B296" s="86" t="s">
        <v>3317</v>
      </c>
      <c r="C296" s="88" t="s">
        <v>2978</v>
      </c>
      <c r="D296" s="87">
        <v>8015</v>
      </c>
      <c r="E296" s="87"/>
      <c r="F296" s="87" t="s">
        <v>682</v>
      </c>
      <c r="G296" s="101">
        <v>44124</v>
      </c>
      <c r="H296" s="87"/>
      <c r="I296" s="90">
        <v>3.4400000000000004</v>
      </c>
      <c r="J296" s="88" t="s">
        <v>982</v>
      </c>
      <c r="K296" s="88" t="s">
        <v>134</v>
      </c>
      <c r="L296" s="89">
        <v>6.4985000000000001E-2</v>
      </c>
      <c r="M296" s="89">
        <v>7.1399999999999991E-2</v>
      </c>
      <c r="N296" s="90">
        <v>108.72</v>
      </c>
      <c r="O296" s="102">
        <v>98.59</v>
      </c>
      <c r="P296" s="90">
        <v>0.45423000000000002</v>
      </c>
      <c r="Q296" s="91">
        <f t="shared" si="4"/>
        <v>6.1902032034339595E-5</v>
      </c>
      <c r="R296" s="91">
        <f>P296/'סכום נכסי הקרן'!$C$42</f>
        <v>4.9212850108315206E-6</v>
      </c>
    </row>
    <row r="297" spans="2:18">
      <c r="B297" s="86" t="s">
        <v>3317</v>
      </c>
      <c r="C297" s="88" t="s">
        <v>2978</v>
      </c>
      <c r="D297" s="87">
        <v>8143</v>
      </c>
      <c r="E297" s="87"/>
      <c r="F297" s="87" t="s">
        <v>682</v>
      </c>
      <c r="G297" s="101">
        <v>44187</v>
      </c>
      <c r="H297" s="87"/>
      <c r="I297" s="90">
        <v>3.44</v>
      </c>
      <c r="J297" s="88" t="s">
        <v>982</v>
      </c>
      <c r="K297" s="88" t="s">
        <v>134</v>
      </c>
      <c r="L297" s="89">
        <v>6.4985000000000001E-2</v>
      </c>
      <c r="M297" s="89">
        <v>7.1400000000000005E-2</v>
      </c>
      <c r="N297" s="90">
        <v>52.53</v>
      </c>
      <c r="O297" s="102">
        <v>98.59</v>
      </c>
      <c r="P297" s="90">
        <v>0.21946000000000002</v>
      </c>
      <c r="Q297" s="91">
        <f t="shared" si="4"/>
        <v>2.9907799903696733E-5</v>
      </c>
      <c r="R297" s="91">
        <f>P297/'סכום נכסי הקרן'!$C$42</f>
        <v>2.3777055863264989E-6</v>
      </c>
    </row>
    <row r="298" spans="2:18">
      <c r="B298" s="86" t="s">
        <v>3317</v>
      </c>
      <c r="C298" s="88" t="s">
        <v>2978</v>
      </c>
      <c r="D298" s="87">
        <v>9209</v>
      </c>
      <c r="E298" s="87"/>
      <c r="F298" s="87" t="s">
        <v>682</v>
      </c>
      <c r="G298" s="101">
        <v>44803</v>
      </c>
      <c r="H298" s="87"/>
      <c r="I298" s="90">
        <v>3.4400000000000004</v>
      </c>
      <c r="J298" s="88" t="s">
        <v>982</v>
      </c>
      <c r="K298" s="88" t="s">
        <v>134</v>
      </c>
      <c r="L298" s="89">
        <v>6.4737000000000003E-2</v>
      </c>
      <c r="M298" s="89">
        <v>7.1300000000000002E-2</v>
      </c>
      <c r="N298" s="90">
        <v>84.89</v>
      </c>
      <c r="O298" s="102">
        <v>98.55</v>
      </c>
      <c r="P298" s="90">
        <v>0.35452</v>
      </c>
      <c r="Q298" s="91">
        <f t="shared" si="4"/>
        <v>4.8313648144803449E-5</v>
      </c>
      <c r="R298" s="91">
        <f>P298/'סכום נכסי הקרן'!$C$42</f>
        <v>3.8409923651894206E-6</v>
      </c>
    </row>
    <row r="299" spans="2:18">
      <c r="B299" s="86" t="s">
        <v>3317</v>
      </c>
      <c r="C299" s="88" t="s">
        <v>2978</v>
      </c>
      <c r="D299" s="87">
        <v>9301</v>
      </c>
      <c r="E299" s="87"/>
      <c r="F299" s="87" t="s">
        <v>682</v>
      </c>
      <c r="G299" s="101">
        <v>44876</v>
      </c>
      <c r="H299" s="87"/>
      <c r="I299" s="90">
        <v>3.44</v>
      </c>
      <c r="J299" s="88" t="s">
        <v>982</v>
      </c>
      <c r="K299" s="88" t="s">
        <v>134</v>
      </c>
      <c r="L299" s="89">
        <v>6.4737000000000003E-2</v>
      </c>
      <c r="M299" s="89">
        <v>7.1500000000000008E-2</v>
      </c>
      <c r="N299" s="90">
        <v>10.59</v>
      </c>
      <c r="O299" s="102">
        <v>98.55</v>
      </c>
      <c r="P299" s="90">
        <v>4.419E-2</v>
      </c>
      <c r="Q299" s="91">
        <f t="shared" si="4"/>
        <v>6.0221711370835618E-6</v>
      </c>
      <c r="R299" s="91">
        <f>P299/'סכום נכסי הקרן'!$C$42</f>
        <v>4.7876975239117828E-7</v>
      </c>
    </row>
    <row r="300" spans="2:18">
      <c r="B300" s="86" t="s">
        <v>3317</v>
      </c>
      <c r="C300" s="88" t="s">
        <v>2978</v>
      </c>
      <c r="D300" s="87">
        <v>9376</v>
      </c>
      <c r="E300" s="87"/>
      <c r="F300" s="87" t="s">
        <v>682</v>
      </c>
      <c r="G300" s="101">
        <v>44910</v>
      </c>
      <c r="H300" s="87"/>
      <c r="I300" s="90">
        <v>3.4499999999999997</v>
      </c>
      <c r="J300" s="88" t="s">
        <v>982</v>
      </c>
      <c r="K300" s="88" t="s">
        <v>134</v>
      </c>
      <c r="L300" s="89">
        <v>6.3197000000000003E-2</v>
      </c>
      <c r="M300" s="89">
        <v>6.9499999999999992E-2</v>
      </c>
      <c r="N300" s="90">
        <v>18.39</v>
      </c>
      <c r="O300" s="102">
        <v>98.55</v>
      </c>
      <c r="P300" s="90">
        <v>7.6829999999999996E-2</v>
      </c>
      <c r="Q300" s="91">
        <f t="shared" si="4"/>
        <v>1.047031926820842E-5</v>
      </c>
      <c r="R300" s="91">
        <f>P300/'סכום נכסי הקרן'!$C$42</f>
        <v>8.3240280778941436E-7</v>
      </c>
    </row>
    <row r="301" spans="2:18">
      <c r="B301" s="86" t="s">
        <v>3317</v>
      </c>
      <c r="C301" s="88" t="s">
        <v>2978</v>
      </c>
      <c r="D301" s="87">
        <v>9393</v>
      </c>
      <c r="E301" s="87"/>
      <c r="F301" s="87" t="s">
        <v>682</v>
      </c>
      <c r="G301" s="101">
        <v>44925</v>
      </c>
      <c r="H301" s="87"/>
      <c r="I301" s="90">
        <v>3.4600000000000004</v>
      </c>
      <c r="J301" s="88" t="s">
        <v>982</v>
      </c>
      <c r="K301" s="88" t="s">
        <v>134</v>
      </c>
      <c r="L301" s="89">
        <v>6.3067999999999999E-2</v>
      </c>
      <c r="M301" s="89">
        <v>6.5000000000000002E-2</v>
      </c>
      <c r="N301" s="90">
        <v>69.180000000000007</v>
      </c>
      <c r="O301" s="102">
        <v>100</v>
      </c>
      <c r="P301" s="90">
        <v>0.29314999999999997</v>
      </c>
      <c r="Q301" s="91">
        <f t="shared" si="4"/>
        <v>3.9950202960761393E-5</v>
      </c>
      <c r="R301" s="91">
        <f>P301/'סכום נכסי הקרן'!$C$42</f>
        <v>3.1760885474875285E-6</v>
      </c>
    </row>
    <row r="302" spans="2:18">
      <c r="B302" s="86" t="s">
        <v>3317</v>
      </c>
      <c r="C302" s="88" t="s">
        <v>2978</v>
      </c>
      <c r="D302" s="87">
        <v>7276</v>
      </c>
      <c r="E302" s="87"/>
      <c r="F302" s="87" t="s">
        <v>682</v>
      </c>
      <c r="G302" s="101">
        <v>43788</v>
      </c>
      <c r="H302" s="87"/>
      <c r="I302" s="90">
        <v>3.6199999999999992</v>
      </c>
      <c r="J302" s="88" t="s">
        <v>982</v>
      </c>
      <c r="K302" s="88" t="s">
        <v>133</v>
      </c>
      <c r="L302" s="89">
        <v>3.8179999999999999E-2</v>
      </c>
      <c r="M302" s="89">
        <v>4.7500000000000001E-2</v>
      </c>
      <c r="N302" s="90">
        <v>1888.47</v>
      </c>
      <c r="O302" s="102">
        <v>97.21</v>
      </c>
      <c r="P302" s="90">
        <v>6.8896800000000002</v>
      </c>
      <c r="Q302" s="91">
        <f t="shared" si="4"/>
        <v>9.3891903235442131E-4</v>
      </c>
      <c r="R302" s="91">
        <f>P302/'סכום נכסי הקרן'!$C$42</f>
        <v>7.4645177362626228E-5</v>
      </c>
    </row>
    <row r="303" spans="2:18">
      <c r="B303" s="86" t="s">
        <v>3317</v>
      </c>
      <c r="C303" s="88" t="s">
        <v>2978</v>
      </c>
      <c r="D303" s="87">
        <v>7275</v>
      </c>
      <c r="E303" s="87"/>
      <c r="F303" s="87" t="s">
        <v>682</v>
      </c>
      <c r="G303" s="101">
        <v>43788</v>
      </c>
      <c r="H303" s="87"/>
      <c r="I303" s="90">
        <v>3.4400000000000004</v>
      </c>
      <c r="J303" s="88" t="s">
        <v>982</v>
      </c>
      <c r="K303" s="88" t="s">
        <v>134</v>
      </c>
      <c r="L303" s="89">
        <v>6.4985000000000001E-2</v>
      </c>
      <c r="M303" s="89">
        <v>7.1399999999999991E-2</v>
      </c>
      <c r="N303" s="90">
        <v>1774.59</v>
      </c>
      <c r="O303" s="102">
        <v>98.59</v>
      </c>
      <c r="P303" s="90">
        <v>7.4139799999999996</v>
      </c>
      <c r="Q303" s="91">
        <f t="shared" si="4"/>
        <v>1.010370137291577E-3</v>
      </c>
      <c r="R303" s="91">
        <f>P303/'סכום נכסי הקרן'!$C$42</f>
        <v>8.0325625001881589E-5</v>
      </c>
    </row>
    <row r="304" spans="2:18">
      <c r="B304" s="86" t="s">
        <v>3318</v>
      </c>
      <c r="C304" s="88" t="s">
        <v>2978</v>
      </c>
      <c r="D304" s="87">
        <v>9040</v>
      </c>
      <c r="E304" s="87"/>
      <c r="F304" s="87" t="s">
        <v>682</v>
      </c>
      <c r="G304" s="101">
        <v>44665</v>
      </c>
      <c r="H304" s="87"/>
      <c r="I304" s="90">
        <v>4.5999999999732433</v>
      </c>
      <c r="J304" s="88" t="s">
        <v>982</v>
      </c>
      <c r="K304" s="88" t="s">
        <v>133</v>
      </c>
      <c r="L304" s="89">
        <v>5.2839999999999998E-2</v>
      </c>
      <c r="M304" s="89">
        <v>6.4399999999740082E-2</v>
      </c>
      <c r="N304" s="90">
        <v>14044.35</v>
      </c>
      <c r="O304" s="102">
        <v>99.27</v>
      </c>
      <c r="P304" s="90">
        <v>52.323675068999997</v>
      </c>
      <c r="Q304" s="91">
        <f t="shared" si="4"/>
        <v>7.1306206333258777E-3</v>
      </c>
      <c r="R304" s="91">
        <f>P304/'סכום נכסי הקרן'!$C$42</f>
        <v>5.6689280282827775E-4</v>
      </c>
    </row>
    <row r="305" spans="2:18">
      <c r="B305" s="86" t="s">
        <v>3319</v>
      </c>
      <c r="C305" s="88" t="s">
        <v>2978</v>
      </c>
      <c r="D305" s="87">
        <v>9186</v>
      </c>
      <c r="E305" s="87"/>
      <c r="F305" s="87" t="s">
        <v>682</v>
      </c>
      <c r="G305" s="101">
        <v>44778</v>
      </c>
      <c r="H305" s="87"/>
      <c r="I305" s="90">
        <v>3.8300000000580345</v>
      </c>
      <c r="J305" s="88" t="s">
        <v>600</v>
      </c>
      <c r="K305" s="88" t="s">
        <v>133</v>
      </c>
      <c r="L305" s="89">
        <v>5.842E-2</v>
      </c>
      <c r="M305" s="89">
        <v>6.4000000001009305E-2</v>
      </c>
      <c r="N305" s="90">
        <v>8410.9610240000002</v>
      </c>
      <c r="O305" s="102">
        <v>100.44</v>
      </c>
      <c r="P305" s="90">
        <v>31.705228251999998</v>
      </c>
      <c r="Q305" s="91">
        <f t="shared" si="4"/>
        <v>4.320758327083972E-3</v>
      </c>
      <c r="R305" s="91">
        <f>P305/'סכום נכסי הקרן'!$C$42</f>
        <v>3.4350541479329777E-4</v>
      </c>
    </row>
    <row r="306" spans="2:18">
      <c r="B306" s="86" t="s">
        <v>3319</v>
      </c>
      <c r="C306" s="88" t="s">
        <v>2978</v>
      </c>
      <c r="D306" s="87">
        <v>9187</v>
      </c>
      <c r="E306" s="87"/>
      <c r="F306" s="87" t="s">
        <v>682</v>
      </c>
      <c r="G306" s="101">
        <v>44778</v>
      </c>
      <c r="H306" s="87"/>
      <c r="I306" s="90">
        <v>3.6700000000155857</v>
      </c>
      <c r="J306" s="88" t="s">
        <v>600</v>
      </c>
      <c r="K306" s="88" t="s">
        <v>131</v>
      </c>
      <c r="L306" s="89">
        <v>7.9612000000000002E-2</v>
      </c>
      <c r="M306" s="89">
        <v>9.180000000043935E-2</v>
      </c>
      <c r="N306" s="90">
        <v>23161.092309</v>
      </c>
      <c r="O306" s="102">
        <v>99.98</v>
      </c>
      <c r="P306" s="90">
        <v>81.487584218999999</v>
      </c>
      <c r="Q306" s="91">
        <f t="shared" si="4"/>
        <v>1.1105050412182117E-2</v>
      </c>
      <c r="R306" s="91">
        <f>P306/'סכום נכסי הקרן'!$C$42</f>
        <v>8.8286468702163188E-4</v>
      </c>
    </row>
    <row r="307" spans="2:18">
      <c r="B307" s="86" t="s">
        <v>3320</v>
      </c>
      <c r="C307" s="88" t="s">
        <v>2978</v>
      </c>
      <c r="D307" s="87">
        <v>9047</v>
      </c>
      <c r="E307" s="87"/>
      <c r="F307" s="87" t="s">
        <v>682</v>
      </c>
      <c r="G307" s="101">
        <v>44677</v>
      </c>
      <c r="H307" s="87"/>
      <c r="I307" s="90">
        <v>3.3899999999868475</v>
      </c>
      <c r="J307" s="88" t="s">
        <v>982</v>
      </c>
      <c r="K307" s="88" t="s">
        <v>2925</v>
      </c>
      <c r="L307" s="89">
        <v>0.10060000000000001</v>
      </c>
      <c r="M307" s="89">
        <v>0.10829999999800317</v>
      </c>
      <c r="N307" s="90">
        <v>23571.414594000002</v>
      </c>
      <c r="O307" s="102">
        <v>99.33</v>
      </c>
      <c r="P307" s="90">
        <v>8.3632971489999992</v>
      </c>
      <c r="Q307" s="91">
        <f t="shared" si="4"/>
        <v>1.1397421747354839E-3</v>
      </c>
      <c r="R307" s="91">
        <f>P307/'סכום נכסי הקרן'!$C$42</f>
        <v>9.0610855514835408E-5</v>
      </c>
    </row>
    <row r="308" spans="2:18">
      <c r="B308" s="86" t="s">
        <v>3320</v>
      </c>
      <c r="C308" s="88" t="s">
        <v>2978</v>
      </c>
      <c r="D308" s="87">
        <v>9048</v>
      </c>
      <c r="E308" s="87"/>
      <c r="F308" s="87" t="s">
        <v>682</v>
      </c>
      <c r="G308" s="101">
        <v>44677</v>
      </c>
      <c r="H308" s="87"/>
      <c r="I308" s="90">
        <v>3.6400000000388455</v>
      </c>
      <c r="J308" s="88" t="s">
        <v>982</v>
      </c>
      <c r="K308" s="88" t="s">
        <v>2925</v>
      </c>
      <c r="L308" s="89">
        <v>6.1399999999999996E-2</v>
      </c>
      <c r="M308" s="89">
        <v>6.6600000000470644E-2</v>
      </c>
      <c r="N308" s="90">
        <v>75672.070393000002</v>
      </c>
      <c r="O308" s="102">
        <v>99.05</v>
      </c>
      <c r="P308" s="90">
        <v>26.773278238999996</v>
      </c>
      <c r="Q308" s="91">
        <f t="shared" si="4"/>
        <v>3.6486368738631635E-3</v>
      </c>
      <c r="R308" s="91">
        <f>P308/'סכום נכסי הקרן'!$C$42</f>
        <v>2.9007096160185898E-4</v>
      </c>
    </row>
    <row r="309" spans="2:18">
      <c r="B309" s="86" t="s">
        <v>3320</v>
      </c>
      <c r="C309" s="88" t="s">
        <v>2978</v>
      </c>
      <c r="D309" s="87">
        <v>9074</v>
      </c>
      <c r="E309" s="87"/>
      <c r="F309" s="87" t="s">
        <v>682</v>
      </c>
      <c r="G309" s="101">
        <v>44684</v>
      </c>
      <c r="H309" s="87"/>
      <c r="I309" s="90">
        <v>3.559999999291187</v>
      </c>
      <c r="J309" s="88" t="s">
        <v>982</v>
      </c>
      <c r="K309" s="88" t="s">
        <v>2925</v>
      </c>
      <c r="L309" s="89">
        <v>6.6299999999999998E-2</v>
      </c>
      <c r="M309" s="89">
        <v>7.4499999981910509E-2</v>
      </c>
      <c r="N309" s="90">
        <v>3828.018024</v>
      </c>
      <c r="O309" s="102">
        <v>99.05</v>
      </c>
      <c r="P309" s="90">
        <v>1.3543780410000001</v>
      </c>
      <c r="Q309" s="91">
        <f t="shared" si="4"/>
        <v>1.8457335024236202E-4</v>
      </c>
      <c r="R309" s="91">
        <f>P309/'סכום נכסי הקרן'!$C$42</f>
        <v>1.4673800392252073E-5</v>
      </c>
    </row>
    <row r="310" spans="2:18">
      <c r="B310" s="86" t="s">
        <v>3320</v>
      </c>
      <c r="C310" s="88" t="s">
        <v>2978</v>
      </c>
      <c r="D310" s="87">
        <v>9220</v>
      </c>
      <c r="E310" s="87"/>
      <c r="F310" s="87" t="s">
        <v>682</v>
      </c>
      <c r="G310" s="101">
        <v>44811</v>
      </c>
      <c r="H310" s="87"/>
      <c r="I310" s="90">
        <v>3.6</v>
      </c>
      <c r="J310" s="88" t="s">
        <v>982</v>
      </c>
      <c r="K310" s="88" t="s">
        <v>2925</v>
      </c>
      <c r="L310" s="89">
        <v>6.7099999999999993E-2</v>
      </c>
      <c r="M310" s="89">
        <v>7.1300000000997885E-2</v>
      </c>
      <c r="N310" s="90">
        <v>5664.712278</v>
      </c>
      <c r="O310" s="102">
        <v>99.05</v>
      </c>
      <c r="P310" s="90">
        <v>2.0042126600000003</v>
      </c>
      <c r="Q310" s="91">
        <f t="shared" si="4"/>
        <v>2.7313219356482171E-4</v>
      </c>
      <c r="R310" s="91">
        <f>P310/'סכום נכסי הקרן'!$C$42</f>
        <v>2.1714333536263064E-5</v>
      </c>
    </row>
    <row r="311" spans="2:18">
      <c r="B311" s="86" t="s">
        <v>3321</v>
      </c>
      <c r="C311" s="88" t="s">
        <v>2978</v>
      </c>
      <c r="D311" s="87" t="s">
        <v>3155</v>
      </c>
      <c r="E311" s="87"/>
      <c r="F311" s="87" t="s">
        <v>682</v>
      </c>
      <c r="G311" s="101">
        <v>42870</v>
      </c>
      <c r="H311" s="87"/>
      <c r="I311" s="90">
        <v>1.4299999999590138</v>
      </c>
      <c r="J311" s="88" t="s">
        <v>1046</v>
      </c>
      <c r="K311" s="88" t="s">
        <v>131</v>
      </c>
      <c r="L311" s="89">
        <v>7.0885999999999991E-2</v>
      </c>
      <c r="M311" s="89">
        <v>7.9699999998671056E-2</v>
      </c>
      <c r="N311" s="90">
        <v>2303.2185060000002</v>
      </c>
      <c r="O311" s="102">
        <v>99.34</v>
      </c>
      <c r="P311" s="90">
        <v>8.0515328310000012</v>
      </c>
      <c r="Q311" s="91">
        <f t="shared" ref="Q311:Q374" si="5">IFERROR(P311/$P$10,0)</f>
        <v>1.0972552302360016E-3</v>
      </c>
      <c r="R311" s="91">
        <f>P311/'סכום נכסי הקרן'!$C$42</f>
        <v>8.7233093004465101E-5</v>
      </c>
    </row>
    <row r="312" spans="2:18">
      <c r="B312" s="86" t="s">
        <v>3322</v>
      </c>
      <c r="C312" s="88" t="s">
        <v>2978</v>
      </c>
      <c r="D312" s="87">
        <v>8706</v>
      </c>
      <c r="E312" s="87"/>
      <c r="F312" s="87" t="s">
        <v>682</v>
      </c>
      <c r="G312" s="101">
        <v>44498</v>
      </c>
      <c r="H312" s="87"/>
      <c r="I312" s="90">
        <v>3.5199999999999996</v>
      </c>
      <c r="J312" s="88" t="s">
        <v>1046</v>
      </c>
      <c r="K312" s="88" t="s">
        <v>131</v>
      </c>
      <c r="L312" s="89">
        <v>7.3286000000000004E-2</v>
      </c>
      <c r="M312" s="89">
        <v>8.3299999999999999E-2</v>
      </c>
      <c r="N312" s="90">
        <v>16906.78</v>
      </c>
      <c r="O312" s="102">
        <v>99.87</v>
      </c>
      <c r="P312" s="90">
        <v>59.417619999999999</v>
      </c>
      <c r="Q312" s="91">
        <f t="shared" si="5"/>
        <v>8.0973766960443314E-3</v>
      </c>
      <c r="R312" s="91">
        <f>P312/'סכום נכסי הקרן'!$C$42</f>
        <v>6.4375105714127904E-4</v>
      </c>
    </row>
    <row r="313" spans="2:18">
      <c r="B313" s="86" t="s">
        <v>3323</v>
      </c>
      <c r="C313" s="88" t="s">
        <v>2978</v>
      </c>
      <c r="D313" s="87">
        <v>8702</v>
      </c>
      <c r="E313" s="87"/>
      <c r="F313" s="87" t="s">
        <v>682</v>
      </c>
      <c r="G313" s="101">
        <v>44497</v>
      </c>
      <c r="H313" s="87"/>
      <c r="I313" s="90">
        <v>0.53999999636048801</v>
      </c>
      <c r="J313" s="88" t="s">
        <v>995</v>
      </c>
      <c r="K313" s="88" t="s">
        <v>131</v>
      </c>
      <c r="L313" s="89">
        <v>6.2775999999999998E-2</v>
      </c>
      <c r="M313" s="89">
        <v>6.259999961178539E-2</v>
      </c>
      <c r="N313" s="90">
        <v>18.653297999999999</v>
      </c>
      <c r="O313" s="102">
        <v>100.46</v>
      </c>
      <c r="P313" s="90">
        <v>6.5942905999999996E-2</v>
      </c>
      <c r="Q313" s="91">
        <f t="shared" si="5"/>
        <v>8.9866364609326631E-6</v>
      </c>
      <c r="R313" s="91">
        <f>P313/'סכום נכסי הקרן'!$C$42</f>
        <v>7.1444826380571939E-7</v>
      </c>
    </row>
    <row r="314" spans="2:18">
      <c r="B314" s="86" t="s">
        <v>3323</v>
      </c>
      <c r="C314" s="88" t="s">
        <v>2978</v>
      </c>
      <c r="D314" s="87">
        <v>9118</v>
      </c>
      <c r="E314" s="87"/>
      <c r="F314" s="87" t="s">
        <v>682</v>
      </c>
      <c r="G314" s="101">
        <v>44733</v>
      </c>
      <c r="H314" s="87"/>
      <c r="I314" s="90">
        <v>0.539999998629066</v>
      </c>
      <c r="J314" s="88" t="s">
        <v>995</v>
      </c>
      <c r="K314" s="88" t="s">
        <v>131</v>
      </c>
      <c r="L314" s="89">
        <v>6.2775999999999998E-2</v>
      </c>
      <c r="M314" s="89">
        <v>6.2599999891848543E-2</v>
      </c>
      <c r="N314" s="90">
        <v>74.280271999999997</v>
      </c>
      <c r="O314" s="102">
        <v>100.46</v>
      </c>
      <c r="P314" s="90">
        <v>0.26259468399999997</v>
      </c>
      <c r="Q314" s="91">
        <f t="shared" si="5"/>
        <v>3.5786153580818703E-5</v>
      </c>
      <c r="R314" s="91">
        <f>P314/'סכום נכסי הקרן'!$C$42</f>
        <v>2.8450416799710267E-6</v>
      </c>
    </row>
    <row r="315" spans="2:18">
      <c r="B315" s="86" t="s">
        <v>3323</v>
      </c>
      <c r="C315" s="88" t="s">
        <v>2978</v>
      </c>
      <c r="D315" s="87">
        <v>9233</v>
      </c>
      <c r="E315" s="87"/>
      <c r="F315" s="87" t="s">
        <v>682</v>
      </c>
      <c r="G315" s="101">
        <v>44819</v>
      </c>
      <c r="H315" s="87"/>
      <c r="I315" s="90">
        <v>0.54000001086455984</v>
      </c>
      <c r="J315" s="88" t="s">
        <v>995</v>
      </c>
      <c r="K315" s="88" t="s">
        <v>131</v>
      </c>
      <c r="L315" s="89">
        <v>6.2775999999999998E-2</v>
      </c>
      <c r="M315" s="89">
        <v>6.2600000512186393E-2</v>
      </c>
      <c r="N315" s="90">
        <v>14.580198000000001</v>
      </c>
      <c r="O315" s="102">
        <v>100.46</v>
      </c>
      <c r="P315" s="90">
        <v>5.1543735999999993E-2</v>
      </c>
      <c r="Q315" s="91">
        <f t="shared" si="5"/>
        <v>7.0243312793992959E-6</v>
      </c>
      <c r="R315" s="91">
        <f>P315/'סכום נכסי הקרן'!$C$42</f>
        <v>5.5844267304902142E-7</v>
      </c>
    </row>
    <row r="316" spans="2:18">
      <c r="B316" s="86" t="s">
        <v>3323</v>
      </c>
      <c r="C316" s="88" t="s">
        <v>2978</v>
      </c>
      <c r="D316" s="87">
        <v>9276</v>
      </c>
      <c r="E316" s="87"/>
      <c r="F316" s="87" t="s">
        <v>682</v>
      </c>
      <c r="G316" s="101">
        <v>44854</v>
      </c>
      <c r="H316" s="87"/>
      <c r="I316" s="90">
        <v>0.53999999353114669</v>
      </c>
      <c r="J316" s="88" t="s">
        <v>995</v>
      </c>
      <c r="K316" s="88" t="s">
        <v>131</v>
      </c>
      <c r="L316" s="89">
        <v>6.2775999999999998E-2</v>
      </c>
      <c r="M316" s="89">
        <v>6.2599998770917847E-2</v>
      </c>
      <c r="N316" s="90">
        <v>3.4982449999999998</v>
      </c>
      <c r="O316" s="102">
        <v>100.46</v>
      </c>
      <c r="P316" s="90">
        <v>1.2366951999999999E-2</v>
      </c>
      <c r="Q316" s="91">
        <f t="shared" si="5"/>
        <v>1.68535644689065E-6</v>
      </c>
      <c r="R316" s="91">
        <f>P316/'סכום נכסי הקרן'!$C$42</f>
        <v>1.3398783767534703E-7</v>
      </c>
    </row>
    <row r="317" spans="2:18">
      <c r="B317" s="86" t="s">
        <v>3323</v>
      </c>
      <c r="C317" s="88" t="s">
        <v>2978</v>
      </c>
      <c r="D317" s="87">
        <v>8060</v>
      </c>
      <c r="E317" s="87"/>
      <c r="F317" s="87" t="s">
        <v>682</v>
      </c>
      <c r="G317" s="101">
        <v>44150</v>
      </c>
      <c r="H317" s="87"/>
      <c r="I317" s="90">
        <v>0.53999999999841752</v>
      </c>
      <c r="J317" s="88" t="s">
        <v>995</v>
      </c>
      <c r="K317" s="88" t="s">
        <v>131</v>
      </c>
      <c r="L317" s="89">
        <v>6.2775999999999998E-2</v>
      </c>
      <c r="M317" s="89">
        <v>6.2599999999699327E-2</v>
      </c>
      <c r="N317" s="90">
        <v>25025.466584000002</v>
      </c>
      <c r="O317" s="102">
        <v>100.46</v>
      </c>
      <c r="P317" s="90">
        <v>88.469715691000005</v>
      </c>
      <c r="Q317" s="91">
        <f t="shared" si="5"/>
        <v>1.2056568643139374E-2</v>
      </c>
      <c r="R317" s="91">
        <f>P317/'סכום נכסי הקרן'!$C$42</f>
        <v>9.5851151562566207E-4</v>
      </c>
    </row>
    <row r="318" spans="2:18">
      <c r="B318" s="86" t="s">
        <v>3323</v>
      </c>
      <c r="C318" s="88" t="s">
        <v>2978</v>
      </c>
      <c r="D318" s="87">
        <v>8119</v>
      </c>
      <c r="E318" s="87"/>
      <c r="F318" s="87" t="s">
        <v>682</v>
      </c>
      <c r="G318" s="101">
        <v>44169</v>
      </c>
      <c r="H318" s="87"/>
      <c r="I318" s="90">
        <v>0.53999999904649287</v>
      </c>
      <c r="J318" s="88" t="s">
        <v>995</v>
      </c>
      <c r="K318" s="88" t="s">
        <v>131</v>
      </c>
      <c r="L318" s="89">
        <v>6.2775999999999998E-2</v>
      </c>
      <c r="M318" s="89">
        <v>6.2599999866508993E-2</v>
      </c>
      <c r="N318" s="90">
        <v>59.332635000000003</v>
      </c>
      <c r="O318" s="102">
        <v>100.46</v>
      </c>
      <c r="P318" s="90">
        <v>0.20975198</v>
      </c>
      <c r="Q318" s="91">
        <f t="shared" si="5"/>
        <v>2.8584800178821646E-5</v>
      </c>
      <c r="R318" s="91">
        <f>P318/'סכום נכסי הקרן'!$C$42</f>
        <v>2.2725255380891463E-6</v>
      </c>
    </row>
    <row r="319" spans="2:18">
      <c r="B319" s="86" t="s">
        <v>3323</v>
      </c>
      <c r="C319" s="88" t="s">
        <v>2978</v>
      </c>
      <c r="D319" s="87">
        <v>8418</v>
      </c>
      <c r="E319" s="87"/>
      <c r="F319" s="87" t="s">
        <v>682</v>
      </c>
      <c r="G319" s="101">
        <v>44326</v>
      </c>
      <c r="H319" s="87"/>
      <c r="I319" s="90">
        <v>0.54000000901273593</v>
      </c>
      <c r="J319" s="88" t="s">
        <v>995</v>
      </c>
      <c r="K319" s="88" t="s">
        <v>131</v>
      </c>
      <c r="L319" s="89">
        <v>6.2775999999999998E-2</v>
      </c>
      <c r="M319" s="89">
        <v>6.2600000360509445E-2</v>
      </c>
      <c r="N319" s="90">
        <v>12.554252999999999</v>
      </c>
      <c r="O319" s="102">
        <v>100.46</v>
      </c>
      <c r="P319" s="90">
        <v>4.438164E-2</v>
      </c>
      <c r="Q319" s="91">
        <f t="shared" si="5"/>
        <v>6.0482876538681446E-6</v>
      </c>
      <c r="R319" s="91">
        <f>P319/'סכום נכסי הקרן'!$C$42</f>
        <v>4.8084604647011565E-7</v>
      </c>
    </row>
    <row r="320" spans="2:18">
      <c r="B320" s="86" t="s">
        <v>3324</v>
      </c>
      <c r="C320" s="88" t="s">
        <v>2978</v>
      </c>
      <c r="D320" s="87">
        <v>8718</v>
      </c>
      <c r="E320" s="87"/>
      <c r="F320" s="87" t="s">
        <v>682</v>
      </c>
      <c r="G320" s="101">
        <v>44508</v>
      </c>
      <c r="H320" s="87"/>
      <c r="I320" s="90">
        <v>3.6100000000061967</v>
      </c>
      <c r="J320" s="88" t="s">
        <v>1046</v>
      </c>
      <c r="K320" s="88" t="s">
        <v>131</v>
      </c>
      <c r="L320" s="89">
        <v>7.3773999999999992E-2</v>
      </c>
      <c r="M320" s="89">
        <v>7.7300000000093613E-2</v>
      </c>
      <c r="N320" s="90">
        <v>21595.843830000005</v>
      </c>
      <c r="O320" s="102">
        <v>99.8</v>
      </c>
      <c r="P320" s="90">
        <v>75.843779972999997</v>
      </c>
      <c r="Q320" s="91">
        <f t="shared" si="5"/>
        <v>1.0335918141677232E-2</v>
      </c>
      <c r="R320" s="91">
        <f>P320/'סכום נכסי הקרן'!$C$42</f>
        <v>8.2171775872559875E-4</v>
      </c>
    </row>
    <row r="321" spans="2:18">
      <c r="B321" s="86" t="s">
        <v>3340</v>
      </c>
      <c r="C321" s="88" t="s">
        <v>2978</v>
      </c>
      <c r="D321" s="87">
        <v>9382</v>
      </c>
      <c r="E321" s="87"/>
      <c r="F321" s="87" t="s">
        <v>682</v>
      </c>
      <c r="G321" s="101">
        <v>44341</v>
      </c>
      <c r="H321" s="87"/>
      <c r="I321" s="90">
        <v>1.1800000000157644</v>
      </c>
      <c r="J321" s="88" t="s">
        <v>982</v>
      </c>
      <c r="K321" s="88" t="s">
        <v>131</v>
      </c>
      <c r="L321" s="89">
        <v>6.8678000000000003E-2</v>
      </c>
      <c r="M321" s="89">
        <v>7.5400000001189488E-2</v>
      </c>
      <c r="N321" s="90">
        <v>7945.0569109999997</v>
      </c>
      <c r="O321" s="102">
        <v>99.83</v>
      </c>
      <c r="P321" s="90">
        <v>27.911125091999999</v>
      </c>
      <c r="Q321" s="91">
        <f t="shared" si="5"/>
        <v>3.8037015599133553E-3</v>
      </c>
      <c r="R321" s="91">
        <f>P321/'סכום נכסי הקרן'!$C$42</f>
        <v>3.0239878817053725E-4</v>
      </c>
    </row>
    <row r="322" spans="2:18">
      <c r="B322" s="86" t="s">
        <v>3325</v>
      </c>
      <c r="C322" s="88" t="s">
        <v>2978</v>
      </c>
      <c r="D322" s="87">
        <v>8806</v>
      </c>
      <c r="E322" s="87"/>
      <c r="F322" s="87" t="s">
        <v>682</v>
      </c>
      <c r="G322" s="101">
        <v>44137</v>
      </c>
      <c r="H322" s="87"/>
      <c r="I322" s="90">
        <v>0.69999999999901374</v>
      </c>
      <c r="J322" s="88" t="s">
        <v>995</v>
      </c>
      <c r="K322" s="88" t="s">
        <v>131</v>
      </c>
      <c r="L322" s="89">
        <v>6.2385000000000003E-2</v>
      </c>
      <c r="M322" s="89">
        <v>7.0799999999779095E-2</v>
      </c>
      <c r="N322" s="90">
        <v>28723.514459000002</v>
      </c>
      <c r="O322" s="102">
        <v>100.32</v>
      </c>
      <c r="P322" s="90">
        <v>101.401499603</v>
      </c>
      <c r="Q322" s="91">
        <f t="shared" si="5"/>
        <v>1.381889984535363E-2</v>
      </c>
      <c r="R322" s="91">
        <f>P322/'סכום נכסי הקרן'!$C$42</f>
        <v>1.0986189377013458E-3</v>
      </c>
    </row>
    <row r="323" spans="2:18">
      <c r="B323" s="86" t="s">
        <v>3325</v>
      </c>
      <c r="C323" s="88" t="s">
        <v>2978</v>
      </c>
      <c r="D323" s="87">
        <v>9044</v>
      </c>
      <c r="E323" s="87"/>
      <c r="F323" s="87" t="s">
        <v>682</v>
      </c>
      <c r="G323" s="101">
        <v>44679</v>
      </c>
      <c r="H323" s="87"/>
      <c r="I323" s="90">
        <v>0.69999999954191139</v>
      </c>
      <c r="J323" s="88" t="s">
        <v>995</v>
      </c>
      <c r="K323" s="88" t="s">
        <v>131</v>
      </c>
      <c r="L323" s="89">
        <v>6.2385000000000003E-2</v>
      </c>
      <c r="M323" s="89">
        <v>7.079999998900588E-2</v>
      </c>
      <c r="N323" s="90">
        <v>247.34530599999999</v>
      </c>
      <c r="O323" s="102">
        <v>100.32</v>
      </c>
      <c r="P323" s="90">
        <v>0.87319346199999992</v>
      </c>
      <c r="Q323" s="91">
        <f t="shared" si="5"/>
        <v>1.1899797383902403E-4</v>
      </c>
      <c r="R323" s="91">
        <f>P323/'סכום נכסי הקרן'!$C$42</f>
        <v>9.4604801446330769E-6</v>
      </c>
    </row>
    <row r="324" spans="2:18">
      <c r="B324" s="86" t="s">
        <v>3325</v>
      </c>
      <c r="C324" s="88" t="s">
        <v>2978</v>
      </c>
      <c r="D324" s="87">
        <v>9224</v>
      </c>
      <c r="E324" s="87"/>
      <c r="F324" s="87" t="s">
        <v>682</v>
      </c>
      <c r="G324" s="101">
        <v>44810</v>
      </c>
      <c r="H324" s="87"/>
      <c r="I324" s="90">
        <v>0.70000000012657349</v>
      </c>
      <c r="J324" s="88" t="s">
        <v>995</v>
      </c>
      <c r="K324" s="88" t="s">
        <v>131</v>
      </c>
      <c r="L324" s="89">
        <v>6.2385000000000003E-2</v>
      </c>
      <c r="M324" s="89">
        <v>7.0799999994177604E-2</v>
      </c>
      <c r="N324" s="90">
        <v>447.59028599999999</v>
      </c>
      <c r="O324" s="102">
        <v>100.32</v>
      </c>
      <c r="P324" s="90">
        <v>1.580110474</v>
      </c>
      <c r="Q324" s="91">
        <f t="shared" si="5"/>
        <v>2.1533595134478901E-4</v>
      </c>
      <c r="R324" s="91">
        <f>P324/'סכום נכסי הקרן'!$C$42</f>
        <v>1.7119463688338702E-5</v>
      </c>
    </row>
    <row r="325" spans="2:18">
      <c r="B325" s="86" t="s">
        <v>3326</v>
      </c>
      <c r="C325" s="88" t="s">
        <v>2978</v>
      </c>
      <c r="D325" s="87" t="s">
        <v>3156</v>
      </c>
      <c r="E325" s="87"/>
      <c r="F325" s="87" t="s">
        <v>682</v>
      </c>
      <c r="G325" s="101">
        <v>42921</v>
      </c>
      <c r="H325" s="87"/>
      <c r="I325" s="90">
        <v>1.4099999999767121</v>
      </c>
      <c r="J325" s="88" t="s">
        <v>1046</v>
      </c>
      <c r="K325" s="88" t="s">
        <v>131</v>
      </c>
      <c r="L325" s="89">
        <v>7.2993000000000002E-2</v>
      </c>
      <c r="M325" s="89">
        <v>8.4899999997187545E-2</v>
      </c>
      <c r="N325" s="90">
        <v>3206.6879690000001</v>
      </c>
      <c r="O325" s="102">
        <v>98.94</v>
      </c>
      <c r="P325" s="90">
        <v>11.164721186000003</v>
      </c>
      <c r="Q325" s="91">
        <f t="shared" si="5"/>
        <v>1.5215175759202212E-3</v>
      </c>
      <c r="R325" s="91">
        <f>P325/'סכום נכסי הקרן'!$C$42</f>
        <v>1.2096245299248163E-4</v>
      </c>
    </row>
    <row r="326" spans="2:18">
      <c r="B326" s="86" t="s">
        <v>3326</v>
      </c>
      <c r="C326" s="88" t="s">
        <v>2978</v>
      </c>
      <c r="D326" s="87">
        <v>6497</v>
      </c>
      <c r="E326" s="87"/>
      <c r="F326" s="87" t="s">
        <v>682</v>
      </c>
      <c r="G326" s="101">
        <v>43342</v>
      </c>
      <c r="H326" s="87"/>
      <c r="I326" s="90">
        <v>2.4299999999103394</v>
      </c>
      <c r="J326" s="88" t="s">
        <v>1046</v>
      </c>
      <c r="K326" s="88" t="s">
        <v>131</v>
      </c>
      <c r="L326" s="89">
        <v>7.2993000000000002E-2</v>
      </c>
      <c r="M326" s="89">
        <v>8.1399999997074216E-2</v>
      </c>
      <c r="N326" s="90">
        <v>608.63797899999997</v>
      </c>
      <c r="O326" s="102">
        <v>98.94</v>
      </c>
      <c r="P326" s="90">
        <v>2.1190940329999997</v>
      </c>
      <c r="Q326" s="91">
        <f t="shared" si="5"/>
        <v>2.8878811772569811E-4</v>
      </c>
      <c r="R326" s="91">
        <f>P326/'סכום נכסי הקרן'!$C$42</f>
        <v>2.2958998087192422E-5</v>
      </c>
    </row>
    <row r="327" spans="2:18">
      <c r="B327" s="86" t="s">
        <v>3327</v>
      </c>
      <c r="C327" s="88" t="s">
        <v>2978</v>
      </c>
      <c r="D327" s="87">
        <v>8791</v>
      </c>
      <c r="E327" s="87"/>
      <c r="F327" s="87" t="s">
        <v>682</v>
      </c>
      <c r="G327" s="101">
        <v>43866</v>
      </c>
      <c r="H327" s="87"/>
      <c r="I327" s="90">
        <v>1.7400000000078142</v>
      </c>
      <c r="J327" s="88" t="s">
        <v>995</v>
      </c>
      <c r="K327" s="88" t="s">
        <v>131</v>
      </c>
      <c r="L327" s="89">
        <v>6.5016999999999991E-2</v>
      </c>
      <c r="M327" s="89">
        <v>8.0700000000307692E-2</v>
      </c>
      <c r="N327" s="90">
        <v>23616.803324</v>
      </c>
      <c r="O327" s="102">
        <v>98.55</v>
      </c>
      <c r="P327" s="90">
        <v>81.902469763999989</v>
      </c>
      <c r="Q327" s="91">
        <f t="shared" si="5"/>
        <v>1.1161590619339667E-2</v>
      </c>
      <c r="R327" s="91">
        <f>P327/'סכום נכסי הקרן'!$C$42</f>
        <v>8.8735970059145139E-4</v>
      </c>
    </row>
    <row r="328" spans="2:18">
      <c r="B328" s="86" t="s">
        <v>3327</v>
      </c>
      <c r="C328" s="88" t="s">
        <v>2978</v>
      </c>
      <c r="D328" s="87">
        <v>8933</v>
      </c>
      <c r="E328" s="87"/>
      <c r="F328" s="87" t="s">
        <v>682</v>
      </c>
      <c r="G328" s="101">
        <v>44601</v>
      </c>
      <c r="H328" s="87"/>
      <c r="I328" s="90">
        <v>1.7399999944985034</v>
      </c>
      <c r="J328" s="88" t="s">
        <v>995</v>
      </c>
      <c r="K328" s="88" t="s">
        <v>131</v>
      </c>
      <c r="L328" s="89">
        <v>6.5016999999999991E-2</v>
      </c>
      <c r="M328" s="89">
        <v>8.0699999812032186E-2</v>
      </c>
      <c r="N328" s="90">
        <v>37.737729999999999</v>
      </c>
      <c r="O328" s="102">
        <v>98.55</v>
      </c>
      <c r="P328" s="90">
        <v>0.13087347800000002</v>
      </c>
      <c r="Q328" s="91">
        <f t="shared" si="5"/>
        <v>1.7835313007950682E-5</v>
      </c>
      <c r="R328" s="91">
        <f>P328/'סכום נכסי הקרן'!$C$42</f>
        <v>1.4179285507271401E-6</v>
      </c>
    </row>
    <row r="329" spans="2:18">
      <c r="B329" s="86" t="s">
        <v>3327</v>
      </c>
      <c r="C329" s="88" t="s">
        <v>2978</v>
      </c>
      <c r="D329" s="87">
        <v>8952</v>
      </c>
      <c r="E329" s="87"/>
      <c r="F329" s="87" t="s">
        <v>682</v>
      </c>
      <c r="G329" s="101">
        <v>44620</v>
      </c>
      <c r="H329" s="87"/>
      <c r="I329" s="90">
        <v>1.7400000001257705</v>
      </c>
      <c r="J329" s="88" t="s">
        <v>995</v>
      </c>
      <c r="K329" s="88" t="s">
        <v>131</v>
      </c>
      <c r="L329" s="89">
        <v>6.5016999999999991E-2</v>
      </c>
      <c r="M329" s="89">
        <v>8.0700000017398257E-2</v>
      </c>
      <c r="N329" s="90">
        <v>275.12234799999999</v>
      </c>
      <c r="O329" s="102">
        <v>98.55</v>
      </c>
      <c r="P329" s="90">
        <v>0.95411726200000013</v>
      </c>
      <c r="Q329" s="91">
        <f t="shared" si="5"/>
        <v>1.3002619227448734E-4</v>
      </c>
      <c r="R329" s="91">
        <f>P329/'סכום נכסי הקרן'!$C$42</f>
        <v>1.0337236598322902E-5</v>
      </c>
    </row>
    <row r="330" spans="2:18">
      <c r="B330" s="86" t="s">
        <v>3327</v>
      </c>
      <c r="C330" s="88" t="s">
        <v>2978</v>
      </c>
      <c r="D330" s="87">
        <v>9060</v>
      </c>
      <c r="E330" s="87"/>
      <c r="F330" s="87" t="s">
        <v>682</v>
      </c>
      <c r="G330" s="101">
        <v>44690</v>
      </c>
      <c r="H330" s="87"/>
      <c r="I330" s="90">
        <v>1.7400000013928305</v>
      </c>
      <c r="J330" s="88" t="s">
        <v>995</v>
      </c>
      <c r="K330" s="88" t="s">
        <v>131</v>
      </c>
      <c r="L330" s="89">
        <v>6.5016999999999991E-2</v>
      </c>
      <c r="M330" s="89">
        <v>8.069999994602782E-2</v>
      </c>
      <c r="N330" s="90">
        <v>33.124223000000001</v>
      </c>
      <c r="O330" s="102">
        <v>98.55</v>
      </c>
      <c r="P330" s="90">
        <v>0.11487396599999999</v>
      </c>
      <c r="Q330" s="91">
        <f t="shared" si="5"/>
        <v>1.5654914741966926E-5</v>
      </c>
      <c r="R330" s="91">
        <f>P330/'סכום נכסי הקרן'!$C$42</f>
        <v>1.2445843009280973E-6</v>
      </c>
    </row>
    <row r="331" spans="2:18">
      <c r="B331" s="86" t="s">
        <v>3327</v>
      </c>
      <c r="C331" s="88" t="s">
        <v>2978</v>
      </c>
      <c r="D331" s="87">
        <v>9076</v>
      </c>
      <c r="E331" s="87"/>
      <c r="F331" s="87" t="s">
        <v>682</v>
      </c>
      <c r="G331" s="101">
        <v>44700</v>
      </c>
      <c r="H331" s="87"/>
      <c r="I331" s="90">
        <v>1.740000001147614</v>
      </c>
      <c r="J331" s="88" t="s">
        <v>995</v>
      </c>
      <c r="K331" s="88" t="s">
        <v>131</v>
      </c>
      <c r="L331" s="89">
        <v>6.5016999999999991E-2</v>
      </c>
      <c r="M331" s="89">
        <v>8.0700000063118754E-2</v>
      </c>
      <c r="N331" s="90">
        <v>100.505138</v>
      </c>
      <c r="O331" s="102">
        <v>98.55</v>
      </c>
      <c r="P331" s="90">
        <v>0.34854923999999998</v>
      </c>
      <c r="Q331" s="91">
        <f t="shared" si="5"/>
        <v>4.7499958655361197E-5</v>
      </c>
      <c r="R331" s="91">
        <f>P331/'סכום נכסי הקרן'!$C$42</f>
        <v>3.7763030851082451E-6</v>
      </c>
    </row>
    <row r="332" spans="2:18">
      <c r="B332" s="86" t="s">
        <v>3327</v>
      </c>
      <c r="C332" s="88" t="s">
        <v>2978</v>
      </c>
      <c r="D332" s="87">
        <v>9109</v>
      </c>
      <c r="E332" s="87"/>
      <c r="F332" s="87" t="s">
        <v>682</v>
      </c>
      <c r="G332" s="101">
        <v>44721</v>
      </c>
      <c r="H332" s="87"/>
      <c r="I332" s="90">
        <v>1.7399999937599924</v>
      </c>
      <c r="J332" s="88" t="s">
        <v>995</v>
      </c>
      <c r="K332" s="88" t="s">
        <v>131</v>
      </c>
      <c r="L332" s="89">
        <v>6.5016999999999991E-2</v>
      </c>
      <c r="M332" s="89">
        <v>8.0699999732897237E-2</v>
      </c>
      <c r="N332" s="90">
        <v>37.892462000000002</v>
      </c>
      <c r="O332" s="102">
        <v>98.55</v>
      </c>
      <c r="P332" s="90">
        <v>0.13141009299999998</v>
      </c>
      <c r="Q332" s="91">
        <f t="shared" si="5"/>
        <v>1.7908442389365614E-5</v>
      </c>
      <c r="R332" s="91">
        <f>P332/'סכום נכסי הקרן'!$C$42</f>
        <v>1.4237424233381238E-6</v>
      </c>
    </row>
    <row r="333" spans="2:18">
      <c r="B333" s="86" t="s">
        <v>3327</v>
      </c>
      <c r="C333" s="88" t="s">
        <v>2978</v>
      </c>
      <c r="D333" s="87">
        <v>9142</v>
      </c>
      <c r="E333" s="87"/>
      <c r="F333" s="87" t="s">
        <v>682</v>
      </c>
      <c r="G333" s="101">
        <v>44750</v>
      </c>
      <c r="H333" s="87"/>
      <c r="I333" s="90">
        <v>1.7399999968789153</v>
      </c>
      <c r="J333" s="88" t="s">
        <v>995</v>
      </c>
      <c r="K333" s="88" t="s">
        <v>131</v>
      </c>
      <c r="L333" s="89">
        <v>6.5016999999999991E-2</v>
      </c>
      <c r="M333" s="89">
        <v>8.0700000316009768E-2</v>
      </c>
      <c r="N333" s="90">
        <v>14.782187</v>
      </c>
      <c r="O333" s="102">
        <v>98.55</v>
      </c>
      <c r="P333" s="90">
        <v>5.1264234000000006E-2</v>
      </c>
      <c r="Q333" s="91">
        <f t="shared" si="5"/>
        <v>6.9862410128874824E-6</v>
      </c>
      <c r="R333" s="91">
        <f>P333/'סכום נכסי הקרן'!$C$42</f>
        <v>5.5541445165656088E-7</v>
      </c>
    </row>
    <row r="334" spans="2:18">
      <c r="B334" s="86" t="s">
        <v>3327</v>
      </c>
      <c r="C334" s="88" t="s">
        <v>2978</v>
      </c>
      <c r="D334" s="87">
        <v>9147</v>
      </c>
      <c r="E334" s="87"/>
      <c r="F334" s="87" t="s">
        <v>682</v>
      </c>
      <c r="G334" s="101">
        <v>44757</v>
      </c>
      <c r="H334" s="87"/>
      <c r="I334" s="90">
        <v>1.74000000061058</v>
      </c>
      <c r="J334" s="88" t="s">
        <v>995</v>
      </c>
      <c r="K334" s="88" t="s">
        <v>131</v>
      </c>
      <c r="L334" s="89">
        <v>6.5016999999999991E-2</v>
      </c>
      <c r="M334" s="89">
        <v>8.0700000059022739E-2</v>
      </c>
      <c r="N334" s="90">
        <v>56.671241000000002</v>
      </c>
      <c r="O334" s="102">
        <v>98.55</v>
      </c>
      <c r="P334" s="90">
        <v>0.19653441199999999</v>
      </c>
      <c r="Q334" s="91">
        <f t="shared" si="5"/>
        <v>2.6783522593122633E-5</v>
      </c>
      <c r="R334" s="91">
        <f>P334/'סכום נכסי הקרן'!$C$42</f>
        <v>2.1293218323056303E-6</v>
      </c>
    </row>
    <row r="335" spans="2:18">
      <c r="B335" s="86" t="s">
        <v>3327</v>
      </c>
      <c r="C335" s="88" t="s">
        <v>2978</v>
      </c>
      <c r="D335" s="87">
        <v>9190</v>
      </c>
      <c r="E335" s="87"/>
      <c r="F335" s="87" t="s">
        <v>682</v>
      </c>
      <c r="G335" s="101">
        <v>44782</v>
      </c>
      <c r="H335" s="87"/>
      <c r="I335" s="90">
        <v>1.7399999986073118</v>
      </c>
      <c r="J335" s="88" t="s">
        <v>995</v>
      </c>
      <c r="K335" s="88" t="s">
        <v>131</v>
      </c>
      <c r="L335" s="89">
        <v>6.5016999999999991E-2</v>
      </c>
      <c r="M335" s="89">
        <v>8.0699999923402141E-2</v>
      </c>
      <c r="N335" s="90">
        <v>28.986662000000003</v>
      </c>
      <c r="O335" s="102">
        <v>98.55</v>
      </c>
      <c r="P335" s="90">
        <v>0.10052501100000001</v>
      </c>
      <c r="Q335" s="91">
        <f t="shared" si="5"/>
        <v>1.3699452812835656E-5</v>
      </c>
      <c r="R335" s="91">
        <f>P335/'סכום נכסי הקרן'!$C$42</f>
        <v>1.0891227568588023E-6</v>
      </c>
    </row>
    <row r="336" spans="2:18">
      <c r="B336" s="86" t="s">
        <v>3327</v>
      </c>
      <c r="C336" s="88" t="s">
        <v>2978</v>
      </c>
      <c r="D336" s="87">
        <v>9206</v>
      </c>
      <c r="E336" s="87"/>
      <c r="F336" s="87" t="s">
        <v>682</v>
      </c>
      <c r="G336" s="101">
        <v>44796</v>
      </c>
      <c r="H336" s="87"/>
      <c r="I336" s="90">
        <v>1.7399999996851301</v>
      </c>
      <c r="J336" s="88" t="s">
        <v>995</v>
      </c>
      <c r="K336" s="88" t="s">
        <v>131</v>
      </c>
      <c r="L336" s="89">
        <v>6.5016999999999991E-2</v>
      </c>
      <c r="M336" s="89">
        <v>8.0699999956442989E-2</v>
      </c>
      <c r="N336" s="90">
        <v>54.946993999999997</v>
      </c>
      <c r="O336" s="102">
        <v>98.55</v>
      </c>
      <c r="P336" s="90">
        <v>0.19055476899999996</v>
      </c>
      <c r="Q336" s="91">
        <f t="shared" si="5"/>
        <v>2.5968622536895795E-5</v>
      </c>
      <c r="R336" s="91">
        <f>P336/'סכום נכסי הקרן'!$C$42</f>
        <v>2.0645363107284035E-6</v>
      </c>
    </row>
    <row r="337" spans="2:18">
      <c r="B337" s="86" t="s">
        <v>3327</v>
      </c>
      <c r="C337" s="88" t="s">
        <v>2978</v>
      </c>
      <c r="D337" s="87">
        <v>9269</v>
      </c>
      <c r="E337" s="87"/>
      <c r="F337" s="87" t="s">
        <v>682</v>
      </c>
      <c r="G337" s="101">
        <v>44845</v>
      </c>
      <c r="H337" s="87"/>
      <c r="I337" s="90">
        <v>1.7399999983365677</v>
      </c>
      <c r="J337" s="88" t="s">
        <v>995</v>
      </c>
      <c r="K337" s="88" t="s">
        <v>131</v>
      </c>
      <c r="L337" s="89">
        <v>6.5016999999999991E-2</v>
      </c>
      <c r="M337" s="89">
        <v>8.0699999875242595E-2</v>
      </c>
      <c r="N337" s="90">
        <v>86.674029000000004</v>
      </c>
      <c r="O337" s="102">
        <v>98.55</v>
      </c>
      <c r="P337" s="90">
        <v>0.30058332500000001</v>
      </c>
      <c r="Q337" s="91">
        <f t="shared" si="5"/>
        <v>4.0963209416239145E-5</v>
      </c>
      <c r="R337" s="91">
        <f>P337/'סכום נכסי הקרן'!$C$42</f>
        <v>3.2566237629139412E-6</v>
      </c>
    </row>
    <row r="338" spans="2:18">
      <c r="B338" s="86" t="s">
        <v>3327</v>
      </c>
      <c r="C338" s="88" t="s">
        <v>2978</v>
      </c>
      <c r="D338" s="87">
        <v>9270</v>
      </c>
      <c r="E338" s="87"/>
      <c r="F338" s="87" t="s">
        <v>682</v>
      </c>
      <c r="G338" s="101">
        <v>44845</v>
      </c>
      <c r="H338" s="87"/>
      <c r="I338" s="90">
        <v>1.7400000084862906</v>
      </c>
      <c r="J338" s="88" t="s">
        <v>995</v>
      </c>
      <c r="K338" s="88" t="s">
        <v>131</v>
      </c>
      <c r="L338" s="89">
        <v>6.5016999999999991E-2</v>
      </c>
      <c r="M338" s="89">
        <v>8.0700000466745969E-2</v>
      </c>
      <c r="N338" s="90">
        <v>8.8344489999999993</v>
      </c>
      <c r="O338" s="102">
        <v>98.55</v>
      </c>
      <c r="P338" s="90">
        <v>3.0637651000000002E-2</v>
      </c>
      <c r="Q338" s="91">
        <f t="shared" si="5"/>
        <v>4.1752699153708834E-6</v>
      </c>
      <c r="R338" s="91">
        <f>P338/'סכום נכסי הקרן'!$C$42</f>
        <v>3.3193891339935133E-7</v>
      </c>
    </row>
    <row r="339" spans="2:18">
      <c r="B339" s="86" t="s">
        <v>3327</v>
      </c>
      <c r="C339" s="88" t="s">
        <v>2978</v>
      </c>
      <c r="D339" s="87">
        <v>9286</v>
      </c>
      <c r="E339" s="87"/>
      <c r="F339" s="87" t="s">
        <v>682</v>
      </c>
      <c r="G339" s="101">
        <v>44865</v>
      </c>
      <c r="H339" s="87"/>
      <c r="I339" s="90">
        <v>1.7400000011513379</v>
      </c>
      <c r="J339" s="88" t="s">
        <v>995</v>
      </c>
      <c r="K339" s="88" t="s">
        <v>131</v>
      </c>
      <c r="L339" s="89">
        <v>6.5016999999999991E-2</v>
      </c>
      <c r="M339" s="89">
        <v>8.0700000159268426E-2</v>
      </c>
      <c r="N339" s="90">
        <v>30.054018999999997</v>
      </c>
      <c r="O339" s="102">
        <v>98.55</v>
      </c>
      <c r="P339" s="90">
        <v>0.10422656199999999</v>
      </c>
      <c r="Q339" s="91">
        <f t="shared" si="5"/>
        <v>1.4203896659738637E-5</v>
      </c>
      <c r="R339" s="91">
        <f>P339/'סכום נכסי הקרן'!$C$42</f>
        <v>1.1292266413515226E-6</v>
      </c>
    </row>
    <row r="340" spans="2:18">
      <c r="B340" s="86" t="s">
        <v>3327</v>
      </c>
      <c r="C340" s="88" t="s">
        <v>2978</v>
      </c>
      <c r="D340" s="87">
        <v>9297</v>
      </c>
      <c r="E340" s="87"/>
      <c r="F340" s="87" t="s">
        <v>682</v>
      </c>
      <c r="G340" s="101">
        <v>44874</v>
      </c>
      <c r="H340" s="87"/>
      <c r="I340" s="90">
        <v>1.7400000058863747</v>
      </c>
      <c r="J340" s="88" t="s">
        <v>995</v>
      </c>
      <c r="K340" s="88" t="s">
        <v>131</v>
      </c>
      <c r="L340" s="89">
        <v>6.5016999999999991E-2</v>
      </c>
      <c r="M340" s="89">
        <v>8.0700000382614365E-2</v>
      </c>
      <c r="N340" s="90">
        <v>24.49324</v>
      </c>
      <c r="O340" s="102">
        <v>98.55</v>
      </c>
      <c r="P340" s="90">
        <v>8.4941925000000001E-2</v>
      </c>
      <c r="Q340" s="91">
        <f t="shared" si="5"/>
        <v>1.1575804685750547E-5</v>
      </c>
      <c r="R340" s="91">
        <f>P340/'סכום נכסי הקרן'!$C$42</f>
        <v>9.2029021045213926E-7</v>
      </c>
    </row>
    <row r="341" spans="2:18">
      <c r="B341" s="86" t="s">
        <v>3327</v>
      </c>
      <c r="C341" s="88" t="s">
        <v>2978</v>
      </c>
      <c r="D341" s="87">
        <v>9380</v>
      </c>
      <c r="E341" s="87"/>
      <c r="F341" s="87" t="s">
        <v>682</v>
      </c>
      <c r="G341" s="101">
        <v>44915</v>
      </c>
      <c r="H341" s="87"/>
      <c r="I341" s="90">
        <v>1.7399999984874823</v>
      </c>
      <c r="J341" s="88" t="s">
        <v>995</v>
      </c>
      <c r="K341" s="88" t="s">
        <v>131</v>
      </c>
      <c r="L341" s="89">
        <v>6.5926999999999999E-2</v>
      </c>
      <c r="M341" s="89">
        <v>8.059999999621871E-2</v>
      </c>
      <c r="N341" s="90">
        <v>61.117784</v>
      </c>
      <c r="O341" s="102">
        <v>98.37</v>
      </c>
      <c r="P341" s="90">
        <v>0.21156776799999999</v>
      </c>
      <c r="Q341" s="91">
        <f t="shared" si="5"/>
        <v>2.8832254039076516E-5</v>
      </c>
      <c r="R341" s="91">
        <f>P341/'סכום נכסי הקרן'!$C$42</f>
        <v>2.2921984136527324E-6</v>
      </c>
    </row>
    <row r="342" spans="2:18">
      <c r="B342" s="86" t="s">
        <v>3328</v>
      </c>
      <c r="C342" s="88" t="s">
        <v>2978</v>
      </c>
      <c r="D342" s="87">
        <v>8061</v>
      </c>
      <c r="E342" s="87"/>
      <c r="F342" s="87" t="s">
        <v>682</v>
      </c>
      <c r="G342" s="101">
        <v>44136</v>
      </c>
      <c r="H342" s="87"/>
      <c r="I342" s="90">
        <v>0.16000000000140763</v>
      </c>
      <c r="J342" s="88" t="s">
        <v>995</v>
      </c>
      <c r="K342" s="88" t="s">
        <v>131</v>
      </c>
      <c r="L342" s="89">
        <v>6.096E-2</v>
      </c>
      <c r="M342" s="89">
        <v>8.5199999999253956E-2</v>
      </c>
      <c r="N342" s="90">
        <v>16115.055797999999</v>
      </c>
      <c r="O342" s="102">
        <v>100.22</v>
      </c>
      <c r="P342" s="90">
        <v>56.833671136999996</v>
      </c>
      <c r="Q342" s="91">
        <f t="shared" si="5"/>
        <v>7.7452386045652969E-3</v>
      </c>
      <c r="R342" s="91">
        <f>P342/'סכום נכסי הקרן'!$C$42</f>
        <v>6.1575566095820641E-4</v>
      </c>
    </row>
    <row r="343" spans="2:18">
      <c r="B343" s="86" t="s">
        <v>3328</v>
      </c>
      <c r="C343" s="88" t="s">
        <v>2978</v>
      </c>
      <c r="D343" s="87">
        <v>9119</v>
      </c>
      <c r="E343" s="87"/>
      <c r="F343" s="87" t="s">
        <v>682</v>
      </c>
      <c r="G343" s="101">
        <v>44734</v>
      </c>
      <c r="H343" s="87"/>
      <c r="I343" s="90">
        <v>0.16000000310316861</v>
      </c>
      <c r="J343" s="88" t="s">
        <v>995</v>
      </c>
      <c r="K343" s="88" t="s">
        <v>131</v>
      </c>
      <c r="L343" s="89">
        <v>6.0953999999999994E-2</v>
      </c>
      <c r="M343" s="89">
        <v>8.520000033790058E-2</v>
      </c>
      <c r="N343" s="90">
        <v>32.894511000000001</v>
      </c>
      <c r="O343" s="102">
        <v>100.22</v>
      </c>
      <c r="P343" s="90">
        <v>0.116010454</v>
      </c>
      <c r="Q343" s="91">
        <f t="shared" si="5"/>
        <v>1.5809794244823722E-5</v>
      </c>
      <c r="R343" s="91">
        <f>P343/'סכום נכסי הקרן'!$C$42</f>
        <v>1.2568974052131289E-6</v>
      </c>
    </row>
    <row r="344" spans="2:18">
      <c r="B344" s="86" t="s">
        <v>3328</v>
      </c>
      <c r="C344" s="88" t="s">
        <v>2978</v>
      </c>
      <c r="D344" s="87">
        <v>8073</v>
      </c>
      <c r="E344" s="87"/>
      <c r="F344" s="87" t="s">
        <v>682</v>
      </c>
      <c r="G344" s="101">
        <v>44153</v>
      </c>
      <c r="H344" s="87"/>
      <c r="I344" s="90">
        <v>0.16000000198714978</v>
      </c>
      <c r="J344" s="88" t="s">
        <v>995</v>
      </c>
      <c r="K344" s="88" t="s">
        <v>131</v>
      </c>
      <c r="L344" s="89">
        <v>6.0953999999999994E-2</v>
      </c>
      <c r="M344" s="89">
        <v>8.5199999985548003E-2</v>
      </c>
      <c r="N344" s="90">
        <v>62.783915999999998</v>
      </c>
      <c r="O344" s="102">
        <v>100.22</v>
      </c>
      <c r="P344" s="90">
        <v>0.22142266599999999</v>
      </c>
      <c r="Q344" s="91">
        <f t="shared" si="5"/>
        <v>3.0175270157983564E-5</v>
      </c>
      <c r="R344" s="91">
        <f>P344/'סכום נכסי הקרן'!$C$42</f>
        <v>2.3989697889706848E-6</v>
      </c>
    </row>
    <row r="345" spans="2:18">
      <c r="B345" s="86" t="s">
        <v>3328</v>
      </c>
      <c r="C345" s="88" t="s">
        <v>2978</v>
      </c>
      <c r="D345" s="87">
        <v>8531</v>
      </c>
      <c r="E345" s="87"/>
      <c r="F345" s="87" t="s">
        <v>682</v>
      </c>
      <c r="G345" s="101">
        <v>44392</v>
      </c>
      <c r="H345" s="87"/>
      <c r="I345" s="90">
        <v>0.15999999963647379</v>
      </c>
      <c r="J345" s="88" t="s">
        <v>995</v>
      </c>
      <c r="K345" s="88" t="s">
        <v>131</v>
      </c>
      <c r="L345" s="89">
        <v>6.0953999999999994E-2</v>
      </c>
      <c r="M345" s="89">
        <v>8.5200000010905774E-2</v>
      </c>
      <c r="N345" s="90">
        <v>124.798855</v>
      </c>
      <c r="O345" s="102">
        <v>100.22</v>
      </c>
      <c r="P345" s="90">
        <v>0.44013335100000006</v>
      </c>
      <c r="Q345" s="91">
        <f t="shared" si="5"/>
        <v>5.998095412672706E-5</v>
      </c>
      <c r="R345" s="91">
        <f>P345/'סכום נכסי הקרן'!$C$42</f>
        <v>4.7685570372792391E-6</v>
      </c>
    </row>
    <row r="346" spans="2:18">
      <c r="B346" s="86" t="s">
        <v>3328</v>
      </c>
      <c r="C346" s="88" t="s">
        <v>2978</v>
      </c>
      <c r="D346" s="87">
        <v>9005</v>
      </c>
      <c r="E346" s="87"/>
      <c r="F346" s="87" t="s">
        <v>682</v>
      </c>
      <c r="G346" s="101">
        <v>44649</v>
      </c>
      <c r="H346" s="87"/>
      <c r="I346" s="90">
        <v>0.15999999904680157</v>
      </c>
      <c r="J346" s="88" t="s">
        <v>995</v>
      </c>
      <c r="K346" s="88" t="s">
        <v>131</v>
      </c>
      <c r="L346" s="89">
        <v>6.0953999999999994E-2</v>
      </c>
      <c r="M346" s="89">
        <v>8.5199999960510364E-2</v>
      </c>
      <c r="N346" s="90">
        <v>83.291565000000006</v>
      </c>
      <c r="O346" s="102">
        <v>100.22</v>
      </c>
      <c r="P346" s="90">
        <v>0.29374785800000003</v>
      </c>
      <c r="Q346" s="91">
        <f t="shared" si="5"/>
        <v>4.003167847992127E-5</v>
      </c>
      <c r="R346" s="91">
        <f>P346/'סכום נכסי הקרן'!$C$42</f>
        <v>3.1825659479542657E-6</v>
      </c>
    </row>
    <row r="347" spans="2:18">
      <c r="B347" s="86" t="s">
        <v>3328</v>
      </c>
      <c r="C347" s="88" t="s">
        <v>2978</v>
      </c>
      <c r="D347" s="87">
        <v>9075</v>
      </c>
      <c r="E347" s="87"/>
      <c r="F347" s="87" t="s">
        <v>682</v>
      </c>
      <c r="G347" s="101">
        <v>44699</v>
      </c>
      <c r="H347" s="87"/>
      <c r="I347" s="90">
        <v>0.16000000049039859</v>
      </c>
      <c r="J347" s="88" t="s">
        <v>995</v>
      </c>
      <c r="K347" s="88" t="s">
        <v>131</v>
      </c>
      <c r="L347" s="89">
        <v>6.0953999999999994E-2</v>
      </c>
      <c r="M347" s="89">
        <v>8.5199999903554952E-2</v>
      </c>
      <c r="N347" s="90">
        <v>69.383847000000003</v>
      </c>
      <c r="O347" s="102">
        <v>100.22</v>
      </c>
      <c r="P347" s="90">
        <v>0.24469891799999996</v>
      </c>
      <c r="Q347" s="91">
        <f t="shared" si="5"/>
        <v>3.3347335624692851E-5</v>
      </c>
      <c r="R347" s="91">
        <f>P347/'סכום נכסי הקרן'!$C$42</f>
        <v>2.6511527581183348E-6</v>
      </c>
    </row>
    <row r="348" spans="2:18">
      <c r="B348" s="86" t="s">
        <v>3329</v>
      </c>
      <c r="C348" s="88" t="s">
        <v>2978</v>
      </c>
      <c r="D348" s="87">
        <v>6588</v>
      </c>
      <c r="E348" s="87"/>
      <c r="F348" s="87" t="s">
        <v>682</v>
      </c>
      <c r="G348" s="101">
        <v>43397</v>
      </c>
      <c r="H348" s="87"/>
      <c r="I348" s="90">
        <v>0.51000000000605439</v>
      </c>
      <c r="J348" s="88" t="s">
        <v>995</v>
      </c>
      <c r="K348" s="88" t="s">
        <v>131</v>
      </c>
      <c r="L348" s="89">
        <v>6.037E-2</v>
      </c>
      <c r="M348" s="89">
        <v>6.6800000000447654E-2</v>
      </c>
      <c r="N348" s="90">
        <v>15448.785</v>
      </c>
      <c r="O348" s="102">
        <v>100.26</v>
      </c>
      <c r="P348" s="90">
        <v>54.505620016999998</v>
      </c>
      <c r="Q348" s="91">
        <f t="shared" si="5"/>
        <v>7.4279740139221867E-3</v>
      </c>
      <c r="R348" s="91">
        <f>P348/'סכום נכסי הקרן'!$C$42</f>
        <v>5.9053274947876752E-4</v>
      </c>
    </row>
    <row r="349" spans="2:18">
      <c r="B349" s="86" t="s">
        <v>3341</v>
      </c>
      <c r="C349" s="88" t="s">
        <v>2978</v>
      </c>
      <c r="D349" s="87" t="s">
        <v>3157</v>
      </c>
      <c r="E349" s="87"/>
      <c r="F349" s="87" t="s">
        <v>682</v>
      </c>
      <c r="G349" s="101">
        <v>44144</v>
      </c>
      <c r="H349" s="87"/>
      <c r="I349" s="90">
        <v>0.50999999999701329</v>
      </c>
      <c r="J349" s="88" t="s">
        <v>995</v>
      </c>
      <c r="K349" s="88" t="s">
        <v>131</v>
      </c>
      <c r="L349" s="89">
        <v>7.3783000000000001E-2</v>
      </c>
      <c r="M349" s="89">
        <v>7.4199999999940272E-2</v>
      </c>
      <c r="N349" s="90">
        <v>18891.014321999999</v>
      </c>
      <c r="O349" s="102">
        <v>100.73</v>
      </c>
      <c r="P349" s="90">
        <v>66.962764219999997</v>
      </c>
      <c r="Q349" s="91">
        <f t="shared" si="5"/>
        <v>9.1256217683868719E-3</v>
      </c>
      <c r="R349" s="91">
        <f>P349/'סכום נכסי הקרן'!$C$42</f>
        <v>7.2549776069332991E-4</v>
      </c>
    </row>
    <row r="350" spans="2:18">
      <c r="B350" s="86" t="s">
        <v>3330</v>
      </c>
      <c r="C350" s="88" t="s">
        <v>2978</v>
      </c>
      <c r="D350" s="87">
        <v>6826</v>
      </c>
      <c r="E350" s="87"/>
      <c r="F350" s="87" t="s">
        <v>682</v>
      </c>
      <c r="G350" s="101">
        <v>43550</v>
      </c>
      <c r="H350" s="87"/>
      <c r="I350" s="90">
        <v>2.5199999999846896</v>
      </c>
      <c r="J350" s="88" t="s">
        <v>1046</v>
      </c>
      <c r="K350" s="88" t="s">
        <v>131</v>
      </c>
      <c r="L350" s="89">
        <v>7.4768000000000001E-2</v>
      </c>
      <c r="M350" s="89">
        <v>7.6499999999286666E-2</v>
      </c>
      <c r="N350" s="90">
        <v>8124.5583299999998</v>
      </c>
      <c r="O350" s="102">
        <v>100.52</v>
      </c>
      <c r="P350" s="90">
        <v>28.738989797000002</v>
      </c>
      <c r="Q350" s="91">
        <f t="shared" si="5"/>
        <v>3.9165221738952797E-3</v>
      </c>
      <c r="R350" s="91">
        <f>P350/'סכום נכסי הקרן'!$C$42</f>
        <v>3.1136816087536296E-4</v>
      </c>
    </row>
    <row r="351" spans="2:18">
      <c r="B351" s="86" t="s">
        <v>3331</v>
      </c>
      <c r="C351" s="88" t="s">
        <v>2978</v>
      </c>
      <c r="D351" s="87">
        <v>8705</v>
      </c>
      <c r="E351" s="87"/>
      <c r="F351" s="87" t="s">
        <v>682</v>
      </c>
      <c r="G351" s="101">
        <v>43707</v>
      </c>
      <c r="H351" s="87"/>
      <c r="I351" s="90">
        <v>8.199999999985442</v>
      </c>
      <c r="J351" s="88" t="s">
        <v>1046</v>
      </c>
      <c r="K351" s="88" t="s">
        <v>134</v>
      </c>
      <c r="L351" s="89">
        <v>5.3793000000000001E-2</v>
      </c>
      <c r="M351" s="89">
        <v>5.9099999999865337E-2</v>
      </c>
      <c r="N351" s="90">
        <v>13505.300573</v>
      </c>
      <c r="O351" s="102">
        <v>96.02</v>
      </c>
      <c r="P351" s="90">
        <v>54.952303613999995</v>
      </c>
      <c r="Q351" s="91">
        <f t="shared" si="5"/>
        <v>7.4888476293388431E-3</v>
      </c>
      <c r="R351" s="91">
        <f>P351/'סכום נכסי הקרן'!$C$42</f>
        <v>5.9537227414798886E-4</v>
      </c>
    </row>
    <row r="352" spans="2:18">
      <c r="B352" s="86" t="s">
        <v>3331</v>
      </c>
      <c r="C352" s="88" t="s">
        <v>2978</v>
      </c>
      <c r="D352" s="87">
        <v>8826</v>
      </c>
      <c r="E352" s="87"/>
      <c r="F352" s="87" t="s">
        <v>682</v>
      </c>
      <c r="G352" s="101">
        <v>44561</v>
      </c>
      <c r="H352" s="87"/>
      <c r="I352" s="90">
        <v>8.1999999951202334</v>
      </c>
      <c r="J352" s="88" t="s">
        <v>1046</v>
      </c>
      <c r="K352" s="88" t="s">
        <v>134</v>
      </c>
      <c r="L352" s="89">
        <v>5.3793000000000001E-2</v>
      </c>
      <c r="M352" s="89">
        <v>5.9099999976646833E-2</v>
      </c>
      <c r="N352" s="90">
        <v>70.509443000000005</v>
      </c>
      <c r="O352" s="102">
        <v>96.02</v>
      </c>
      <c r="P352" s="90">
        <v>0.28689893699999997</v>
      </c>
      <c r="Q352" s="91">
        <f t="shared" si="5"/>
        <v>3.9098314045289771E-5</v>
      </c>
      <c r="R352" s="91">
        <f>P352/'סכום נכסי הקרן'!$C$42</f>
        <v>3.1083623677026982E-6</v>
      </c>
    </row>
    <row r="353" spans="2:18">
      <c r="B353" s="86" t="s">
        <v>3331</v>
      </c>
      <c r="C353" s="88" t="s">
        <v>2978</v>
      </c>
      <c r="D353" s="87">
        <v>8917</v>
      </c>
      <c r="E353" s="87"/>
      <c r="F353" s="87" t="s">
        <v>682</v>
      </c>
      <c r="G353" s="101">
        <v>44592</v>
      </c>
      <c r="H353" s="87"/>
      <c r="I353" s="90">
        <v>8.1999999951882607</v>
      </c>
      <c r="J353" s="88" t="s">
        <v>1046</v>
      </c>
      <c r="K353" s="88" t="s">
        <v>134</v>
      </c>
      <c r="L353" s="89">
        <v>5.3793000000000001E-2</v>
      </c>
      <c r="M353" s="89">
        <v>5.9099999959902186E-2</v>
      </c>
      <c r="N353" s="90">
        <v>153.227777</v>
      </c>
      <c r="O353" s="102">
        <v>96.02</v>
      </c>
      <c r="P353" s="90">
        <v>0.62347514999999998</v>
      </c>
      <c r="Q353" s="91">
        <f t="shared" si="5"/>
        <v>8.4966599977796882E-5</v>
      </c>
      <c r="R353" s="91">
        <f>P353/'סכום נכסי הקרן'!$C$42</f>
        <v>6.7549455349072796E-6</v>
      </c>
    </row>
    <row r="354" spans="2:18">
      <c r="B354" s="86" t="s">
        <v>3331</v>
      </c>
      <c r="C354" s="88" t="s">
        <v>2978</v>
      </c>
      <c r="D354" s="87">
        <v>8958</v>
      </c>
      <c r="E354" s="87"/>
      <c r="F354" s="87" t="s">
        <v>682</v>
      </c>
      <c r="G354" s="101">
        <v>44620</v>
      </c>
      <c r="H354" s="87"/>
      <c r="I354" s="90">
        <v>7.5899999994299945</v>
      </c>
      <c r="J354" s="88" t="s">
        <v>1046</v>
      </c>
      <c r="K354" s="88" t="s">
        <v>134</v>
      </c>
      <c r="L354" s="89">
        <v>6.7449999999999996E-2</v>
      </c>
      <c r="M354" s="89">
        <v>7.4299999994151877E-2</v>
      </c>
      <c r="N354" s="90">
        <v>1327.9740670000001</v>
      </c>
      <c r="O354" s="102">
        <v>96.02</v>
      </c>
      <c r="P354" s="90">
        <v>5.4034514120000008</v>
      </c>
      <c r="Q354" s="91">
        <f t="shared" si="5"/>
        <v>7.3637721507082646E-4</v>
      </c>
      <c r="R354" s="91">
        <f>P354/'סכום נכסי הקרן'!$C$42</f>
        <v>5.8542862515976531E-5</v>
      </c>
    </row>
    <row r="355" spans="2:18">
      <c r="B355" s="86" t="s">
        <v>3331</v>
      </c>
      <c r="C355" s="88" t="s">
        <v>2978</v>
      </c>
      <c r="D355" s="87">
        <v>9036</v>
      </c>
      <c r="E355" s="87"/>
      <c r="F355" s="87" t="s">
        <v>682</v>
      </c>
      <c r="G355" s="101">
        <v>44670</v>
      </c>
      <c r="H355" s="87"/>
      <c r="I355" s="90">
        <v>7.5899999990137221</v>
      </c>
      <c r="J355" s="88" t="s">
        <v>1046</v>
      </c>
      <c r="K355" s="88" t="s">
        <v>134</v>
      </c>
      <c r="L355" s="89">
        <v>6.7449999999999996E-2</v>
      </c>
      <c r="M355" s="89">
        <v>7.4299999992480853E-2</v>
      </c>
      <c r="N355" s="90">
        <v>755.10424699999999</v>
      </c>
      <c r="O355" s="102">
        <v>96.01</v>
      </c>
      <c r="P355" s="90">
        <v>3.0721565169999998</v>
      </c>
      <c r="Q355" s="91">
        <f t="shared" si="5"/>
        <v>4.1867056585835177E-4</v>
      </c>
      <c r="R355" s="91">
        <f>P355/'סכום נכסי הקרן'!$C$42</f>
        <v>3.3284806855646852E-5</v>
      </c>
    </row>
    <row r="356" spans="2:18">
      <c r="B356" s="86" t="s">
        <v>3332</v>
      </c>
      <c r="C356" s="88" t="s">
        <v>2978</v>
      </c>
      <c r="D356" s="87">
        <v>6528</v>
      </c>
      <c r="E356" s="87"/>
      <c r="F356" s="87" t="s">
        <v>682</v>
      </c>
      <c r="G356" s="101">
        <v>43373</v>
      </c>
      <c r="H356" s="87"/>
      <c r="I356" s="90">
        <v>4.7500000000153797</v>
      </c>
      <c r="J356" s="88" t="s">
        <v>1046</v>
      </c>
      <c r="K356" s="88" t="s">
        <v>134</v>
      </c>
      <c r="L356" s="89">
        <v>3.032E-2</v>
      </c>
      <c r="M356" s="89">
        <v>7.1600000000303504E-2</v>
      </c>
      <c r="N356" s="90">
        <v>13921.525162</v>
      </c>
      <c r="O356" s="102">
        <v>82.66</v>
      </c>
      <c r="P356" s="90">
        <v>48.764322747000001</v>
      </c>
      <c r="Q356" s="91">
        <f t="shared" si="5"/>
        <v>6.6455554869067849E-3</v>
      </c>
      <c r="R356" s="91">
        <f>P356/'סכום נכסי הקרן'!$C$42</f>
        <v>5.2832954802228317E-4</v>
      </c>
    </row>
    <row r="357" spans="2:18">
      <c r="B357" s="86" t="s">
        <v>3333</v>
      </c>
      <c r="C357" s="88" t="s">
        <v>2978</v>
      </c>
      <c r="D357" s="87">
        <v>8860</v>
      </c>
      <c r="E357" s="87"/>
      <c r="F357" s="87" t="s">
        <v>682</v>
      </c>
      <c r="G357" s="101">
        <v>44585</v>
      </c>
      <c r="H357" s="87"/>
      <c r="I357" s="90">
        <v>3.0600000000946888</v>
      </c>
      <c r="J357" s="88" t="s">
        <v>982</v>
      </c>
      <c r="K357" s="88" t="s">
        <v>133</v>
      </c>
      <c r="L357" s="89">
        <v>4.607E-2</v>
      </c>
      <c r="M357" s="89">
        <v>6.4400000002434871E-2</v>
      </c>
      <c r="N357" s="90">
        <v>808.61409100000003</v>
      </c>
      <c r="O357" s="102">
        <v>97.44</v>
      </c>
      <c r="P357" s="90">
        <v>2.9570396620000001</v>
      </c>
      <c r="Q357" s="91">
        <f t="shared" si="5"/>
        <v>4.0298255043466245E-4</v>
      </c>
      <c r="R357" s="91">
        <f>P357/'סכום נכסי הקרן'!$C$42</f>
        <v>3.2037591011238591E-5</v>
      </c>
    </row>
    <row r="358" spans="2:18">
      <c r="B358" s="86" t="s">
        <v>3333</v>
      </c>
      <c r="C358" s="88" t="s">
        <v>2978</v>
      </c>
      <c r="D358" s="87">
        <v>8977</v>
      </c>
      <c r="E358" s="87"/>
      <c r="F358" s="87" t="s">
        <v>682</v>
      </c>
      <c r="G358" s="101">
        <v>44553</v>
      </c>
      <c r="H358" s="87"/>
      <c r="I358" s="90">
        <v>3.0600000024242426</v>
      </c>
      <c r="J358" s="88" t="s">
        <v>982</v>
      </c>
      <c r="K358" s="88" t="s">
        <v>133</v>
      </c>
      <c r="L358" s="89">
        <v>4.607E-2</v>
      </c>
      <c r="M358" s="89">
        <v>6.3200000053058869E-2</v>
      </c>
      <c r="N358" s="90">
        <v>119.16418100000001</v>
      </c>
      <c r="O358" s="102">
        <v>97.77</v>
      </c>
      <c r="P358" s="90">
        <v>0.437250099</v>
      </c>
      <c r="Q358" s="91">
        <f t="shared" si="5"/>
        <v>5.9588027288633856E-5</v>
      </c>
      <c r="R358" s="91">
        <f>P358/'סכום נכסי הקרן'!$C$42</f>
        <v>4.737318887333066E-6</v>
      </c>
    </row>
    <row r="359" spans="2:18">
      <c r="B359" s="86" t="s">
        <v>3333</v>
      </c>
      <c r="C359" s="88" t="s">
        <v>2978</v>
      </c>
      <c r="D359" s="87">
        <v>8978</v>
      </c>
      <c r="E359" s="87"/>
      <c r="F359" s="87" t="s">
        <v>682</v>
      </c>
      <c r="G359" s="101">
        <v>44553</v>
      </c>
      <c r="H359" s="87"/>
      <c r="I359" s="90">
        <v>3.0600000003928618</v>
      </c>
      <c r="J359" s="88" t="s">
        <v>982</v>
      </c>
      <c r="K359" s="88" t="s">
        <v>133</v>
      </c>
      <c r="L359" s="89">
        <v>4.607E-2</v>
      </c>
      <c r="M359" s="89">
        <v>6.4599999982499809E-2</v>
      </c>
      <c r="N359" s="90">
        <v>153.21109200000001</v>
      </c>
      <c r="O359" s="102">
        <v>97.39</v>
      </c>
      <c r="P359" s="90">
        <v>0.559993713</v>
      </c>
      <c r="Q359" s="91">
        <f t="shared" si="5"/>
        <v>7.6315410169197913E-5</v>
      </c>
      <c r="R359" s="91">
        <f>P359/'סכום נכסי הקרן'!$C$42</f>
        <v>6.0671656780635109E-6</v>
      </c>
    </row>
    <row r="360" spans="2:18">
      <c r="B360" s="86" t="s">
        <v>3333</v>
      </c>
      <c r="C360" s="88" t="s">
        <v>2978</v>
      </c>
      <c r="D360" s="87">
        <v>8979</v>
      </c>
      <c r="E360" s="87"/>
      <c r="F360" s="87" t="s">
        <v>682</v>
      </c>
      <c r="G360" s="101">
        <v>44553</v>
      </c>
      <c r="H360" s="87"/>
      <c r="I360" s="90">
        <v>3.0600000001829244</v>
      </c>
      <c r="J360" s="88" t="s">
        <v>982</v>
      </c>
      <c r="K360" s="88" t="s">
        <v>133</v>
      </c>
      <c r="L360" s="89">
        <v>4.607E-2</v>
      </c>
      <c r="M360" s="89">
        <v>6.3099999999923786E-2</v>
      </c>
      <c r="N360" s="90">
        <v>714.98507800000004</v>
      </c>
      <c r="O360" s="102">
        <v>97.79</v>
      </c>
      <c r="P360" s="90">
        <v>2.624037242</v>
      </c>
      <c r="Q360" s="91">
        <f t="shared" si="5"/>
        <v>3.5760129761042668E-4</v>
      </c>
      <c r="R360" s="91">
        <f>P360/'סכום נכסי הקרן'!$C$42</f>
        <v>2.8429727554142798E-5</v>
      </c>
    </row>
    <row r="361" spans="2:18">
      <c r="B361" s="86" t="s">
        <v>3333</v>
      </c>
      <c r="C361" s="88" t="s">
        <v>2978</v>
      </c>
      <c r="D361" s="87">
        <v>8918</v>
      </c>
      <c r="E361" s="87"/>
      <c r="F361" s="87" t="s">
        <v>682</v>
      </c>
      <c r="G361" s="101">
        <v>44553</v>
      </c>
      <c r="H361" s="87"/>
      <c r="I361" s="90">
        <v>3.0599999989858806</v>
      </c>
      <c r="J361" s="88" t="s">
        <v>982</v>
      </c>
      <c r="K361" s="88" t="s">
        <v>133</v>
      </c>
      <c r="L361" s="89">
        <v>4.607E-2</v>
      </c>
      <c r="M361" s="89">
        <v>6.3299999984254451E-2</v>
      </c>
      <c r="N361" s="90">
        <v>102.140726</v>
      </c>
      <c r="O361" s="102">
        <v>97.75</v>
      </c>
      <c r="P361" s="90">
        <v>0.37470912299999998</v>
      </c>
      <c r="Q361" s="91">
        <f t="shared" si="5"/>
        <v>5.1065002609922925E-5</v>
      </c>
      <c r="R361" s="91">
        <f>P361/'סכום נכסי הקרן'!$C$42</f>
        <v>4.0597283104192244E-6</v>
      </c>
    </row>
    <row r="362" spans="2:18">
      <c r="B362" s="86" t="s">
        <v>3333</v>
      </c>
      <c r="C362" s="88" t="s">
        <v>2978</v>
      </c>
      <c r="D362" s="87">
        <v>9037</v>
      </c>
      <c r="E362" s="87"/>
      <c r="F362" s="87" t="s">
        <v>682</v>
      </c>
      <c r="G362" s="101">
        <v>44671</v>
      </c>
      <c r="H362" s="87"/>
      <c r="I362" s="90">
        <v>3.059999999228959</v>
      </c>
      <c r="J362" s="88" t="s">
        <v>982</v>
      </c>
      <c r="K362" s="88" t="s">
        <v>133</v>
      </c>
      <c r="L362" s="89">
        <v>4.607E-2</v>
      </c>
      <c r="M362" s="89">
        <v>6.4399999986292589E-2</v>
      </c>
      <c r="N362" s="90">
        <v>63.837955000000001</v>
      </c>
      <c r="O362" s="102">
        <v>97.44</v>
      </c>
      <c r="P362" s="90">
        <v>0.233450503</v>
      </c>
      <c r="Q362" s="91">
        <f t="shared" si="5"/>
        <v>3.1814412335465933E-5</v>
      </c>
      <c r="R362" s="91">
        <f>P362/'סכום נכסי הקרן'!$C$42</f>
        <v>2.5292835373818966E-6</v>
      </c>
    </row>
    <row r="363" spans="2:18">
      <c r="B363" s="86" t="s">
        <v>3333</v>
      </c>
      <c r="C363" s="88" t="s">
        <v>2978</v>
      </c>
      <c r="D363" s="87">
        <v>9130</v>
      </c>
      <c r="E363" s="87"/>
      <c r="F363" s="87" t="s">
        <v>682</v>
      </c>
      <c r="G363" s="101">
        <v>44742</v>
      </c>
      <c r="H363" s="87"/>
      <c r="I363" s="90">
        <v>3.060000000471192</v>
      </c>
      <c r="J363" s="88" t="s">
        <v>982</v>
      </c>
      <c r="K363" s="88" t="s">
        <v>133</v>
      </c>
      <c r="L363" s="89">
        <v>4.607E-2</v>
      </c>
      <c r="M363" s="89">
        <v>6.4400000013136255E-2</v>
      </c>
      <c r="N363" s="90">
        <v>383.02772599999997</v>
      </c>
      <c r="O363" s="102">
        <v>97.44</v>
      </c>
      <c r="P363" s="90">
        <v>1.4007029889999998</v>
      </c>
      <c r="Q363" s="91">
        <f t="shared" si="5"/>
        <v>1.9088647006070317E-4</v>
      </c>
      <c r="R363" s="91">
        <f>P363/'סכום נכסי הקרן'!$C$42</f>
        <v>1.5175700910095342E-5</v>
      </c>
    </row>
    <row r="364" spans="2:18">
      <c r="B364" s="86" t="s">
        <v>3333</v>
      </c>
      <c r="C364" s="88" t="s">
        <v>2978</v>
      </c>
      <c r="D364" s="87">
        <v>9313</v>
      </c>
      <c r="E364" s="87"/>
      <c r="F364" s="87" t="s">
        <v>682</v>
      </c>
      <c r="G364" s="101">
        <v>44886</v>
      </c>
      <c r="H364" s="87"/>
      <c r="I364" s="90">
        <v>3.0700000025970033</v>
      </c>
      <c r="J364" s="88" t="s">
        <v>982</v>
      </c>
      <c r="K364" s="88" t="s">
        <v>133</v>
      </c>
      <c r="L364" s="89">
        <v>4.6409000000000006E-2</v>
      </c>
      <c r="M364" s="89">
        <v>6.3000000039348525E-2</v>
      </c>
      <c r="N364" s="90">
        <v>174.490409</v>
      </c>
      <c r="O364" s="102">
        <v>97.02</v>
      </c>
      <c r="P364" s="90">
        <v>0.63534760500000009</v>
      </c>
      <c r="Q364" s="91">
        <f t="shared" si="5"/>
        <v>8.6584566844221961E-5</v>
      </c>
      <c r="R364" s="91">
        <f>P364/'סכום נכסי הקרן'!$C$42</f>
        <v>6.8835758209589984E-6</v>
      </c>
    </row>
    <row r="365" spans="2:18">
      <c r="B365" s="86" t="s">
        <v>3333</v>
      </c>
      <c r="C365" s="88" t="s">
        <v>2978</v>
      </c>
      <c r="D365" s="87">
        <v>8829</v>
      </c>
      <c r="E365" s="87"/>
      <c r="F365" s="87" t="s">
        <v>682</v>
      </c>
      <c r="G365" s="101">
        <v>44553</v>
      </c>
      <c r="H365" s="87"/>
      <c r="I365" s="90">
        <v>3.0600000000354011</v>
      </c>
      <c r="J365" s="88" t="s">
        <v>982</v>
      </c>
      <c r="K365" s="88" t="s">
        <v>133</v>
      </c>
      <c r="L365" s="89">
        <v>4.6029999999999995E-2</v>
      </c>
      <c r="M365" s="89">
        <v>6.4300000001062049E-2</v>
      </c>
      <c r="N365" s="90">
        <v>7724.3925170000002</v>
      </c>
      <c r="O365" s="102">
        <v>97.44</v>
      </c>
      <c r="P365" s="90">
        <v>28.247509399999998</v>
      </c>
      <c r="Q365" s="91">
        <f t="shared" si="5"/>
        <v>3.8495436932151302E-3</v>
      </c>
      <c r="R365" s="91">
        <f>P365/'סכום נכסי הקרן'!$C$42</f>
        <v>3.0604329217256119E-4</v>
      </c>
    </row>
    <row r="366" spans="2:18">
      <c r="B366" s="86" t="s">
        <v>3334</v>
      </c>
      <c r="C366" s="88" t="s">
        <v>2978</v>
      </c>
      <c r="D366" s="87">
        <v>7770</v>
      </c>
      <c r="E366" s="87"/>
      <c r="F366" s="87" t="s">
        <v>682</v>
      </c>
      <c r="G366" s="101">
        <v>44004</v>
      </c>
      <c r="H366" s="87"/>
      <c r="I366" s="90">
        <v>2.2600000000125902</v>
      </c>
      <c r="J366" s="88" t="s">
        <v>982</v>
      </c>
      <c r="K366" s="88" t="s">
        <v>135</v>
      </c>
      <c r="L366" s="89">
        <v>6.4335000000000003E-2</v>
      </c>
      <c r="M366" s="89">
        <v>7.0700000000463781E-2</v>
      </c>
      <c r="N366" s="90">
        <v>32113.968689000001</v>
      </c>
      <c r="O366" s="102">
        <v>101.36</v>
      </c>
      <c r="P366" s="90">
        <v>77.838532276999999</v>
      </c>
      <c r="Q366" s="91">
        <f t="shared" si="5"/>
        <v>1.0607761086931356E-2</v>
      </c>
      <c r="R366" s="91">
        <f>P366/'סכום נכסי הקרן'!$C$42</f>
        <v>8.4332959549110714E-4</v>
      </c>
    </row>
    <row r="367" spans="2:18">
      <c r="B367" s="86" t="s">
        <v>3334</v>
      </c>
      <c r="C367" s="88" t="s">
        <v>2978</v>
      </c>
      <c r="D367" s="87">
        <v>8789</v>
      </c>
      <c r="E367" s="87"/>
      <c r="F367" s="87" t="s">
        <v>682</v>
      </c>
      <c r="G367" s="101">
        <v>44004</v>
      </c>
      <c r="H367" s="87"/>
      <c r="I367" s="90">
        <v>2.2600000000402667</v>
      </c>
      <c r="J367" s="88" t="s">
        <v>982</v>
      </c>
      <c r="K367" s="88" t="s">
        <v>135</v>
      </c>
      <c r="L367" s="89">
        <v>6.4335000000000003E-2</v>
      </c>
      <c r="M367" s="89">
        <v>7.2100000001185632E-2</v>
      </c>
      <c r="N367" s="90">
        <v>3699.1179120000002</v>
      </c>
      <c r="O367" s="102">
        <v>101.07</v>
      </c>
      <c r="P367" s="90">
        <v>8.9403495139999993</v>
      </c>
      <c r="Q367" s="91">
        <f t="shared" si="5"/>
        <v>1.2183823217617074E-3</v>
      </c>
      <c r="R367" s="91">
        <f>P367/'סכום נכסי הקרן'!$C$42</f>
        <v>9.6862840531983935E-5</v>
      </c>
    </row>
    <row r="368" spans="2:18">
      <c r="B368" s="86" t="s">
        <v>3334</v>
      </c>
      <c r="C368" s="88" t="s">
        <v>2978</v>
      </c>
      <c r="D368" s="87">
        <v>8980</v>
      </c>
      <c r="E368" s="87"/>
      <c r="F368" s="87" t="s">
        <v>682</v>
      </c>
      <c r="G368" s="101">
        <v>44627</v>
      </c>
      <c r="H368" s="87"/>
      <c r="I368" s="90">
        <v>2.2600000000242622</v>
      </c>
      <c r="J368" s="88" t="s">
        <v>982</v>
      </c>
      <c r="K368" s="88" t="s">
        <v>135</v>
      </c>
      <c r="L368" s="89">
        <v>6.4335000000000003E-2</v>
      </c>
      <c r="M368" s="89">
        <v>7.3900000000363952E-2</v>
      </c>
      <c r="N368" s="90">
        <v>3766.343617</v>
      </c>
      <c r="O368" s="102">
        <v>100.68</v>
      </c>
      <c r="P368" s="90">
        <v>9.0677012529999992</v>
      </c>
      <c r="Q368" s="91">
        <f t="shared" si="5"/>
        <v>1.2357376955309583E-3</v>
      </c>
      <c r="R368" s="91">
        <f>P368/'סכום נכסי הקרן'!$C$42</f>
        <v>9.8242613343652098E-5</v>
      </c>
    </row>
    <row r="369" spans="2:18">
      <c r="B369" s="86" t="s">
        <v>3334</v>
      </c>
      <c r="C369" s="88" t="s">
        <v>2978</v>
      </c>
      <c r="D369" s="87">
        <v>9027</v>
      </c>
      <c r="E369" s="87"/>
      <c r="F369" s="87" t="s">
        <v>682</v>
      </c>
      <c r="G369" s="101">
        <v>44658</v>
      </c>
      <c r="H369" s="87"/>
      <c r="I369" s="90">
        <v>2.2599999997172935</v>
      </c>
      <c r="J369" s="88" t="s">
        <v>982</v>
      </c>
      <c r="K369" s="88" t="s">
        <v>135</v>
      </c>
      <c r="L369" s="89">
        <v>6.4335000000000003E-2</v>
      </c>
      <c r="M369" s="89">
        <v>7.3899999999479229E-2</v>
      </c>
      <c r="N369" s="90">
        <v>558.30399199999999</v>
      </c>
      <c r="O369" s="102">
        <v>100.68</v>
      </c>
      <c r="P369" s="90">
        <v>1.3441508129999999</v>
      </c>
      <c r="Q369" s="91">
        <f t="shared" si="5"/>
        <v>1.8317959334546285E-4</v>
      </c>
      <c r="R369" s="91">
        <f>P369/'סכום נכסי הקרן'!$C$42</f>
        <v>1.4562995064865601E-5</v>
      </c>
    </row>
    <row r="370" spans="2:18">
      <c r="B370" s="86" t="s">
        <v>3334</v>
      </c>
      <c r="C370" s="88" t="s">
        <v>2978</v>
      </c>
      <c r="D370" s="87">
        <v>9126</v>
      </c>
      <c r="E370" s="87"/>
      <c r="F370" s="87" t="s">
        <v>682</v>
      </c>
      <c r="G370" s="101">
        <v>44741</v>
      </c>
      <c r="H370" s="87"/>
      <c r="I370" s="90">
        <v>2.2599999999450882</v>
      </c>
      <c r="J370" s="88" t="s">
        <v>982</v>
      </c>
      <c r="K370" s="88" t="s">
        <v>135</v>
      </c>
      <c r="L370" s="89">
        <v>6.4335000000000003E-2</v>
      </c>
      <c r="M370" s="89">
        <v>7.3899999998344318E-2</v>
      </c>
      <c r="N370" s="90">
        <v>4992.2813749999996</v>
      </c>
      <c r="O370" s="102">
        <v>100.68</v>
      </c>
      <c r="P370" s="90">
        <v>12.019220941</v>
      </c>
      <c r="Q370" s="91">
        <f t="shared" si="5"/>
        <v>1.6379679891631712E-3</v>
      </c>
      <c r="R370" s="91">
        <f>P370/'סכום נכסי הקרן'!$C$42</f>
        <v>1.3022039904633253E-4</v>
      </c>
    </row>
    <row r="371" spans="2:18">
      <c r="B371" s="86" t="s">
        <v>3334</v>
      </c>
      <c r="C371" s="88" t="s">
        <v>2978</v>
      </c>
      <c r="D371" s="87">
        <v>9261</v>
      </c>
      <c r="E371" s="87"/>
      <c r="F371" s="87" t="s">
        <v>682</v>
      </c>
      <c r="G371" s="101">
        <v>44833</v>
      </c>
      <c r="H371" s="87"/>
      <c r="I371" s="90">
        <v>2.2600000000246827</v>
      </c>
      <c r="J371" s="88" t="s">
        <v>982</v>
      </c>
      <c r="K371" s="88" t="s">
        <v>135</v>
      </c>
      <c r="L371" s="89">
        <v>6.6406999999999994E-2</v>
      </c>
      <c r="M371" s="89">
        <v>7.5500000001514619E-2</v>
      </c>
      <c r="N371" s="90">
        <v>3702.1412529999998</v>
      </c>
      <c r="O371" s="102">
        <v>100.68</v>
      </c>
      <c r="P371" s="90">
        <v>8.9131301030000003</v>
      </c>
      <c r="Q371" s="91">
        <f t="shared" si="5"/>
        <v>1.2146728863398333E-3</v>
      </c>
      <c r="R371" s="91">
        <f>P371/'סכום נכסי הקרן'!$C$42</f>
        <v>9.6567936013660716E-5</v>
      </c>
    </row>
    <row r="372" spans="2:18">
      <c r="B372" s="86" t="s">
        <v>3334</v>
      </c>
      <c r="C372" s="88" t="s">
        <v>2978</v>
      </c>
      <c r="D372" s="87">
        <v>9285</v>
      </c>
      <c r="E372" s="87"/>
      <c r="F372" s="87" t="s">
        <v>682</v>
      </c>
      <c r="G372" s="101">
        <v>44861</v>
      </c>
      <c r="H372" s="87"/>
      <c r="I372" s="90">
        <v>2.27</v>
      </c>
      <c r="J372" s="88" t="s">
        <v>982</v>
      </c>
      <c r="K372" s="88" t="s">
        <v>135</v>
      </c>
      <c r="L372" s="89">
        <v>6.4923000000000008E-2</v>
      </c>
      <c r="M372" s="89">
        <v>7.279999999743797E-2</v>
      </c>
      <c r="N372" s="90">
        <v>1626.6983860000003</v>
      </c>
      <c r="O372" s="102">
        <v>100.34</v>
      </c>
      <c r="P372" s="90">
        <v>3.9031496000000003</v>
      </c>
      <c r="Q372" s="91">
        <f t="shared" si="5"/>
        <v>5.3191751221632157E-4</v>
      </c>
      <c r="R372" s="91">
        <f>P372/'סכום נכסי הקרן'!$C$42</f>
        <v>4.2288073490330994E-5</v>
      </c>
    </row>
    <row r="373" spans="2:18">
      <c r="B373" s="86" t="s">
        <v>3334</v>
      </c>
      <c r="C373" s="88" t="s">
        <v>2978</v>
      </c>
      <c r="D373" s="87">
        <v>9374</v>
      </c>
      <c r="E373" s="87"/>
      <c r="F373" s="87" t="s">
        <v>682</v>
      </c>
      <c r="G373" s="101">
        <v>44910</v>
      </c>
      <c r="H373" s="87"/>
      <c r="I373" s="90">
        <v>2.2900000002698433</v>
      </c>
      <c r="J373" s="88" t="s">
        <v>982</v>
      </c>
      <c r="K373" s="88" t="s">
        <v>135</v>
      </c>
      <c r="L373" s="89">
        <v>6.515E-2</v>
      </c>
      <c r="M373" s="89">
        <v>7.2300000009894255E-2</v>
      </c>
      <c r="N373" s="90">
        <v>1121.8609670000001</v>
      </c>
      <c r="O373" s="102">
        <v>99.46</v>
      </c>
      <c r="P373" s="90">
        <v>2.668219632</v>
      </c>
      <c r="Q373" s="91">
        <f t="shared" si="5"/>
        <v>3.636224316639539E-4</v>
      </c>
      <c r="R373" s="91">
        <f>P373/'סכום נכסי הקרן'!$C$42</f>
        <v>2.890841485716046E-5</v>
      </c>
    </row>
    <row r="374" spans="2:18">
      <c r="B374" s="86" t="s">
        <v>3335</v>
      </c>
      <c r="C374" s="88" t="s">
        <v>2978</v>
      </c>
      <c r="D374" s="87">
        <v>7382</v>
      </c>
      <c r="E374" s="87"/>
      <c r="F374" s="87" t="s">
        <v>682</v>
      </c>
      <c r="G374" s="101">
        <v>43860</v>
      </c>
      <c r="H374" s="87"/>
      <c r="I374" s="90">
        <v>3.1099999999875023</v>
      </c>
      <c r="J374" s="88" t="s">
        <v>1046</v>
      </c>
      <c r="K374" s="88" t="s">
        <v>131</v>
      </c>
      <c r="L374" s="89">
        <v>7.0786000000000002E-2</v>
      </c>
      <c r="M374" s="89">
        <v>7.6099999999875004E-2</v>
      </c>
      <c r="N374" s="90">
        <v>13608.722742000002</v>
      </c>
      <c r="O374" s="102">
        <v>100.25</v>
      </c>
      <c r="P374" s="90">
        <v>48.008815860000006</v>
      </c>
      <c r="Q374" s="91">
        <f t="shared" si="5"/>
        <v>6.5425957274870238E-3</v>
      </c>
      <c r="R374" s="91">
        <f>P374/'סכום נכסי הקרן'!$C$42</f>
        <v>5.2014412495781563E-4</v>
      </c>
    </row>
    <row r="375" spans="2:18">
      <c r="B375" s="86" t="s">
        <v>3336</v>
      </c>
      <c r="C375" s="88" t="s">
        <v>2978</v>
      </c>
      <c r="D375" s="87">
        <v>9158</v>
      </c>
      <c r="E375" s="87"/>
      <c r="F375" s="87" t="s">
        <v>682</v>
      </c>
      <c r="G375" s="101">
        <v>44179</v>
      </c>
      <c r="H375" s="87"/>
      <c r="I375" s="90">
        <v>3.1</v>
      </c>
      <c r="J375" s="88" t="s">
        <v>1046</v>
      </c>
      <c r="K375" s="88" t="s">
        <v>131</v>
      </c>
      <c r="L375" s="89">
        <v>7.0286000000000001E-2</v>
      </c>
      <c r="M375" s="89">
        <v>7.2999999999999995E-2</v>
      </c>
      <c r="N375" s="90">
        <v>6502.22</v>
      </c>
      <c r="O375" s="102">
        <v>100.22</v>
      </c>
      <c r="P375" s="90">
        <v>22.931669999999997</v>
      </c>
      <c r="Q375" s="91">
        <f t="shared" ref="Q375:Q378" si="6">IFERROR(P375/$P$10,0)</f>
        <v>3.1251061597448514E-3</v>
      </c>
      <c r="R375" s="91">
        <f>P375/'סכום נכסי הקרן'!$C$42</f>
        <v>2.484496485136051E-4</v>
      </c>
    </row>
    <row r="376" spans="2:18">
      <c r="B376" s="86" t="s">
        <v>3337</v>
      </c>
      <c r="C376" s="88" t="s">
        <v>2978</v>
      </c>
      <c r="D376" s="87">
        <v>7823</v>
      </c>
      <c r="E376" s="87"/>
      <c r="F376" s="87" t="s">
        <v>682</v>
      </c>
      <c r="G376" s="101">
        <v>44027</v>
      </c>
      <c r="H376" s="87"/>
      <c r="I376" s="90">
        <v>4.0600000000199916</v>
      </c>
      <c r="J376" s="88" t="s">
        <v>982</v>
      </c>
      <c r="K376" s="88" t="s">
        <v>133</v>
      </c>
      <c r="L376" s="89">
        <v>2.35E-2</v>
      </c>
      <c r="M376" s="89">
        <v>2.7900000000035279E-2</v>
      </c>
      <c r="N376" s="90">
        <v>9203.7306979999994</v>
      </c>
      <c r="O376" s="102">
        <v>98.47</v>
      </c>
      <c r="P376" s="90">
        <v>34.013113272000005</v>
      </c>
      <c r="Q376" s="91">
        <f t="shared" si="6"/>
        <v>4.6352747008144889E-3</v>
      </c>
      <c r="R376" s="91">
        <f>P376/'סכום נכסי הקרן'!$C$42</f>
        <v>3.6850983976665627E-4</v>
      </c>
    </row>
    <row r="377" spans="2:18">
      <c r="B377" s="86" t="s">
        <v>3337</v>
      </c>
      <c r="C377" s="88" t="s">
        <v>2978</v>
      </c>
      <c r="D377" s="87">
        <v>7993</v>
      </c>
      <c r="E377" s="87"/>
      <c r="F377" s="87" t="s">
        <v>682</v>
      </c>
      <c r="G377" s="101">
        <v>44119</v>
      </c>
      <c r="H377" s="87"/>
      <c r="I377" s="90">
        <v>4.0599999999553118</v>
      </c>
      <c r="J377" s="88" t="s">
        <v>982</v>
      </c>
      <c r="K377" s="88" t="s">
        <v>133</v>
      </c>
      <c r="L377" s="89">
        <v>2.35E-2</v>
      </c>
      <c r="M377" s="89">
        <v>2.7899999999800081E-2</v>
      </c>
      <c r="N377" s="90">
        <v>9203.7307039999996</v>
      </c>
      <c r="O377" s="102">
        <v>98.47</v>
      </c>
      <c r="P377" s="90">
        <v>34.013113292</v>
      </c>
      <c r="Q377" s="91">
        <f t="shared" si="6"/>
        <v>4.6352747035400691E-3</v>
      </c>
      <c r="R377" s="91">
        <f>P377/'סכום נכסי הקרן'!$C$42</f>
        <v>3.6850983998334313E-4</v>
      </c>
    </row>
    <row r="378" spans="2:18">
      <c r="B378" s="86" t="s">
        <v>3337</v>
      </c>
      <c r="C378" s="88" t="s">
        <v>2978</v>
      </c>
      <c r="D378" s="87">
        <v>8187</v>
      </c>
      <c r="E378" s="87"/>
      <c r="F378" s="87" t="s">
        <v>682</v>
      </c>
      <c r="G378" s="101">
        <v>44211</v>
      </c>
      <c r="H378" s="87"/>
      <c r="I378" s="90">
        <v>4.0600000000199916</v>
      </c>
      <c r="J378" s="88" t="s">
        <v>982</v>
      </c>
      <c r="K378" s="88" t="s">
        <v>133</v>
      </c>
      <c r="L378" s="89">
        <v>2.35E-2</v>
      </c>
      <c r="M378" s="89">
        <v>2.7900000000035279E-2</v>
      </c>
      <c r="N378" s="90">
        <v>9203.7306979999994</v>
      </c>
      <c r="O378" s="102">
        <v>98.47</v>
      </c>
      <c r="P378" s="90">
        <v>34.013113272000005</v>
      </c>
      <c r="Q378" s="91">
        <f t="shared" si="6"/>
        <v>4.6352747008144889E-3</v>
      </c>
      <c r="R378" s="91">
        <f>P378/'סכום נכסי הקרן'!$C$42</f>
        <v>3.6850983976665627E-4</v>
      </c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109" t="s">
        <v>219</v>
      </c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109" t="s">
        <v>112</v>
      </c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109" t="s">
        <v>202</v>
      </c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109" t="s">
        <v>210</v>
      </c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78">
    <cfRule type="cellIs" dxfId="8" priority="3" operator="equal">
      <formula>2958465</formula>
    </cfRule>
    <cfRule type="cellIs" dxfId="7" priority="4" operator="equal">
      <formula>"NR3"</formula>
    </cfRule>
    <cfRule type="cellIs" dxfId="6" priority="5" operator="equal">
      <formula>"דירוג פנימי"</formula>
    </cfRule>
  </conditionalFormatting>
  <conditionalFormatting sqref="B58:B378">
    <cfRule type="cellIs" dxfId="5" priority="2" operator="equal">
      <formula>2958465</formula>
    </cfRule>
  </conditionalFormatting>
  <conditionalFormatting sqref="B11:B43">
    <cfRule type="cellIs" dxfId="4" priority="1" operator="equal">
      <formula>"NR3"</formula>
    </cfRule>
  </conditionalFormatting>
  <dataValidations count="1">
    <dataValidation allowBlank="1" showInputMessage="1" showErrorMessage="1" sqref="C5 D1:R5 C7:R9 B1:B9 B379:R1048576 A1:A121 A122:A1048576 S1:XFD121 S122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9455</v>
      </c>
    </row>
    <row r="6" spans="2:15" ht="26.25" customHeight="1">
      <c r="B6" s="133" t="s">
        <v>175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s="3" customFormat="1" ht="63">
      <c r="B7" s="47" t="s">
        <v>116</v>
      </c>
      <c r="C7" s="48" t="s">
        <v>47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204</v>
      </c>
      <c r="L7" s="48" t="s">
        <v>203</v>
      </c>
      <c r="M7" s="48" t="s">
        <v>111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3165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202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210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60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46" t="s" vm="1">
        <v>228</v>
      </c>
    </row>
    <row r="2" spans="2:10">
      <c r="B2" s="46" t="s">
        <v>144</v>
      </c>
      <c r="C2" s="46" t="s">
        <v>229</v>
      </c>
    </row>
    <row r="3" spans="2:10">
      <c r="B3" s="46" t="s">
        <v>146</v>
      </c>
      <c r="C3" s="46" t="s">
        <v>230</v>
      </c>
    </row>
    <row r="4" spans="2:10">
      <c r="B4" s="46" t="s">
        <v>147</v>
      </c>
      <c r="C4" s="46">
        <v>9455</v>
      </c>
    </row>
    <row r="6" spans="2:10" ht="26.25" customHeight="1">
      <c r="B6" s="133" t="s">
        <v>176</v>
      </c>
      <c r="C6" s="134"/>
      <c r="D6" s="134"/>
      <c r="E6" s="134"/>
      <c r="F6" s="134"/>
      <c r="G6" s="134"/>
      <c r="H6" s="134"/>
      <c r="I6" s="134"/>
      <c r="J6" s="135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187</v>
      </c>
      <c r="H7" s="49" t="s">
        <v>148</v>
      </c>
      <c r="I7" s="49" t="s">
        <v>149</v>
      </c>
      <c r="J7" s="64" t="s">
        <v>214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43</v>
      </c>
      <c r="C10" s="101"/>
      <c r="D10" s="87"/>
      <c r="E10" s="124">
        <v>7.4269736712072299E-4</v>
      </c>
      <c r="F10" s="88"/>
      <c r="G10" s="90">
        <v>100.17702</v>
      </c>
      <c r="H10" s="91">
        <f>IFERROR(G10/$G$10,0)</f>
        <v>1</v>
      </c>
      <c r="I10" s="91">
        <f>G10/'סכום נכסי הקרן'!$C$42</f>
        <v>1.0853525019390384E-3</v>
      </c>
      <c r="J10" s="87"/>
    </row>
    <row r="11" spans="2:10" ht="22.5" customHeight="1">
      <c r="B11" s="112" t="s">
        <v>201</v>
      </c>
      <c r="C11" s="101"/>
      <c r="D11" s="87"/>
      <c r="E11" s="124">
        <v>7.4269736712072299E-4</v>
      </c>
      <c r="F11" s="88"/>
      <c r="G11" s="90">
        <v>100.17702</v>
      </c>
      <c r="H11" s="91">
        <f t="shared" ref="H11:H16" si="0">IFERROR(G11/$G$10,0)</f>
        <v>1</v>
      </c>
      <c r="I11" s="91">
        <f>G11/'סכום נכסי הקרן'!$C$42</f>
        <v>1.0853525019390384E-3</v>
      </c>
      <c r="J11" s="87"/>
    </row>
    <row r="12" spans="2:10">
      <c r="B12" s="85" t="s">
        <v>87</v>
      </c>
      <c r="C12" s="99"/>
      <c r="D12" s="80"/>
      <c r="E12" s="125">
        <v>8.9999999999999998E-4</v>
      </c>
      <c r="F12" s="81"/>
      <c r="G12" s="83">
        <v>82.66801000000001</v>
      </c>
      <c r="H12" s="84">
        <f t="shared" si="0"/>
        <v>0.8252192968008033</v>
      </c>
      <c r="I12" s="84">
        <f>G12/'סכום נכסי הקרן'!$C$42</f>
        <v>8.9565382843112583E-4</v>
      </c>
      <c r="J12" s="80"/>
    </row>
    <row r="13" spans="2:10">
      <c r="B13" s="86" t="s">
        <v>3158</v>
      </c>
      <c r="C13" s="101">
        <v>44834</v>
      </c>
      <c r="D13" s="87" t="s">
        <v>3159</v>
      </c>
      <c r="E13" s="124">
        <v>8.9999999999999998E-4</v>
      </c>
      <c r="F13" s="88" t="s">
        <v>132</v>
      </c>
      <c r="G13" s="90">
        <v>82.66801000000001</v>
      </c>
      <c r="H13" s="91">
        <f t="shared" si="0"/>
        <v>0.8252192968008033</v>
      </c>
      <c r="I13" s="91">
        <f>G13/'סכום נכסי הקרן'!$C$42</f>
        <v>8.9565382843112583E-4</v>
      </c>
      <c r="J13" s="87" t="s">
        <v>3160</v>
      </c>
    </row>
    <row r="14" spans="2:10">
      <c r="B14" s="112"/>
      <c r="C14" s="101"/>
      <c r="D14" s="87"/>
      <c r="E14" s="124"/>
      <c r="F14" s="87"/>
      <c r="G14" s="87"/>
      <c r="H14" s="91"/>
      <c r="I14" s="87"/>
      <c r="J14" s="87"/>
    </row>
    <row r="15" spans="2:10">
      <c r="B15" s="85" t="s">
        <v>88</v>
      </c>
      <c r="C15" s="99"/>
      <c r="D15" s="80"/>
      <c r="E15" s="125">
        <v>0</v>
      </c>
      <c r="F15" s="81"/>
      <c r="G15" s="83">
        <v>17.50901</v>
      </c>
      <c r="H15" s="84">
        <f t="shared" si="0"/>
        <v>0.17478070319919678</v>
      </c>
      <c r="I15" s="84">
        <f>G15/'סכום נכסי הקרן'!$C$42</f>
        <v>1.8969867350791274E-4</v>
      </c>
      <c r="J15" s="80"/>
    </row>
    <row r="16" spans="2:10">
      <c r="B16" s="86" t="s">
        <v>3161</v>
      </c>
      <c r="C16" s="101" t="s">
        <v>3172</v>
      </c>
      <c r="D16" s="87" t="s">
        <v>29</v>
      </c>
      <c r="E16" s="124">
        <v>0</v>
      </c>
      <c r="F16" s="88" t="s">
        <v>132</v>
      </c>
      <c r="G16" s="90">
        <v>17.50901</v>
      </c>
      <c r="H16" s="91">
        <f t="shared" si="0"/>
        <v>0.17478070319919678</v>
      </c>
      <c r="I16" s="91">
        <f>G16/'סכום נכסי הקרן'!$C$42</f>
        <v>1.8969867350791274E-4</v>
      </c>
      <c r="J16" s="87" t="s">
        <v>3162</v>
      </c>
    </row>
    <row r="17" spans="2:10">
      <c r="B17" s="112"/>
      <c r="C17" s="101"/>
      <c r="D17" s="87"/>
      <c r="E17" s="124"/>
      <c r="F17" s="87"/>
      <c r="G17" s="87"/>
      <c r="H17" s="91"/>
      <c r="I17" s="87"/>
      <c r="J17" s="87"/>
    </row>
    <row r="18" spans="2:10">
      <c r="B18" s="87"/>
      <c r="C18" s="101"/>
      <c r="D18" s="87"/>
      <c r="E18" s="124"/>
      <c r="F18" s="87"/>
      <c r="G18" s="87"/>
      <c r="H18" s="87"/>
      <c r="I18" s="87"/>
      <c r="J18" s="87"/>
    </row>
    <row r="19" spans="2:10">
      <c r="B19" s="87"/>
      <c r="C19" s="101"/>
      <c r="D19" s="87"/>
      <c r="E19" s="124"/>
      <c r="F19" s="87"/>
      <c r="G19" s="87"/>
      <c r="H19" s="87"/>
      <c r="I19" s="87"/>
      <c r="J19" s="87"/>
    </row>
    <row r="20" spans="2:10">
      <c r="B20" s="122"/>
      <c r="C20" s="101"/>
      <c r="D20" s="87"/>
      <c r="E20" s="124"/>
      <c r="F20" s="87"/>
      <c r="G20" s="87"/>
      <c r="H20" s="87"/>
      <c r="I20" s="87"/>
      <c r="J20" s="87"/>
    </row>
    <row r="21" spans="2:10">
      <c r="B21" s="122"/>
      <c r="C21" s="101"/>
      <c r="D21" s="87"/>
      <c r="E21" s="124"/>
      <c r="F21" s="87"/>
      <c r="G21" s="87"/>
      <c r="H21" s="87"/>
      <c r="I21" s="87"/>
      <c r="J21" s="87"/>
    </row>
    <row r="22" spans="2:10">
      <c r="B22" s="87"/>
      <c r="C22" s="101"/>
      <c r="D22" s="87"/>
      <c r="E22" s="124"/>
      <c r="F22" s="87"/>
      <c r="G22" s="87"/>
      <c r="H22" s="87"/>
      <c r="I22" s="87"/>
      <c r="J22" s="87"/>
    </row>
    <row r="23" spans="2:10">
      <c r="B23" s="87"/>
      <c r="C23" s="101"/>
      <c r="D23" s="87"/>
      <c r="E23" s="124"/>
      <c r="F23" s="87"/>
      <c r="G23" s="87"/>
      <c r="H23" s="87"/>
      <c r="I23" s="87"/>
      <c r="J23" s="87"/>
    </row>
    <row r="24" spans="2:10">
      <c r="B24" s="87"/>
      <c r="C24" s="101"/>
      <c r="D24" s="87"/>
      <c r="E24" s="124"/>
      <c r="F24" s="87"/>
      <c r="G24" s="87"/>
      <c r="H24" s="87"/>
      <c r="I24" s="87"/>
      <c r="J24" s="87"/>
    </row>
    <row r="25" spans="2:10">
      <c r="B25" s="87"/>
      <c r="C25" s="101"/>
      <c r="D25" s="87"/>
      <c r="E25" s="124"/>
      <c r="F25" s="87"/>
      <c r="G25" s="87"/>
      <c r="H25" s="87"/>
      <c r="I25" s="87"/>
      <c r="J25" s="87"/>
    </row>
    <row r="26" spans="2:10">
      <c r="B26" s="87"/>
      <c r="C26" s="101"/>
      <c r="D26" s="87"/>
      <c r="E26" s="124"/>
      <c r="F26" s="87"/>
      <c r="G26" s="87"/>
      <c r="H26" s="87"/>
      <c r="I26" s="87"/>
      <c r="J26" s="87"/>
    </row>
    <row r="27" spans="2:10">
      <c r="B27" s="87"/>
      <c r="C27" s="101"/>
      <c r="D27" s="87"/>
      <c r="E27" s="124"/>
      <c r="F27" s="87"/>
      <c r="G27" s="87"/>
      <c r="H27" s="87"/>
      <c r="I27" s="87"/>
      <c r="J27" s="87"/>
    </row>
    <row r="28" spans="2:10">
      <c r="B28" s="87"/>
      <c r="C28" s="101"/>
      <c r="D28" s="87"/>
      <c r="E28" s="124"/>
      <c r="F28" s="87"/>
      <c r="G28" s="87"/>
      <c r="H28" s="87"/>
      <c r="I28" s="87"/>
      <c r="J28" s="87"/>
    </row>
    <row r="29" spans="2:10">
      <c r="B29" s="87"/>
      <c r="C29" s="101"/>
      <c r="D29" s="87"/>
      <c r="E29" s="124"/>
      <c r="F29" s="87"/>
      <c r="G29" s="87"/>
      <c r="H29" s="87"/>
      <c r="I29" s="87"/>
      <c r="J29" s="87"/>
    </row>
    <row r="30" spans="2:10">
      <c r="B30" s="87"/>
      <c r="C30" s="101"/>
      <c r="D30" s="87"/>
      <c r="E30" s="124"/>
      <c r="F30" s="87"/>
      <c r="G30" s="87"/>
      <c r="H30" s="87"/>
      <c r="I30" s="87"/>
      <c r="J30" s="87"/>
    </row>
    <row r="31" spans="2:10">
      <c r="B31" s="87"/>
      <c r="C31" s="101"/>
      <c r="D31" s="87"/>
      <c r="E31" s="124"/>
      <c r="F31" s="87"/>
      <c r="G31" s="87"/>
      <c r="H31" s="87"/>
      <c r="I31" s="87"/>
      <c r="J31" s="87"/>
    </row>
    <row r="32" spans="2:10">
      <c r="B32" s="87"/>
      <c r="C32" s="101"/>
      <c r="D32" s="87"/>
      <c r="E32" s="124"/>
      <c r="F32" s="87"/>
      <c r="G32" s="87"/>
      <c r="H32" s="87"/>
      <c r="I32" s="87"/>
      <c r="J32" s="87"/>
    </row>
    <row r="33" spans="2:10">
      <c r="B33" s="87"/>
      <c r="C33" s="101"/>
      <c r="D33" s="87"/>
      <c r="E33" s="124"/>
      <c r="F33" s="87"/>
      <c r="G33" s="87"/>
      <c r="H33" s="87"/>
      <c r="I33" s="87"/>
      <c r="J33" s="87"/>
    </row>
    <row r="34" spans="2:10">
      <c r="B34" s="87"/>
      <c r="C34" s="101"/>
      <c r="D34" s="87"/>
      <c r="E34" s="124"/>
      <c r="F34" s="87"/>
      <c r="G34" s="87"/>
      <c r="H34" s="87"/>
      <c r="I34" s="87"/>
      <c r="J34" s="87"/>
    </row>
    <row r="35" spans="2:10">
      <c r="B35" s="87"/>
      <c r="C35" s="101"/>
      <c r="D35" s="87"/>
      <c r="E35" s="124"/>
      <c r="F35" s="87"/>
      <c r="G35" s="87"/>
      <c r="H35" s="87"/>
      <c r="I35" s="87"/>
      <c r="J35" s="87"/>
    </row>
    <row r="36" spans="2:10">
      <c r="B36" s="87"/>
      <c r="C36" s="101"/>
      <c r="D36" s="87"/>
      <c r="E36" s="124"/>
      <c r="F36" s="87"/>
      <c r="G36" s="87"/>
      <c r="H36" s="87"/>
      <c r="I36" s="87"/>
      <c r="J36" s="87"/>
    </row>
    <row r="37" spans="2:10">
      <c r="B37" s="87"/>
      <c r="C37" s="101"/>
      <c r="D37" s="87"/>
      <c r="E37" s="124"/>
      <c r="F37" s="87"/>
      <c r="G37" s="87"/>
      <c r="H37" s="87"/>
      <c r="I37" s="87"/>
      <c r="J37" s="87"/>
    </row>
    <row r="38" spans="2:10">
      <c r="B38" s="87"/>
      <c r="C38" s="101"/>
      <c r="D38" s="87"/>
      <c r="E38" s="124"/>
      <c r="F38" s="87"/>
      <c r="G38" s="87"/>
      <c r="H38" s="87"/>
      <c r="I38" s="87"/>
      <c r="J38" s="87"/>
    </row>
    <row r="39" spans="2:10">
      <c r="B39" s="87"/>
      <c r="C39" s="101"/>
      <c r="D39" s="87"/>
      <c r="E39" s="124"/>
      <c r="F39" s="87"/>
      <c r="G39" s="87"/>
      <c r="H39" s="87"/>
      <c r="I39" s="87"/>
      <c r="J39" s="87"/>
    </row>
    <row r="40" spans="2:10">
      <c r="B40" s="87"/>
      <c r="C40" s="101"/>
      <c r="D40" s="87"/>
      <c r="E40" s="124"/>
      <c r="F40" s="87"/>
      <c r="G40" s="87"/>
      <c r="H40" s="87"/>
      <c r="I40" s="87"/>
      <c r="J40" s="87"/>
    </row>
    <row r="41" spans="2:10">
      <c r="B41" s="87"/>
      <c r="C41" s="101"/>
      <c r="D41" s="87"/>
      <c r="E41" s="124"/>
      <c r="F41" s="87"/>
      <c r="G41" s="87"/>
      <c r="H41" s="87"/>
      <c r="I41" s="87"/>
      <c r="J41" s="87"/>
    </row>
    <row r="42" spans="2:10">
      <c r="B42" s="87"/>
      <c r="C42" s="101"/>
      <c r="D42" s="87"/>
      <c r="E42" s="124"/>
      <c r="F42" s="87"/>
      <c r="G42" s="87"/>
      <c r="H42" s="87"/>
      <c r="I42" s="87"/>
      <c r="J42" s="87"/>
    </row>
    <row r="43" spans="2:10">
      <c r="B43" s="87"/>
      <c r="C43" s="101"/>
      <c r="D43" s="87"/>
      <c r="E43" s="124"/>
      <c r="F43" s="87"/>
      <c r="G43" s="87"/>
      <c r="H43" s="87"/>
      <c r="I43" s="87"/>
      <c r="J43" s="87"/>
    </row>
    <row r="44" spans="2:10">
      <c r="B44" s="87"/>
      <c r="C44" s="101"/>
      <c r="D44" s="87"/>
      <c r="E44" s="124"/>
      <c r="F44" s="87"/>
      <c r="G44" s="87"/>
      <c r="H44" s="87"/>
      <c r="I44" s="87"/>
      <c r="J44" s="87"/>
    </row>
    <row r="45" spans="2:10">
      <c r="B45" s="87"/>
      <c r="C45" s="101"/>
      <c r="D45" s="87"/>
      <c r="E45" s="124"/>
      <c r="F45" s="87"/>
      <c r="G45" s="87"/>
      <c r="H45" s="87"/>
      <c r="I45" s="87"/>
      <c r="J45" s="87"/>
    </row>
    <row r="46" spans="2:10">
      <c r="B46" s="87"/>
      <c r="C46" s="101"/>
      <c r="D46" s="87"/>
      <c r="E46" s="124"/>
      <c r="F46" s="87"/>
      <c r="G46" s="87"/>
      <c r="H46" s="87"/>
      <c r="I46" s="87"/>
      <c r="J46" s="87"/>
    </row>
    <row r="47" spans="2:10">
      <c r="B47" s="87"/>
      <c r="C47" s="101"/>
      <c r="D47" s="87"/>
      <c r="E47" s="124"/>
      <c r="F47" s="87"/>
      <c r="G47" s="87"/>
      <c r="H47" s="87"/>
      <c r="I47" s="87"/>
      <c r="J47" s="87"/>
    </row>
    <row r="48" spans="2:10">
      <c r="B48" s="87"/>
      <c r="C48" s="101"/>
      <c r="D48" s="87"/>
      <c r="E48" s="124"/>
      <c r="F48" s="87"/>
      <c r="G48" s="87"/>
      <c r="H48" s="87"/>
      <c r="I48" s="87"/>
      <c r="J48" s="87"/>
    </row>
    <row r="49" spans="2:10">
      <c r="B49" s="87"/>
      <c r="C49" s="101"/>
      <c r="D49" s="87"/>
      <c r="E49" s="124"/>
      <c r="F49" s="87"/>
      <c r="G49" s="87"/>
      <c r="H49" s="87"/>
      <c r="I49" s="87"/>
      <c r="J49" s="87"/>
    </row>
    <row r="50" spans="2:10">
      <c r="B50" s="87"/>
      <c r="C50" s="101"/>
      <c r="D50" s="87"/>
      <c r="E50" s="124"/>
      <c r="F50" s="87"/>
      <c r="G50" s="87"/>
      <c r="H50" s="87"/>
      <c r="I50" s="87"/>
      <c r="J50" s="87"/>
    </row>
    <row r="51" spans="2:10">
      <c r="B51" s="87"/>
      <c r="C51" s="101"/>
      <c r="D51" s="87"/>
      <c r="E51" s="124"/>
      <c r="F51" s="87"/>
      <c r="G51" s="87"/>
      <c r="H51" s="87"/>
      <c r="I51" s="87"/>
      <c r="J51" s="87"/>
    </row>
    <row r="52" spans="2:10">
      <c r="B52" s="87"/>
      <c r="C52" s="101"/>
      <c r="D52" s="87"/>
      <c r="E52" s="124"/>
      <c r="F52" s="87"/>
      <c r="G52" s="87"/>
      <c r="H52" s="87"/>
      <c r="I52" s="87"/>
      <c r="J52" s="87"/>
    </row>
    <row r="53" spans="2:10">
      <c r="B53" s="87"/>
      <c r="C53" s="101"/>
      <c r="D53" s="87"/>
      <c r="E53" s="124"/>
      <c r="F53" s="87"/>
      <c r="G53" s="87"/>
      <c r="H53" s="87"/>
      <c r="I53" s="87"/>
      <c r="J53" s="87"/>
    </row>
    <row r="54" spans="2:10">
      <c r="B54" s="87"/>
      <c r="C54" s="101"/>
      <c r="D54" s="87"/>
      <c r="E54" s="124"/>
      <c r="F54" s="87"/>
      <c r="G54" s="87"/>
      <c r="H54" s="87"/>
      <c r="I54" s="87"/>
      <c r="J54" s="87"/>
    </row>
    <row r="55" spans="2:10">
      <c r="B55" s="87"/>
      <c r="C55" s="101"/>
      <c r="D55" s="87"/>
      <c r="E55" s="124"/>
      <c r="F55" s="87"/>
      <c r="G55" s="87"/>
      <c r="H55" s="87"/>
      <c r="I55" s="87"/>
      <c r="J55" s="87"/>
    </row>
    <row r="56" spans="2:10">
      <c r="B56" s="87"/>
      <c r="C56" s="101"/>
      <c r="D56" s="87"/>
      <c r="E56" s="124"/>
      <c r="F56" s="87"/>
      <c r="G56" s="87"/>
      <c r="H56" s="87"/>
      <c r="I56" s="87"/>
      <c r="J56" s="87"/>
    </row>
    <row r="57" spans="2:10">
      <c r="B57" s="87"/>
      <c r="C57" s="101"/>
      <c r="D57" s="87"/>
      <c r="E57" s="124"/>
      <c r="F57" s="87"/>
      <c r="G57" s="87"/>
      <c r="H57" s="87"/>
      <c r="I57" s="87"/>
      <c r="J57" s="87"/>
    </row>
    <row r="58" spans="2:10">
      <c r="B58" s="87"/>
      <c r="C58" s="101"/>
      <c r="D58" s="87"/>
      <c r="E58" s="124"/>
      <c r="F58" s="87"/>
      <c r="G58" s="87"/>
      <c r="H58" s="87"/>
      <c r="I58" s="87"/>
      <c r="J58" s="87"/>
    </row>
    <row r="59" spans="2:10">
      <c r="B59" s="87"/>
      <c r="C59" s="101"/>
      <c r="D59" s="87"/>
      <c r="E59" s="124"/>
      <c r="F59" s="87"/>
      <c r="G59" s="87"/>
      <c r="H59" s="87"/>
      <c r="I59" s="87"/>
      <c r="J59" s="87"/>
    </row>
    <row r="60" spans="2:10">
      <c r="B60" s="87"/>
      <c r="C60" s="101"/>
      <c r="D60" s="87"/>
      <c r="E60" s="124"/>
      <c r="F60" s="87"/>
      <c r="G60" s="87"/>
      <c r="H60" s="87"/>
      <c r="I60" s="87"/>
      <c r="J60" s="87"/>
    </row>
    <row r="61" spans="2:10">
      <c r="B61" s="87"/>
      <c r="C61" s="101"/>
      <c r="D61" s="87"/>
      <c r="E61" s="124"/>
      <c r="F61" s="87"/>
      <c r="G61" s="87"/>
      <c r="H61" s="87"/>
      <c r="I61" s="87"/>
      <c r="J61" s="87"/>
    </row>
    <row r="62" spans="2:10">
      <c r="B62" s="87"/>
      <c r="C62" s="101"/>
      <c r="D62" s="87"/>
      <c r="E62" s="124"/>
      <c r="F62" s="87"/>
      <c r="G62" s="87"/>
      <c r="H62" s="87"/>
      <c r="I62" s="87"/>
      <c r="J62" s="87"/>
    </row>
    <row r="63" spans="2:10">
      <c r="B63" s="87"/>
      <c r="C63" s="101"/>
      <c r="D63" s="87"/>
      <c r="E63" s="124"/>
      <c r="F63" s="87"/>
      <c r="G63" s="87"/>
      <c r="H63" s="87"/>
      <c r="I63" s="87"/>
      <c r="J63" s="87"/>
    </row>
    <row r="64" spans="2:10">
      <c r="B64" s="87"/>
      <c r="C64" s="101"/>
      <c r="D64" s="87"/>
      <c r="E64" s="124"/>
      <c r="F64" s="87"/>
      <c r="G64" s="87"/>
      <c r="H64" s="87"/>
      <c r="I64" s="87"/>
      <c r="J64" s="87"/>
    </row>
    <row r="65" spans="2:10">
      <c r="B65" s="87"/>
      <c r="C65" s="101"/>
      <c r="D65" s="87"/>
      <c r="E65" s="124"/>
      <c r="F65" s="87"/>
      <c r="G65" s="87"/>
      <c r="H65" s="87"/>
      <c r="I65" s="87"/>
      <c r="J65" s="87"/>
    </row>
    <row r="66" spans="2:10">
      <c r="B66" s="87"/>
      <c r="C66" s="101"/>
      <c r="D66" s="87"/>
      <c r="E66" s="124"/>
      <c r="F66" s="87"/>
      <c r="G66" s="87"/>
      <c r="H66" s="87"/>
      <c r="I66" s="87"/>
      <c r="J66" s="87"/>
    </row>
    <row r="67" spans="2:10">
      <c r="B67" s="87"/>
      <c r="C67" s="101"/>
      <c r="D67" s="87"/>
      <c r="E67" s="124"/>
      <c r="F67" s="87"/>
      <c r="G67" s="87"/>
      <c r="H67" s="87"/>
      <c r="I67" s="87"/>
      <c r="J67" s="87"/>
    </row>
    <row r="68" spans="2:10">
      <c r="B68" s="87"/>
      <c r="C68" s="101"/>
      <c r="D68" s="87"/>
      <c r="E68" s="124"/>
      <c r="F68" s="87"/>
      <c r="G68" s="87"/>
      <c r="H68" s="87"/>
      <c r="I68" s="87"/>
      <c r="J68" s="87"/>
    </row>
    <row r="69" spans="2:10">
      <c r="B69" s="87"/>
      <c r="C69" s="101"/>
      <c r="D69" s="87"/>
      <c r="E69" s="124"/>
      <c r="F69" s="87"/>
      <c r="G69" s="87"/>
      <c r="H69" s="87"/>
      <c r="I69" s="87"/>
      <c r="J69" s="87"/>
    </row>
    <row r="70" spans="2:10">
      <c r="B70" s="87"/>
      <c r="C70" s="101"/>
      <c r="D70" s="87"/>
      <c r="E70" s="124"/>
      <c r="F70" s="87"/>
      <c r="G70" s="87"/>
      <c r="H70" s="87"/>
      <c r="I70" s="87"/>
      <c r="J70" s="87"/>
    </row>
    <row r="71" spans="2:10">
      <c r="B71" s="87"/>
      <c r="C71" s="101"/>
      <c r="D71" s="87"/>
      <c r="E71" s="124"/>
      <c r="F71" s="87"/>
      <c r="G71" s="87"/>
      <c r="H71" s="87"/>
      <c r="I71" s="87"/>
      <c r="J71" s="87"/>
    </row>
    <row r="72" spans="2:10">
      <c r="B72" s="87"/>
      <c r="C72" s="101"/>
      <c r="D72" s="87"/>
      <c r="E72" s="124"/>
      <c r="F72" s="87"/>
      <c r="G72" s="87"/>
      <c r="H72" s="87"/>
      <c r="I72" s="87"/>
      <c r="J72" s="87"/>
    </row>
    <row r="73" spans="2:10">
      <c r="B73" s="87"/>
      <c r="C73" s="101"/>
      <c r="D73" s="87"/>
      <c r="E73" s="124"/>
      <c r="F73" s="87"/>
      <c r="G73" s="87"/>
      <c r="H73" s="87"/>
      <c r="I73" s="87"/>
      <c r="J73" s="87"/>
    </row>
    <row r="74" spans="2:10">
      <c r="B74" s="87"/>
      <c r="C74" s="101"/>
      <c r="D74" s="87"/>
      <c r="E74" s="124"/>
      <c r="F74" s="87"/>
      <c r="G74" s="87"/>
      <c r="H74" s="87"/>
      <c r="I74" s="87"/>
      <c r="J74" s="87"/>
    </row>
    <row r="75" spans="2:10">
      <c r="B75" s="87"/>
      <c r="C75" s="101"/>
      <c r="D75" s="87"/>
      <c r="E75" s="124"/>
      <c r="F75" s="87"/>
      <c r="G75" s="87"/>
      <c r="H75" s="87"/>
      <c r="I75" s="87"/>
      <c r="J75" s="87"/>
    </row>
    <row r="76" spans="2:10">
      <c r="B76" s="87"/>
      <c r="C76" s="101"/>
      <c r="D76" s="87"/>
      <c r="E76" s="124"/>
      <c r="F76" s="87"/>
      <c r="G76" s="87"/>
      <c r="H76" s="87"/>
      <c r="I76" s="87"/>
      <c r="J76" s="87"/>
    </row>
    <row r="77" spans="2:10">
      <c r="B77" s="87"/>
      <c r="C77" s="101"/>
      <c r="D77" s="87"/>
      <c r="E77" s="124"/>
      <c r="F77" s="87"/>
      <c r="G77" s="87"/>
      <c r="H77" s="87"/>
      <c r="I77" s="87"/>
      <c r="J77" s="87"/>
    </row>
    <row r="78" spans="2:10">
      <c r="B78" s="87"/>
      <c r="C78" s="101"/>
      <c r="D78" s="87"/>
      <c r="E78" s="124"/>
      <c r="F78" s="87"/>
      <c r="G78" s="87"/>
      <c r="H78" s="87"/>
      <c r="I78" s="87"/>
      <c r="J78" s="87"/>
    </row>
    <row r="79" spans="2:10">
      <c r="B79" s="87"/>
      <c r="C79" s="101"/>
      <c r="D79" s="87"/>
      <c r="E79" s="124"/>
      <c r="F79" s="87"/>
      <c r="G79" s="87"/>
      <c r="H79" s="87"/>
      <c r="I79" s="87"/>
      <c r="J79" s="87"/>
    </row>
    <row r="80" spans="2:10">
      <c r="B80" s="87"/>
      <c r="C80" s="101"/>
      <c r="D80" s="87"/>
      <c r="E80" s="124"/>
      <c r="F80" s="87"/>
      <c r="G80" s="87"/>
      <c r="H80" s="87"/>
      <c r="I80" s="87"/>
      <c r="J80" s="87"/>
    </row>
    <row r="81" spans="2:10">
      <c r="B81" s="87"/>
      <c r="C81" s="101"/>
      <c r="D81" s="87"/>
      <c r="E81" s="124"/>
      <c r="F81" s="87"/>
      <c r="G81" s="87"/>
      <c r="H81" s="87"/>
      <c r="I81" s="87"/>
      <c r="J81" s="87"/>
    </row>
    <row r="82" spans="2:10">
      <c r="B82" s="87"/>
      <c r="C82" s="101"/>
      <c r="D82" s="87"/>
      <c r="E82" s="124"/>
      <c r="F82" s="87"/>
      <c r="G82" s="87"/>
      <c r="H82" s="87"/>
      <c r="I82" s="87"/>
      <c r="J82" s="87"/>
    </row>
    <row r="83" spans="2:10">
      <c r="B83" s="87"/>
      <c r="C83" s="101"/>
      <c r="D83" s="87"/>
      <c r="E83" s="124"/>
      <c r="F83" s="87"/>
      <c r="G83" s="87"/>
      <c r="H83" s="87"/>
      <c r="I83" s="87"/>
      <c r="J83" s="87"/>
    </row>
    <row r="84" spans="2:10">
      <c r="B84" s="87"/>
      <c r="C84" s="101"/>
      <c r="D84" s="87"/>
      <c r="E84" s="124"/>
      <c r="F84" s="87"/>
      <c r="G84" s="87"/>
      <c r="H84" s="87"/>
      <c r="I84" s="87"/>
      <c r="J84" s="87"/>
    </row>
    <row r="85" spans="2:10">
      <c r="B85" s="87"/>
      <c r="C85" s="101"/>
      <c r="D85" s="87"/>
      <c r="E85" s="124"/>
      <c r="F85" s="87"/>
      <c r="G85" s="87"/>
      <c r="H85" s="87"/>
      <c r="I85" s="87"/>
      <c r="J85" s="87"/>
    </row>
    <row r="86" spans="2:10">
      <c r="B86" s="87"/>
      <c r="C86" s="101"/>
      <c r="D86" s="87"/>
      <c r="E86" s="124"/>
      <c r="F86" s="87"/>
      <c r="G86" s="87"/>
      <c r="H86" s="87"/>
      <c r="I86" s="87"/>
      <c r="J86" s="87"/>
    </row>
    <row r="87" spans="2:10">
      <c r="B87" s="87"/>
      <c r="C87" s="101"/>
      <c r="D87" s="87"/>
      <c r="E87" s="124"/>
      <c r="F87" s="87"/>
      <c r="G87" s="87"/>
      <c r="H87" s="87"/>
      <c r="I87" s="87"/>
      <c r="J87" s="87"/>
    </row>
    <row r="88" spans="2:10">
      <c r="B88" s="87"/>
      <c r="C88" s="101"/>
      <c r="D88" s="87"/>
      <c r="E88" s="124"/>
      <c r="F88" s="87"/>
      <c r="G88" s="87"/>
      <c r="H88" s="87"/>
      <c r="I88" s="87"/>
      <c r="J88" s="87"/>
    </row>
    <row r="89" spans="2:10">
      <c r="B89" s="87"/>
      <c r="C89" s="101"/>
      <c r="D89" s="87"/>
      <c r="E89" s="124"/>
      <c r="F89" s="87"/>
      <c r="G89" s="87"/>
      <c r="H89" s="87"/>
      <c r="I89" s="87"/>
      <c r="J89" s="87"/>
    </row>
    <row r="90" spans="2:10">
      <c r="B90" s="87"/>
      <c r="C90" s="101"/>
      <c r="D90" s="87"/>
      <c r="E90" s="124"/>
      <c r="F90" s="87"/>
      <c r="G90" s="87"/>
      <c r="H90" s="87"/>
      <c r="I90" s="87"/>
      <c r="J90" s="87"/>
    </row>
    <row r="91" spans="2:10">
      <c r="B91" s="87"/>
      <c r="C91" s="101"/>
      <c r="D91" s="87"/>
      <c r="E91" s="124"/>
      <c r="F91" s="87"/>
      <c r="G91" s="87"/>
      <c r="H91" s="87"/>
      <c r="I91" s="87"/>
      <c r="J91" s="87"/>
    </row>
    <row r="92" spans="2:10">
      <c r="B92" s="87"/>
      <c r="C92" s="101"/>
      <c r="D92" s="87"/>
      <c r="E92" s="124"/>
      <c r="F92" s="87"/>
      <c r="G92" s="87"/>
      <c r="H92" s="87"/>
      <c r="I92" s="87"/>
      <c r="J92" s="87"/>
    </row>
    <row r="93" spans="2:10">
      <c r="B93" s="87"/>
      <c r="C93" s="101"/>
      <c r="D93" s="87"/>
      <c r="E93" s="124"/>
      <c r="F93" s="87"/>
      <c r="G93" s="87"/>
      <c r="H93" s="87"/>
      <c r="I93" s="87"/>
      <c r="J93" s="87"/>
    </row>
    <row r="94" spans="2:10">
      <c r="B94" s="87"/>
      <c r="C94" s="101"/>
      <c r="D94" s="87"/>
      <c r="E94" s="124"/>
      <c r="F94" s="87"/>
      <c r="G94" s="87"/>
      <c r="H94" s="87"/>
      <c r="I94" s="87"/>
      <c r="J94" s="87"/>
    </row>
    <row r="95" spans="2:10">
      <c r="B95" s="87"/>
      <c r="C95" s="101"/>
      <c r="D95" s="87"/>
      <c r="E95" s="124"/>
      <c r="F95" s="87"/>
      <c r="G95" s="87"/>
      <c r="H95" s="87"/>
      <c r="I95" s="87"/>
      <c r="J95" s="87"/>
    </row>
    <row r="96" spans="2:10">
      <c r="B96" s="87"/>
      <c r="C96" s="101"/>
      <c r="D96" s="87"/>
      <c r="E96" s="124"/>
      <c r="F96" s="87"/>
      <c r="G96" s="87"/>
      <c r="H96" s="87"/>
      <c r="I96" s="87"/>
      <c r="J96" s="87"/>
    </row>
    <row r="97" spans="2:10">
      <c r="B97" s="87"/>
      <c r="C97" s="101"/>
      <c r="D97" s="87"/>
      <c r="E97" s="124"/>
      <c r="F97" s="87"/>
      <c r="G97" s="87"/>
      <c r="H97" s="87"/>
      <c r="I97" s="87"/>
      <c r="J97" s="87"/>
    </row>
    <row r="98" spans="2:10">
      <c r="B98" s="87"/>
      <c r="C98" s="101"/>
      <c r="D98" s="87"/>
      <c r="E98" s="124"/>
      <c r="F98" s="87"/>
      <c r="G98" s="87"/>
      <c r="H98" s="87"/>
      <c r="I98" s="87"/>
      <c r="J98" s="87"/>
    </row>
    <row r="99" spans="2:10">
      <c r="B99" s="87"/>
      <c r="C99" s="101"/>
      <c r="D99" s="87"/>
      <c r="E99" s="124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4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93"/>
      <c r="C117" s="93"/>
      <c r="D117" s="94"/>
      <c r="E117" s="94"/>
      <c r="F117" s="111"/>
      <c r="G117" s="111"/>
      <c r="H117" s="111"/>
      <c r="I117" s="111"/>
      <c r="J117" s="94"/>
    </row>
    <row r="118" spans="2:10">
      <c r="B118" s="93"/>
      <c r="C118" s="93"/>
      <c r="D118" s="94"/>
      <c r="E118" s="94"/>
      <c r="F118" s="111"/>
      <c r="G118" s="111"/>
      <c r="H118" s="111"/>
      <c r="I118" s="111"/>
      <c r="J118" s="94"/>
    </row>
    <row r="119" spans="2:10">
      <c r="B119" s="93"/>
      <c r="C119" s="93"/>
      <c r="D119" s="94"/>
      <c r="E119" s="94"/>
      <c r="F119" s="111"/>
      <c r="G119" s="111"/>
      <c r="H119" s="111"/>
      <c r="I119" s="111"/>
      <c r="J119" s="94"/>
    </row>
    <row r="120" spans="2:10">
      <c r="B120" s="93"/>
      <c r="C120" s="93"/>
      <c r="D120" s="94"/>
      <c r="E120" s="94"/>
      <c r="F120" s="111"/>
      <c r="G120" s="111"/>
      <c r="H120" s="111"/>
      <c r="I120" s="111"/>
      <c r="J120" s="94"/>
    </row>
    <row r="121" spans="2:10">
      <c r="B121" s="93"/>
      <c r="C121" s="93"/>
      <c r="D121" s="94"/>
      <c r="E121" s="94"/>
      <c r="F121" s="111"/>
      <c r="G121" s="111"/>
      <c r="H121" s="111"/>
      <c r="I121" s="111"/>
      <c r="J121" s="94"/>
    </row>
    <row r="122" spans="2:10">
      <c r="B122" s="93"/>
      <c r="C122" s="93"/>
      <c r="D122" s="94"/>
      <c r="E122" s="94"/>
      <c r="F122" s="111"/>
      <c r="G122" s="111"/>
      <c r="H122" s="111"/>
      <c r="I122" s="111"/>
      <c r="J122" s="94"/>
    </row>
    <row r="123" spans="2:10">
      <c r="B123" s="93"/>
      <c r="C123" s="93"/>
      <c r="D123" s="94"/>
      <c r="E123" s="94"/>
      <c r="F123" s="111"/>
      <c r="G123" s="111"/>
      <c r="H123" s="111"/>
      <c r="I123" s="111"/>
      <c r="J123" s="94"/>
    </row>
    <row r="124" spans="2:10">
      <c r="B124" s="93"/>
      <c r="C124" s="93"/>
      <c r="D124" s="94"/>
      <c r="E124" s="94"/>
      <c r="F124" s="111"/>
      <c r="G124" s="111"/>
      <c r="H124" s="111"/>
      <c r="I124" s="111"/>
      <c r="J124" s="94"/>
    </row>
    <row r="125" spans="2:10">
      <c r="B125" s="93"/>
      <c r="C125" s="93"/>
      <c r="D125" s="94"/>
      <c r="E125" s="94"/>
      <c r="F125" s="111"/>
      <c r="G125" s="111"/>
      <c r="H125" s="111"/>
      <c r="I125" s="111"/>
      <c r="J125" s="94"/>
    </row>
    <row r="126" spans="2:10">
      <c r="B126" s="93"/>
      <c r="C126" s="93"/>
      <c r="D126" s="94"/>
      <c r="E126" s="94"/>
      <c r="F126" s="111"/>
      <c r="G126" s="111"/>
      <c r="H126" s="111"/>
      <c r="I126" s="111"/>
      <c r="J126" s="94"/>
    </row>
    <row r="127" spans="2:10">
      <c r="B127" s="93"/>
      <c r="C127" s="93"/>
      <c r="D127" s="94"/>
      <c r="E127" s="94"/>
      <c r="F127" s="111"/>
      <c r="G127" s="111"/>
      <c r="H127" s="111"/>
      <c r="I127" s="111"/>
      <c r="J127" s="94"/>
    </row>
    <row r="128" spans="2:10">
      <c r="B128" s="93"/>
      <c r="C128" s="93"/>
      <c r="D128" s="94"/>
      <c r="E128" s="94"/>
      <c r="F128" s="111"/>
      <c r="G128" s="111"/>
      <c r="H128" s="111"/>
      <c r="I128" s="111"/>
      <c r="J128" s="94"/>
    </row>
    <row r="129" spans="2:10">
      <c r="B129" s="93"/>
      <c r="C129" s="93"/>
      <c r="D129" s="94"/>
      <c r="E129" s="94"/>
      <c r="F129" s="111"/>
      <c r="G129" s="111"/>
      <c r="H129" s="111"/>
      <c r="I129" s="111"/>
      <c r="J129" s="94"/>
    </row>
    <row r="130" spans="2:10">
      <c r="B130" s="93"/>
      <c r="C130" s="93"/>
      <c r="D130" s="94"/>
      <c r="E130" s="94"/>
      <c r="F130" s="111"/>
      <c r="G130" s="111"/>
      <c r="H130" s="111"/>
      <c r="I130" s="111"/>
      <c r="J130" s="94"/>
    </row>
    <row r="131" spans="2:10">
      <c r="B131" s="93"/>
      <c r="C131" s="93"/>
      <c r="D131" s="94"/>
      <c r="E131" s="94"/>
      <c r="F131" s="111"/>
      <c r="G131" s="111"/>
      <c r="H131" s="111"/>
      <c r="I131" s="111"/>
      <c r="J131" s="94"/>
    </row>
    <row r="132" spans="2:10">
      <c r="B132" s="93"/>
      <c r="C132" s="93"/>
      <c r="D132" s="94"/>
      <c r="E132" s="94"/>
      <c r="F132" s="111"/>
      <c r="G132" s="111"/>
      <c r="H132" s="111"/>
      <c r="I132" s="111"/>
      <c r="J132" s="94"/>
    </row>
    <row r="133" spans="2:10">
      <c r="B133" s="93"/>
      <c r="C133" s="93"/>
      <c r="D133" s="94"/>
      <c r="E133" s="94"/>
      <c r="F133" s="111"/>
      <c r="G133" s="111"/>
      <c r="H133" s="111"/>
      <c r="I133" s="111"/>
      <c r="J133" s="94"/>
    </row>
    <row r="134" spans="2:10">
      <c r="B134" s="93"/>
      <c r="C134" s="93"/>
      <c r="D134" s="94"/>
      <c r="E134" s="94"/>
      <c r="F134" s="111"/>
      <c r="G134" s="111"/>
      <c r="H134" s="111"/>
      <c r="I134" s="111"/>
      <c r="J134" s="94"/>
    </row>
    <row r="135" spans="2:10">
      <c r="B135" s="93"/>
      <c r="C135" s="93"/>
      <c r="D135" s="94"/>
      <c r="E135" s="94"/>
      <c r="F135" s="111"/>
      <c r="G135" s="111"/>
      <c r="H135" s="111"/>
      <c r="I135" s="111"/>
      <c r="J135" s="94"/>
    </row>
    <row r="136" spans="2:10">
      <c r="B136" s="93"/>
      <c r="C136" s="93"/>
      <c r="D136" s="94"/>
      <c r="E136" s="94"/>
      <c r="F136" s="111"/>
      <c r="G136" s="111"/>
      <c r="H136" s="111"/>
      <c r="I136" s="111"/>
      <c r="J136" s="94"/>
    </row>
    <row r="137" spans="2:10">
      <c r="B137" s="93"/>
      <c r="C137" s="93"/>
      <c r="D137" s="94"/>
      <c r="E137" s="94"/>
      <c r="F137" s="111"/>
      <c r="G137" s="111"/>
      <c r="H137" s="111"/>
      <c r="I137" s="111"/>
      <c r="J137" s="94"/>
    </row>
    <row r="138" spans="2:10">
      <c r="B138" s="93"/>
      <c r="C138" s="93"/>
      <c r="D138" s="94"/>
      <c r="E138" s="94"/>
      <c r="F138" s="111"/>
      <c r="G138" s="111"/>
      <c r="H138" s="111"/>
      <c r="I138" s="111"/>
      <c r="J138" s="94"/>
    </row>
    <row r="139" spans="2:10">
      <c r="B139" s="93"/>
      <c r="C139" s="93"/>
      <c r="D139" s="94"/>
      <c r="E139" s="94"/>
      <c r="F139" s="111"/>
      <c r="G139" s="111"/>
      <c r="H139" s="111"/>
      <c r="I139" s="111"/>
      <c r="J139" s="94"/>
    </row>
    <row r="140" spans="2:10">
      <c r="B140" s="93"/>
      <c r="C140" s="93"/>
      <c r="D140" s="94"/>
      <c r="E140" s="94"/>
      <c r="F140" s="111"/>
      <c r="G140" s="111"/>
      <c r="H140" s="111"/>
      <c r="I140" s="111"/>
      <c r="J140" s="94"/>
    </row>
    <row r="141" spans="2:10">
      <c r="B141" s="93"/>
      <c r="C141" s="93"/>
      <c r="D141" s="94"/>
      <c r="E141" s="94"/>
      <c r="F141" s="111"/>
      <c r="G141" s="111"/>
      <c r="H141" s="111"/>
      <c r="I141" s="111"/>
      <c r="J141" s="94"/>
    </row>
    <row r="142" spans="2:10">
      <c r="B142" s="93"/>
      <c r="C142" s="93"/>
      <c r="D142" s="94"/>
      <c r="E142" s="94"/>
      <c r="F142" s="111"/>
      <c r="G142" s="111"/>
      <c r="H142" s="111"/>
      <c r="I142" s="111"/>
      <c r="J142" s="94"/>
    </row>
    <row r="143" spans="2:10">
      <c r="B143" s="93"/>
      <c r="C143" s="93"/>
      <c r="D143" s="94"/>
      <c r="E143" s="94"/>
      <c r="F143" s="111"/>
      <c r="G143" s="111"/>
      <c r="H143" s="111"/>
      <c r="I143" s="111"/>
      <c r="J143" s="94"/>
    </row>
    <row r="144" spans="2:10">
      <c r="B144" s="93"/>
      <c r="C144" s="93"/>
      <c r="D144" s="94"/>
      <c r="E144" s="94"/>
      <c r="F144" s="111"/>
      <c r="G144" s="111"/>
      <c r="H144" s="111"/>
      <c r="I144" s="111"/>
      <c r="J144" s="94"/>
    </row>
    <row r="145" spans="2:10">
      <c r="B145" s="93"/>
      <c r="C145" s="93"/>
      <c r="D145" s="94"/>
      <c r="E145" s="94"/>
      <c r="F145" s="111"/>
      <c r="G145" s="111"/>
      <c r="H145" s="111"/>
      <c r="I145" s="111"/>
      <c r="J145" s="94"/>
    </row>
    <row r="146" spans="2:10">
      <c r="B146" s="93"/>
      <c r="C146" s="93"/>
      <c r="D146" s="94"/>
      <c r="E146" s="94"/>
      <c r="F146" s="111"/>
      <c r="G146" s="111"/>
      <c r="H146" s="111"/>
      <c r="I146" s="111"/>
      <c r="J146" s="94"/>
    </row>
    <row r="147" spans="2:10">
      <c r="B147" s="93"/>
      <c r="C147" s="93"/>
      <c r="D147" s="94"/>
      <c r="E147" s="94"/>
      <c r="F147" s="111"/>
      <c r="G147" s="111"/>
      <c r="H147" s="111"/>
      <c r="I147" s="111"/>
      <c r="J147" s="94"/>
    </row>
    <row r="148" spans="2:10">
      <c r="B148" s="93"/>
      <c r="C148" s="93"/>
      <c r="D148" s="94"/>
      <c r="E148" s="94"/>
      <c r="F148" s="111"/>
      <c r="G148" s="111"/>
      <c r="H148" s="111"/>
      <c r="I148" s="111"/>
      <c r="J148" s="94"/>
    </row>
    <row r="149" spans="2:10">
      <c r="B149" s="93"/>
      <c r="C149" s="93"/>
      <c r="D149" s="94"/>
      <c r="E149" s="94"/>
      <c r="F149" s="111"/>
      <c r="G149" s="111"/>
      <c r="H149" s="111"/>
      <c r="I149" s="111"/>
      <c r="J149" s="94"/>
    </row>
    <row r="150" spans="2:10">
      <c r="B150" s="93"/>
      <c r="C150" s="93"/>
      <c r="D150" s="94"/>
      <c r="E150" s="94"/>
      <c r="F150" s="111"/>
      <c r="G150" s="111"/>
      <c r="H150" s="111"/>
      <c r="I150" s="111"/>
      <c r="J150" s="94"/>
    </row>
    <row r="151" spans="2:10">
      <c r="B151" s="93"/>
      <c r="C151" s="93"/>
      <c r="D151" s="94"/>
      <c r="E151" s="94"/>
      <c r="F151" s="111"/>
      <c r="G151" s="111"/>
      <c r="H151" s="111"/>
      <c r="I151" s="111"/>
      <c r="J151" s="94"/>
    </row>
    <row r="152" spans="2:10">
      <c r="B152" s="93"/>
      <c r="C152" s="93"/>
      <c r="D152" s="94"/>
      <c r="E152" s="94"/>
      <c r="F152" s="111"/>
      <c r="G152" s="111"/>
      <c r="H152" s="111"/>
      <c r="I152" s="111"/>
      <c r="J152" s="94"/>
    </row>
    <row r="153" spans="2:10">
      <c r="B153" s="93"/>
      <c r="C153" s="93"/>
      <c r="D153" s="94"/>
      <c r="E153" s="94"/>
      <c r="F153" s="111"/>
      <c r="G153" s="111"/>
      <c r="H153" s="111"/>
      <c r="I153" s="111"/>
      <c r="J153" s="94"/>
    </row>
    <row r="154" spans="2:10">
      <c r="B154" s="93"/>
      <c r="C154" s="93"/>
      <c r="D154" s="94"/>
      <c r="E154" s="94"/>
      <c r="F154" s="111"/>
      <c r="G154" s="111"/>
      <c r="H154" s="111"/>
      <c r="I154" s="111"/>
      <c r="J154" s="94"/>
    </row>
    <row r="155" spans="2:10">
      <c r="B155" s="93"/>
      <c r="C155" s="93"/>
      <c r="D155" s="94"/>
      <c r="E155" s="94"/>
      <c r="F155" s="111"/>
      <c r="G155" s="111"/>
      <c r="H155" s="111"/>
      <c r="I155" s="111"/>
      <c r="J155" s="94"/>
    </row>
    <row r="156" spans="2:10">
      <c r="B156" s="93"/>
      <c r="C156" s="93"/>
      <c r="D156" s="94"/>
      <c r="E156" s="94"/>
      <c r="F156" s="111"/>
      <c r="G156" s="111"/>
      <c r="H156" s="111"/>
      <c r="I156" s="111"/>
      <c r="J156" s="94"/>
    </row>
    <row r="157" spans="2:10">
      <c r="B157" s="93"/>
      <c r="C157" s="93"/>
      <c r="D157" s="94"/>
      <c r="E157" s="94"/>
      <c r="F157" s="111"/>
      <c r="G157" s="111"/>
      <c r="H157" s="111"/>
      <c r="I157" s="111"/>
      <c r="J157" s="94"/>
    </row>
    <row r="158" spans="2:10">
      <c r="B158" s="93"/>
      <c r="C158" s="93"/>
      <c r="D158" s="94"/>
      <c r="E158" s="94"/>
      <c r="F158" s="111"/>
      <c r="G158" s="111"/>
      <c r="H158" s="111"/>
      <c r="I158" s="111"/>
      <c r="J158" s="94"/>
    </row>
    <row r="159" spans="2:10">
      <c r="B159" s="93"/>
      <c r="C159" s="93"/>
      <c r="D159" s="94"/>
      <c r="E159" s="94"/>
      <c r="F159" s="111"/>
      <c r="G159" s="111"/>
      <c r="H159" s="111"/>
      <c r="I159" s="111"/>
      <c r="J159" s="94"/>
    </row>
    <row r="160" spans="2:10">
      <c r="B160" s="93"/>
      <c r="C160" s="93"/>
      <c r="D160" s="94"/>
      <c r="E160" s="94"/>
      <c r="F160" s="111"/>
      <c r="G160" s="111"/>
      <c r="H160" s="111"/>
      <c r="I160" s="111"/>
      <c r="J160" s="94"/>
    </row>
    <row r="161" spans="2:10">
      <c r="B161" s="93"/>
      <c r="C161" s="93"/>
      <c r="D161" s="94"/>
      <c r="E161" s="94"/>
      <c r="F161" s="111"/>
      <c r="G161" s="111"/>
      <c r="H161" s="111"/>
      <c r="I161" s="111"/>
      <c r="J161" s="94"/>
    </row>
    <row r="162" spans="2:10">
      <c r="B162" s="93"/>
      <c r="C162" s="93"/>
      <c r="D162" s="94"/>
      <c r="E162" s="94"/>
      <c r="F162" s="111"/>
      <c r="G162" s="111"/>
      <c r="H162" s="111"/>
      <c r="I162" s="111"/>
      <c r="J162" s="94"/>
    </row>
    <row r="163" spans="2:10">
      <c r="B163" s="93"/>
      <c r="C163" s="93"/>
      <c r="D163" s="94"/>
      <c r="E163" s="94"/>
      <c r="F163" s="111"/>
      <c r="G163" s="111"/>
      <c r="H163" s="111"/>
      <c r="I163" s="111"/>
      <c r="J163" s="94"/>
    </row>
    <row r="164" spans="2:10">
      <c r="B164" s="93"/>
      <c r="C164" s="93"/>
      <c r="D164" s="94"/>
      <c r="E164" s="94"/>
      <c r="F164" s="111"/>
      <c r="G164" s="111"/>
      <c r="H164" s="111"/>
      <c r="I164" s="111"/>
      <c r="J164" s="94"/>
    </row>
    <row r="165" spans="2:10">
      <c r="B165" s="93"/>
      <c r="C165" s="93"/>
      <c r="D165" s="94"/>
      <c r="E165" s="94"/>
      <c r="F165" s="111"/>
      <c r="G165" s="111"/>
      <c r="H165" s="111"/>
      <c r="I165" s="111"/>
      <c r="J165" s="94"/>
    </row>
    <row r="166" spans="2:10">
      <c r="B166" s="93"/>
      <c r="C166" s="93"/>
      <c r="D166" s="94"/>
      <c r="E166" s="94"/>
      <c r="F166" s="111"/>
      <c r="G166" s="111"/>
      <c r="H166" s="111"/>
      <c r="I166" s="111"/>
      <c r="J166" s="94"/>
    </row>
    <row r="167" spans="2:10">
      <c r="B167" s="93"/>
      <c r="C167" s="93"/>
      <c r="D167" s="94"/>
      <c r="E167" s="94"/>
      <c r="F167" s="111"/>
      <c r="G167" s="111"/>
      <c r="H167" s="111"/>
      <c r="I167" s="111"/>
      <c r="J167" s="94"/>
    </row>
    <row r="168" spans="2:10">
      <c r="B168" s="93"/>
      <c r="C168" s="93"/>
      <c r="D168" s="94"/>
      <c r="E168" s="94"/>
      <c r="F168" s="111"/>
      <c r="G168" s="111"/>
      <c r="H168" s="111"/>
      <c r="I168" s="111"/>
      <c r="J168" s="94"/>
    </row>
    <row r="169" spans="2:10">
      <c r="B169" s="93"/>
      <c r="C169" s="93"/>
      <c r="D169" s="94"/>
      <c r="E169" s="94"/>
      <c r="F169" s="111"/>
      <c r="G169" s="111"/>
      <c r="H169" s="111"/>
      <c r="I169" s="111"/>
      <c r="J169" s="94"/>
    </row>
    <row r="170" spans="2:10">
      <c r="B170" s="93"/>
      <c r="C170" s="93"/>
      <c r="D170" s="94"/>
      <c r="E170" s="94"/>
      <c r="F170" s="111"/>
      <c r="G170" s="111"/>
      <c r="H170" s="111"/>
      <c r="I170" s="111"/>
      <c r="J170" s="94"/>
    </row>
    <row r="171" spans="2:10">
      <c r="B171" s="93"/>
      <c r="C171" s="93"/>
      <c r="D171" s="94"/>
      <c r="E171" s="94"/>
      <c r="F171" s="111"/>
      <c r="G171" s="111"/>
      <c r="H171" s="111"/>
      <c r="I171" s="111"/>
      <c r="J171" s="94"/>
    </row>
    <row r="172" spans="2:10">
      <c r="B172" s="93"/>
      <c r="C172" s="93"/>
      <c r="D172" s="94"/>
      <c r="E172" s="94"/>
      <c r="F172" s="111"/>
      <c r="G172" s="111"/>
      <c r="H172" s="111"/>
      <c r="I172" s="111"/>
      <c r="J172" s="94"/>
    </row>
    <row r="173" spans="2:10">
      <c r="B173" s="93"/>
      <c r="C173" s="93"/>
      <c r="D173" s="94"/>
      <c r="E173" s="94"/>
      <c r="F173" s="111"/>
      <c r="G173" s="111"/>
      <c r="H173" s="111"/>
      <c r="I173" s="111"/>
      <c r="J173" s="94"/>
    </row>
    <row r="174" spans="2:10">
      <c r="B174" s="93"/>
      <c r="C174" s="93"/>
      <c r="D174" s="94"/>
      <c r="E174" s="94"/>
      <c r="F174" s="111"/>
      <c r="G174" s="111"/>
      <c r="H174" s="111"/>
      <c r="I174" s="111"/>
      <c r="J174" s="94"/>
    </row>
    <row r="175" spans="2:10">
      <c r="B175" s="93"/>
      <c r="C175" s="93"/>
      <c r="D175" s="94"/>
      <c r="E175" s="94"/>
      <c r="F175" s="111"/>
      <c r="G175" s="111"/>
      <c r="H175" s="111"/>
      <c r="I175" s="111"/>
      <c r="J175" s="94"/>
    </row>
    <row r="176" spans="2:10">
      <c r="B176" s="93"/>
      <c r="C176" s="93"/>
      <c r="D176" s="94"/>
      <c r="E176" s="94"/>
      <c r="F176" s="111"/>
      <c r="G176" s="111"/>
      <c r="H176" s="111"/>
      <c r="I176" s="111"/>
      <c r="J176" s="94"/>
    </row>
    <row r="177" spans="2:10">
      <c r="B177" s="93"/>
      <c r="C177" s="93"/>
      <c r="D177" s="94"/>
      <c r="E177" s="94"/>
      <c r="F177" s="111"/>
      <c r="G177" s="111"/>
      <c r="H177" s="111"/>
      <c r="I177" s="111"/>
      <c r="J177" s="94"/>
    </row>
    <row r="178" spans="2:10">
      <c r="B178" s="93"/>
      <c r="C178" s="93"/>
      <c r="D178" s="94"/>
      <c r="E178" s="94"/>
      <c r="F178" s="111"/>
      <c r="G178" s="111"/>
      <c r="H178" s="111"/>
      <c r="I178" s="111"/>
      <c r="J178" s="94"/>
    </row>
    <row r="179" spans="2:10">
      <c r="B179" s="93"/>
      <c r="C179" s="93"/>
      <c r="D179" s="94"/>
      <c r="E179" s="94"/>
      <c r="F179" s="111"/>
      <c r="G179" s="111"/>
      <c r="H179" s="111"/>
      <c r="I179" s="111"/>
      <c r="J179" s="94"/>
    </row>
    <row r="180" spans="2:10">
      <c r="B180" s="93"/>
      <c r="C180" s="93"/>
      <c r="D180" s="94"/>
      <c r="E180" s="94"/>
      <c r="F180" s="111"/>
      <c r="G180" s="111"/>
      <c r="H180" s="111"/>
      <c r="I180" s="111"/>
      <c r="J180" s="94"/>
    </row>
    <row r="181" spans="2:10">
      <c r="B181" s="93"/>
      <c r="C181" s="93"/>
      <c r="D181" s="94"/>
      <c r="E181" s="94"/>
      <c r="F181" s="111"/>
      <c r="G181" s="111"/>
      <c r="H181" s="111"/>
      <c r="I181" s="111"/>
      <c r="J181" s="94"/>
    </row>
    <row r="182" spans="2:10">
      <c r="B182" s="93"/>
      <c r="C182" s="93"/>
      <c r="D182" s="94"/>
      <c r="E182" s="94"/>
      <c r="F182" s="111"/>
      <c r="G182" s="111"/>
      <c r="H182" s="111"/>
      <c r="I182" s="111"/>
      <c r="J182" s="94"/>
    </row>
    <row r="183" spans="2:10">
      <c r="B183" s="93"/>
      <c r="C183" s="93"/>
      <c r="D183" s="94"/>
      <c r="E183" s="94"/>
      <c r="F183" s="111"/>
      <c r="G183" s="111"/>
      <c r="H183" s="111"/>
      <c r="I183" s="111"/>
      <c r="J183" s="94"/>
    </row>
    <row r="184" spans="2:10">
      <c r="B184" s="93"/>
      <c r="C184" s="93"/>
      <c r="D184" s="94"/>
      <c r="E184" s="94"/>
      <c r="F184" s="111"/>
      <c r="G184" s="111"/>
      <c r="H184" s="111"/>
      <c r="I184" s="111"/>
      <c r="J184" s="94"/>
    </row>
    <row r="185" spans="2:10">
      <c r="B185" s="93"/>
      <c r="C185" s="93"/>
      <c r="D185" s="94"/>
      <c r="E185" s="94"/>
      <c r="F185" s="111"/>
      <c r="G185" s="111"/>
      <c r="H185" s="111"/>
      <c r="I185" s="111"/>
      <c r="J185" s="94"/>
    </row>
    <row r="186" spans="2:10">
      <c r="B186" s="93"/>
      <c r="C186" s="93"/>
      <c r="D186" s="94"/>
      <c r="E186" s="94"/>
      <c r="F186" s="111"/>
      <c r="G186" s="111"/>
      <c r="H186" s="111"/>
      <c r="I186" s="111"/>
      <c r="J186" s="94"/>
    </row>
    <row r="187" spans="2:10">
      <c r="B187" s="93"/>
      <c r="C187" s="93"/>
      <c r="D187" s="94"/>
      <c r="E187" s="94"/>
      <c r="F187" s="111"/>
      <c r="G187" s="111"/>
      <c r="H187" s="111"/>
      <c r="I187" s="111"/>
      <c r="J187" s="94"/>
    </row>
    <row r="188" spans="2:10">
      <c r="B188" s="93"/>
      <c r="C188" s="93"/>
      <c r="D188" s="94"/>
      <c r="E188" s="94"/>
      <c r="F188" s="111"/>
      <c r="G188" s="111"/>
      <c r="H188" s="111"/>
      <c r="I188" s="111"/>
      <c r="J188" s="94"/>
    </row>
    <row r="189" spans="2:10">
      <c r="B189" s="93"/>
      <c r="C189" s="93"/>
      <c r="D189" s="94"/>
      <c r="E189" s="94"/>
      <c r="F189" s="111"/>
      <c r="G189" s="111"/>
      <c r="H189" s="111"/>
      <c r="I189" s="111"/>
      <c r="J189" s="94"/>
    </row>
    <row r="190" spans="2:10">
      <c r="B190" s="93"/>
      <c r="C190" s="93"/>
      <c r="D190" s="94"/>
      <c r="E190" s="94"/>
      <c r="F190" s="111"/>
      <c r="G190" s="111"/>
      <c r="H190" s="111"/>
      <c r="I190" s="111"/>
      <c r="J190" s="94"/>
    </row>
    <row r="191" spans="2:10">
      <c r="B191" s="93"/>
      <c r="C191" s="93"/>
      <c r="D191" s="94"/>
      <c r="E191" s="94"/>
      <c r="F191" s="111"/>
      <c r="G191" s="111"/>
      <c r="H191" s="111"/>
      <c r="I191" s="111"/>
      <c r="J191" s="94"/>
    </row>
    <row r="192" spans="2:10">
      <c r="B192" s="93"/>
      <c r="C192" s="93"/>
      <c r="D192" s="94"/>
      <c r="E192" s="94"/>
      <c r="F192" s="111"/>
      <c r="G192" s="111"/>
      <c r="H192" s="111"/>
      <c r="I192" s="111"/>
      <c r="J192" s="94"/>
    </row>
    <row r="193" spans="2:10">
      <c r="B193" s="93"/>
      <c r="C193" s="93"/>
      <c r="D193" s="94"/>
      <c r="E193" s="94"/>
      <c r="F193" s="111"/>
      <c r="G193" s="111"/>
      <c r="H193" s="111"/>
      <c r="I193" s="111"/>
      <c r="J193" s="94"/>
    </row>
    <row r="194" spans="2:10">
      <c r="B194" s="93"/>
      <c r="C194" s="93"/>
      <c r="D194" s="94"/>
      <c r="E194" s="94"/>
      <c r="F194" s="111"/>
      <c r="G194" s="111"/>
      <c r="H194" s="111"/>
      <c r="I194" s="111"/>
      <c r="J194" s="94"/>
    </row>
    <row r="195" spans="2:10">
      <c r="B195" s="93"/>
      <c r="C195" s="93"/>
      <c r="D195" s="94"/>
      <c r="E195" s="94"/>
      <c r="F195" s="111"/>
      <c r="G195" s="111"/>
      <c r="H195" s="111"/>
      <c r="I195" s="111"/>
      <c r="J195" s="94"/>
    </row>
    <row r="196" spans="2:10">
      <c r="B196" s="93"/>
      <c r="C196" s="93"/>
      <c r="D196" s="94"/>
      <c r="E196" s="94"/>
      <c r="F196" s="111"/>
      <c r="G196" s="111"/>
      <c r="H196" s="111"/>
      <c r="I196" s="111"/>
      <c r="J196" s="94"/>
    </row>
    <row r="197" spans="2:10">
      <c r="B197" s="93"/>
      <c r="C197" s="93"/>
      <c r="D197" s="94"/>
      <c r="E197" s="94"/>
      <c r="F197" s="111"/>
      <c r="G197" s="111"/>
      <c r="H197" s="111"/>
      <c r="I197" s="111"/>
      <c r="J197" s="94"/>
    </row>
    <row r="198" spans="2:10">
      <c r="B198" s="93"/>
      <c r="C198" s="93"/>
      <c r="D198" s="94"/>
      <c r="E198" s="94"/>
      <c r="F198" s="111"/>
      <c r="G198" s="111"/>
      <c r="H198" s="111"/>
      <c r="I198" s="111"/>
      <c r="J198" s="94"/>
    </row>
    <row r="199" spans="2:10">
      <c r="B199" s="93"/>
      <c r="C199" s="93"/>
      <c r="D199" s="94"/>
      <c r="E199" s="94"/>
      <c r="F199" s="111"/>
      <c r="G199" s="111"/>
      <c r="H199" s="111"/>
      <c r="I199" s="111"/>
      <c r="J199" s="94"/>
    </row>
    <row r="200" spans="2:10">
      <c r="B200" s="93"/>
      <c r="C200" s="93"/>
      <c r="D200" s="94"/>
      <c r="E200" s="94"/>
      <c r="F200" s="111"/>
      <c r="G200" s="111"/>
      <c r="H200" s="111"/>
      <c r="I200" s="111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7:J1048576 B20:B21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145</v>
      </c>
      <c r="C1" s="46" t="s" vm="1">
        <v>228</v>
      </c>
    </row>
    <row r="2" spans="2:11">
      <c r="B2" s="46" t="s">
        <v>144</v>
      </c>
      <c r="C2" s="46" t="s">
        <v>229</v>
      </c>
    </row>
    <row r="3" spans="2:11">
      <c r="B3" s="46" t="s">
        <v>146</v>
      </c>
      <c r="C3" s="46" t="s">
        <v>230</v>
      </c>
    </row>
    <row r="4" spans="2:11">
      <c r="B4" s="46" t="s">
        <v>147</v>
      </c>
      <c r="C4" s="46">
        <v>9455</v>
      </c>
    </row>
    <row r="6" spans="2:11" ht="26.25" customHeight="1">
      <c r="B6" s="133" t="s">
        <v>177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3166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2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2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1"/>
      <c r="E110" s="111"/>
      <c r="F110" s="111"/>
      <c r="G110" s="111"/>
      <c r="H110" s="111"/>
      <c r="I110" s="94"/>
      <c r="J110" s="94"/>
      <c r="K110" s="94"/>
    </row>
    <row r="111" spans="2:11">
      <c r="B111" s="93"/>
      <c r="C111" s="93"/>
      <c r="D111" s="111"/>
      <c r="E111" s="111"/>
      <c r="F111" s="111"/>
      <c r="G111" s="111"/>
      <c r="H111" s="111"/>
      <c r="I111" s="94"/>
      <c r="J111" s="94"/>
      <c r="K111" s="94"/>
    </row>
    <row r="112" spans="2:11">
      <c r="B112" s="93"/>
      <c r="C112" s="93"/>
      <c r="D112" s="111"/>
      <c r="E112" s="111"/>
      <c r="F112" s="111"/>
      <c r="G112" s="111"/>
      <c r="H112" s="111"/>
      <c r="I112" s="94"/>
      <c r="J112" s="94"/>
      <c r="K112" s="94"/>
    </row>
    <row r="113" spans="2:11">
      <c r="B113" s="93"/>
      <c r="C113" s="93"/>
      <c r="D113" s="111"/>
      <c r="E113" s="111"/>
      <c r="F113" s="111"/>
      <c r="G113" s="111"/>
      <c r="H113" s="111"/>
      <c r="I113" s="94"/>
      <c r="J113" s="94"/>
      <c r="K113" s="94"/>
    </row>
    <row r="114" spans="2:11">
      <c r="B114" s="93"/>
      <c r="C114" s="93"/>
      <c r="D114" s="111"/>
      <c r="E114" s="111"/>
      <c r="F114" s="111"/>
      <c r="G114" s="111"/>
      <c r="H114" s="111"/>
      <c r="I114" s="94"/>
      <c r="J114" s="94"/>
      <c r="K114" s="94"/>
    </row>
    <row r="115" spans="2:11">
      <c r="B115" s="93"/>
      <c r="C115" s="93"/>
      <c r="D115" s="111"/>
      <c r="E115" s="111"/>
      <c r="F115" s="111"/>
      <c r="G115" s="111"/>
      <c r="H115" s="111"/>
      <c r="I115" s="94"/>
      <c r="J115" s="94"/>
      <c r="K115" s="94"/>
    </row>
    <row r="116" spans="2:11">
      <c r="B116" s="93"/>
      <c r="C116" s="93"/>
      <c r="D116" s="111"/>
      <c r="E116" s="111"/>
      <c r="F116" s="111"/>
      <c r="G116" s="111"/>
      <c r="H116" s="111"/>
      <c r="I116" s="94"/>
      <c r="J116" s="94"/>
      <c r="K116" s="94"/>
    </row>
    <row r="117" spans="2:11">
      <c r="B117" s="93"/>
      <c r="C117" s="93"/>
      <c r="D117" s="111"/>
      <c r="E117" s="111"/>
      <c r="F117" s="111"/>
      <c r="G117" s="111"/>
      <c r="H117" s="111"/>
      <c r="I117" s="94"/>
      <c r="J117" s="94"/>
      <c r="K117" s="94"/>
    </row>
    <row r="118" spans="2:11">
      <c r="B118" s="93"/>
      <c r="C118" s="93"/>
      <c r="D118" s="111"/>
      <c r="E118" s="111"/>
      <c r="F118" s="111"/>
      <c r="G118" s="111"/>
      <c r="H118" s="111"/>
      <c r="I118" s="94"/>
      <c r="J118" s="94"/>
      <c r="K118" s="94"/>
    </row>
    <row r="119" spans="2:11">
      <c r="B119" s="93"/>
      <c r="C119" s="93"/>
      <c r="D119" s="111"/>
      <c r="E119" s="111"/>
      <c r="F119" s="111"/>
      <c r="G119" s="111"/>
      <c r="H119" s="111"/>
      <c r="I119" s="94"/>
      <c r="J119" s="94"/>
      <c r="K119" s="94"/>
    </row>
    <row r="120" spans="2:11">
      <c r="B120" s="93"/>
      <c r="C120" s="93"/>
      <c r="D120" s="111"/>
      <c r="E120" s="111"/>
      <c r="F120" s="111"/>
      <c r="G120" s="111"/>
      <c r="H120" s="111"/>
      <c r="I120" s="94"/>
      <c r="J120" s="94"/>
      <c r="K120" s="94"/>
    </row>
    <row r="121" spans="2:11">
      <c r="B121" s="93"/>
      <c r="C121" s="93"/>
      <c r="D121" s="111"/>
      <c r="E121" s="111"/>
      <c r="F121" s="111"/>
      <c r="G121" s="111"/>
      <c r="H121" s="111"/>
      <c r="I121" s="94"/>
      <c r="J121" s="94"/>
      <c r="K121" s="94"/>
    </row>
    <row r="122" spans="2:11">
      <c r="B122" s="93"/>
      <c r="C122" s="93"/>
      <c r="D122" s="111"/>
      <c r="E122" s="111"/>
      <c r="F122" s="111"/>
      <c r="G122" s="111"/>
      <c r="H122" s="111"/>
      <c r="I122" s="94"/>
      <c r="J122" s="94"/>
      <c r="K122" s="94"/>
    </row>
    <row r="123" spans="2:11">
      <c r="B123" s="93"/>
      <c r="C123" s="93"/>
      <c r="D123" s="111"/>
      <c r="E123" s="111"/>
      <c r="F123" s="111"/>
      <c r="G123" s="111"/>
      <c r="H123" s="111"/>
      <c r="I123" s="94"/>
      <c r="J123" s="94"/>
      <c r="K123" s="94"/>
    </row>
    <row r="124" spans="2:11">
      <c r="B124" s="93"/>
      <c r="C124" s="93"/>
      <c r="D124" s="111"/>
      <c r="E124" s="111"/>
      <c r="F124" s="111"/>
      <c r="G124" s="111"/>
      <c r="H124" s="111"/>
      <c r="I124" s="94"/>
      <c r="J124" s="94"/>
      <c r="K124" s="94"/>
    </row>
    <row r="125" spans="2:11">
      <c r="B125" s="93"/>
      <c r="C125" s="93"/>
      <c r="D125" s="111"/>
      <c r="E125" s="111"/>
      <c r="F125" s="111"/>
      <c r="G125" s="111"/>
      <c r="H125" s="111"/>
      <c r="I125" s="94"/>
      <c r="J125" s="94"/>
      <c r="K125" s="94"/>
    </row>
    <row r="126" spans="2:11">
      <c r="B126" s="93"/>
      <c r="C126" s="93"/>
      <c r="D126" s="111"/>
      <c r="E126" s="111"/>
      <c r="F126" s="111"/>
      <c r="G126" s="111"/>
      <c r="H126" s="111"/>
      <c r="I126" s="94"/>
      <c r="J126" s="94"/>
      <c r="K126" s="94"/>
    </row>
    <row r="127" spans="2:11">
      <c r="B127" s="93"/>
      <c r="C127" s="93"/>
      <c r="D127" s="111"/>
      <c r="E127" s="111"/>
      <c r="F127" s="111"/>
      <c r="G127" s="111"/>
      <c r="H127" s="111"/>
      <c r="I127" s="94"/>
      <c r="J127" s="94"/>
      <c r="K127" s="94"/>
    </row>
    <row r="128" spans="2:11">
      <c r="B128" s="93"/>
      <c r="C128" s="93"/>
      <c r="D128" s="111"/>
      <c r="E128" s="111"/>
      <c r="F128" s="111"/>
      <c r="G128" s="111"/>
      <c r="H128" s="111"/>
      <c r="I128" s="94"/>
      <c r="J128" s="94"/>
      <c r="K128" s="94"/>
    </row>
    <row r="129" spans="2:11">
      <c r="B129" s="93"/>
      <c r="C129" s="93"/>
      <c r="D129" s="111"/>
      <c r="E129" s="111"/>
      <c r="F129" s="111"/>
      <c r="G129" s="111"/>
      <c r="H129" s="111"/>
      <c r="I129" s="94"/>
      <c r="J129" s="94"/>
      <c r="K129" s="94"/>
    </row>
    <row r="130" spans="2:11">
      <c r="B130" s="93"/>
      <c r="C130" s="93"/>
      <c r="D130" s="111"/>
      <c r="E130" s="111"/>
      <c r="F130" s="111"/>
      <c r="G130" s="111"/>
      <c r="H130" s="111"/>
      <c r="I130" s="94"/>
      <c r="J130" s="94"/>
      <c r="K130" s="94"/>
    </row>
    <row r="131" spans="2:11">
      <c r="B131" s="93"/>
      <c r="C131" s="93"/>
      <c r="D131" s="111"/>
      <c r="E131" s="111"/>
      <c r="F131" s="111"/>
      <c r="G131" s="111"/>
      <c r="H131" s="111"/>
      <c r="I131" s="94"/>
      <c r="J131" s="94"/>
      <c r="K131" s="94"/>
    </row>
    <row r="132" spans="2:11">
      <c r="B132" s="93"/>
      <c r="C132" s="93"/>
      <c r="D132" s="111"/>
      <c r="E132" s="111"/>
      <c r="F132" s="111"/>
      <c r="G132" s="111"/>
      <c r="H132" s="111"/>
      <c r="I132" s="94"/>
      <c r="J132" s="94"/>
      <c r="K132" s="94"/>
    </row>
    <row r="133" spans="2:11">
      <c r="B133" s="93"/>
      <c r="C133" s="93"/>
      <c r="D133" s="111"/>
      <c r="E133" s="111"/>
      <c r="F133" s="111"/>
      <c r="G133" s="111"/>
      <c r="H133" s="111"/>
      <c r="I133" s="94"/>
      <c r="J133" s="94"/>
      <c r="K133" s="94"/>
    </row>
    <row r="134" spans="2:11">
      <c r="B134" s="93"/>
      <c r="C134" s="93"/>
      <c r="D134" s="111"/>
      <c r="E134" s="111"/>
      <c r="F134" s="111"/>
      <c r="G134" s="111"/>
      <c r="H134" s="111"/>
      <c r="I134" s="94"/>
      <c r="J134" s="94"/>
      <c r="K134" s="94"/>
    </row>
    <row r="135" spans="2:11">
      <c r="B135" s="93"/>
      <c r="C135" s="93"/>
      <c r="D135" s="111"/>
      <c r="E135" s="111"/>
      <c r="F135" s="111"/>
      <c r="G135" s="111"/>
      <c r="H135" s="111"/>
      <c r="I135" s="94"/>
      <c r="J135" s="94"/>
      <c r="K135" s="94"/>
    </row>
    <row r="136" spans="2:11">
      <c r="B136" s="93"/>
      <c r="C136" s="93"/>
      <c r="D136" s="111"/>
      <c r="E136" s="111"/>
      <c r="F136" s="111"/>
      <c r="G136" s="111"/>
      <c r="H136" s="111"/>
      <c r="I136" s="94"/>
      <c r="J136" s="94"/>
      <c r="K136" s="94"/>
    </row>
    <row r="137" spans="2:11">
      <c r="B137" s="93"/>
      <c r="C137" s="93"/>
      <c r="D137" s="111"/>
      <c r="E137" s="111"/>
      <c r="F137" s="111"/>
      <c r="G137" s="111"/>
      <c r="H137" s="111"/>
      <c r="I137" s="94"/>
      <c r="J137" s="94"/>
      <c r="K137" s="94"/>
    </row>
    <row r="138" spans="2:11">
      <c r="B138" s="93"/>
      <c r="C138" s="93"/>
      <c r="D138" s="111"/>
      <c r="E138" s="111"/>
      <c r="F138" s="111"/>
      <c r="G138" s="111"/>
      <c r="H138" s="111"/>
      <c r="I138" s="94"/>
      <c r="J138" s="94"/>
      <c r="K138" s="94"/>
    </row>
    <row r="139" spans="2:11">
      <c r="B139" s="93"/>
      <c r="C139" s="93"/>
      <c r="D139" s="111"/>
      <c r="E139" s="111"/>
      <c r="F139" s="111"/>
      <c r="G139" s="111"/>
      <c r="H139" s="111"/>
      <c r="I139" s="94"/>
      <c r="J139" s="94"/>
      <c r="K139" s="94"/>
    </row>
    <row r="140" spans="2:11">
      <c r="B140" s="93"/>
      <c r="C140" s="93"/>
      <c r="D140" s="111"/>
      <c r="E140" s="111"/>
      <c r="F140" s="111"/>
      <c r="G140" s="111"/>
      <c r="H140" s="111"/>
      <c r="I140" s="94"/>
      <c r="J140" s="94"/>
      <c r="K140" s="94"/>
    </row>
    <row r="141" spans="2:11">
      <c r="B141" s="93"/>
      <c r="C141" s="93"/>
      <c r="D141" s="111"/>
      <c r="E141" s="111"/>
      <c r="F141" s="111"/>
      <c r="G141" s="111"/>
      <c r="H141" s="111"/>
      <c r="I141" s="94"/>
      <c r="J141" s="94"/>
      <c r="K141" s="94"/>
    </row>
    <row r="142" spans="2:11">
      <c r="B142" s="93"/>
      <c r="C142" s="93"/>
      <c r="D142" s="111"/>
      <c r="E142" s="111"/>
      <c r="F142" s="111"/>
      <c r="G142" s="111"/>
      <c r="H142" s="111"/>
      <c r="I142" s="94"/>
      <c r="J142" s="94"/>
      <c r="K142" s="94"/>
    </row>
    <row r="143" spans="2:11">
      <c r="B143" s="93"/>
      <c r="C143" s="93"/>
      <c r="D143" s="111"/>
      <c r="E143" s="111"/>
      <c r="F143" s="111"/>
      <c r="G143" s="111"/>
      <c r="H143" s="111"/>
      <c r="I143" s="94"/>
      <c r="J143" s="94"/>
      <c r="K143" s="94"/>
    </row>
    <row r="144" spans="2:11">
      <c r="B144" s="93"/>
      <c r="C144" s="93"/>
      <c r="D144" s="111"/>
      <c r="E144" s="111"/>
      <c r="F144" s="111"/>
      <c r="G144" s="111"/>
      <c r="H144" s="111"/>
      <c r="I144" s="94"/>
      <c r="J144" s="94"/>
      <c r="K144" s="94"/>
    </row>
    <row r="145" spans="2:11">
      <c r="B145" s="93"/>
      <c r="C145" s="93"/>
      <c r="D145" s="111"/>
      <c r="E145" s="111"/>
      <c r="F145" s="111"/>
      <c r="G145" s="111"/>
      <c r="H145" s="111"/>
      <c r="I145" s="94"/>
      <c r="J145" s="94"/>
      <c r="K145" s="94"/>
    </row>
    <row r="146" spans="2:11">
      <c r="B146" s="93"/>
      <c r="C146" s="93"/>
      <c r="D146" s="111"/>
      <c r="E146" s="111"/>
      <c r="F146" s="111"/>
      <c r="G146" s="111"/>
      <c r="H146" s="111"/>
      <c r="I146" s="94"/>
      <c r="J146" s="94"/>
      <c r="K146" s="94"/>
    </row>
    <row r="147" spans="2:11">
      <c r="B147" s="93"/>
      <c r="C147" s="93"/>
      <c r="D147" s="111"/>
      <c r="E147" s="111"/>
      <c r="F147" s="111"/>
      <c r="G147" s="111"/>
      <c r="H147" s="111"/>
      <c r="I147" s="94"/>
      <c r="J147" s="94"/>
      <c r="K147" s="94"/>
    </row>
    <row r="148" spans="2:11">
      <c r="B148" s="93"/>
      <c r="C148" s="93"/>
      <c r="D148" s="111"/>
      <c r="E148" s="111"/>
      <c r="F148" s="111"/>
      <c r="G148" s="111"/>
      <c r="H148" s="111"/>
      <c r="I148" s="94"/>
      <c r="J148" s="94"/>
      <c r="K148" s="94"/>
    </row>
    <row r="149" spans="2:11">
      <c r="B149" s="93"/>
      <c r="C149" s="93"/>
      <c r="D149" s="111"/>
      <c r="E149" s="111"/>
      <c r="F149" s="111"/>
      <c r="G149" s="111"/>
      <c r="H149" s="111"/>
      <c r="I149" s="94"/>
      <c r="J149" s="94"/>
      <c r="K149" s="94"/>
    </row>
    <row r="150" spans="2:11">
      <c r="B150" s="93"/>
      <c r="C150" s="93"/>
      <c r="D150" s="111"/>
      <c r="E150" s="111"/>
      <c r="F150" s="111"/>
      <c r="G150" s="111"/>
      <c r="H150" s="111"/>
      <c r="I150" s="94"/>
      <c r="J150" s="94"/>
      <c r="K150" s="94"/>
    </row>
    <row r="151" spans="2:11">
      <c r="B151" s="93"/>
      <c r="C151" s="93"/>
      <c r="D151" s="111"/>
      <c r="E151" s="111"/>
      <c r="F151" s="111"/>
      <c r="G151" s="111"/>
      <c r="H151" s="111"/>
      <c r="I151" s="94"/>
      <c r="J151" s="94"/>
      <c r="K151" s="94"/>
    </row>
    <row r="152" spans="2:11">
      <c r="B152" s="93"/>
      <c r="C152" s="93"/>
      <c r="D152" s="111"/>
      <c r="E152" s="111"/>
      <c r="F152" s="111"/>
      <c r="G152" s="111"/>
      <c r="H152" s="111"/>
      <c r="I152" s="94"/>
      <c r="J152" s="94"/>
      <c r="K152" s="94"/>
    </row>
    <row r="153" spans="2:11">
      <c r="B153" s="93"/>
      <c r="C153" s="93"/>
      <c r="D153" s="111"/>
      <c r="E153" s="111"/>
      <c r="F153" s="111"/>
      <c r="G153" s="111"/>
      <c r="H153" s="111"/>
      <c r="I153" s="94"/>
      <c r="J153" s="94"/>
      <c r="K153" s="94"/>
    </row>
    <row r="154" spans="2:11">
      <c r="B154" s="93"/>
      <c r="C154" s="93"/>
      <c r="D154" s="111"/>
      <c r="E154" s="111"/>
      <c r="F154" s="111"/>
      <c r="G154" s="111"/>
      <c r="H154" s="111"/>
      <c r="I154" s="94"/>
      <c r="J154" s="94"/>
      <c r="K154" s="94"/>
    </row>
    <row r="155" spans="2:11">
      <c r="B155" s="93"/>
      <c r="C155" s="93"/>
      <c r="D155" s="111"/>
      <c r="E155" s="111"/>
      <c r="F155" s="111"/>
      <c r="G155" s="111"/>
      <c r="H155" s="111"/>
      <c r="I155" s="94"/>
      <c r="J155" s="94"/>
      <c r="K155" s="94"/>
    </row>
    <row r="156" spans="2:11">
      <c r="B156" s="93"/>
      <c r="C156" s="93"/>
      <c r="D156" s="111"/>
      <c r="E156" s="111"/>
      <c r="F156" s="111"/>
      <c r="G156" s="111"/>
      <c r="H156" s="111"/>
      <c r="I156" s="94"/>
      <c r="J156" s="94"/>
      <c r="K156" s="94"/>
    </row>
    <row r="157" spans="2:11">
      <c r="B157" s="93"/>
      <c r="C157" s="93"/>
      <c r="D157" s="111"/>
      <c r="E157" s="111"/>
      <c r="F157" s="111"/>
      <c r="G157" s="111"/>
      <c r="H157" s="111"/>
      <c r="I157" s="94"/>
      <c r="J157" s="94"/>
      <c r="K157" s="94"/>
    </row>
    <row r="158" spans="2:11">
      <c r="B158" s="93"/>
      <c r="C158" s="93"/>
      <c r="D158" s="111"/>
      <c r="E158" s="111"/>
      <c r="F158" s="111"/>
      <c r="G158" s="111"/>
      <c r="H158" s="111"/>
      <c r="I158" s="94"/>
      <c r="J158" s="94"/>
      <c r="K158" s="94"/>
    </row>
    <row r="159" spans="2:11">
      <c r="B159" s="93"/>
      <c r="C159" s="93"/>
      <c r="D159" s="111"/>
      <c r="E159" s="111"/>
      <c r="F159" s="111"/>
      <c r="G159" s="111"/>
      <c r="H159" s="111"/>
      <c r="I159" s="94"/>
      <c r="J159" s="94"/>
      <c r="K159" s="94"/>
    </row>
    <row r="160" spans="2:11">
      <c r="B160" s="93"/>
      <c r="C160" s="93"/>
      <c r="D160" s="111"/>
      <c r="E160" s="111"/>
      <c r="F160" s="111"/>
      <c r="G160" s="111"/>
      <c r="H160" s="111"/>
      <c r="I160" s="94"/>
      <c r="J160" s="94"/>
      <c r="K160" s="94"/>
    </row>
    <row r="161" spans="2:11">
      <c r="B161" s="93"/>
      <c r="C161" s="93"/>
      <c r="D161" s="111"/>
      <c r="E161" s="111"/>
      <c r="F161" s="111"/>
      <c r="G161" s="111"/>
      <c r="H161" s="111"/>
      <c r="I161" s="94"/>
      <c r="J161" s="94"/>
      <c r="K161" s="94"/>
    </row>
    <row r="162" spans="2:11">
      <c r="B162" s="93"/>
      <c r="C162" s="93"/>
      <c r="D162" s="111"/>
      <c r="E162" s="111"/>
      <c r="F162" s="111"/>
      <c r="G162" s="111"/>
      <c r="H162" s="111"/>
      <c r="I162" s="94"/>
      <c r="J162" s="94"/>
      <c r="K162" s="94"/>
    </row>
    <row r="163" spans="2:11">
      <c r="B163" s="93"/>
      <c r="C163" s="93"/>
      <c r="D163" s="111"/>
      <c r="E163" s="111"/>
      <c r="F163" s="111"/>
      <c r="G163" s="111"/>
      <c r="H163" s="111"/>
      <c r="I163" s="94"/>
      <c r="J163" s="94"/>
      <c r="K163" s="94"/>
    </row>
    <row r="164" spans="2:11">
      <c r="B164" s="93"/>
      <c r="C164" s="93"/>
      <c r="D164" s="111"/>
      <c r="E164" s="111"/>
      <c r="F164" s="111"/>
      <c r="G164" s="111"/>
      <c r="H164" s="111"/>
      <c r="I164" s="94"/>
      <c r="J164" s="94"/>
      <c r="K164" s="94"/>
    </row>
    <row r="165" spans="2:11">
      <c r="B165" s="93"/>
      <c r="C165" s="93"/>
      <c r="D165" s="111"/>
      <c r="E165" s="111"/>
      <c r="F165" s="111"/>
      <c r="G165" s="111"/>
      <c r="H165" s="111"/>
      <c r="I165" s="94"/>
      <c r="J165" s="94"/>
      <c r="K165" s="94"/>
    </row>
    <row r="166" spans="2:11">
      <c r="B166" s="93"/>
      <c r="C166" s="93"/>
      <c r="D166" s="111"/>
      <c r="E166" s="111"/>
      <c r="F166" s="111"/>
      <c r="G166" s="111"/>
      <c r="H166" s="111"/>
      <c r="I166" s="94"/>
      <c r="J166" s="94"/>
      <c r="K166" s="94"/>
    </row>
    <row r="167" spans="2:11">
      <c r="B167" s="93"/>
      <c r="C167" s="93"/>
      <c r="D167" s="111"/>
      <c r="E167" s="111"/>
      <c r="F167" s="111"/>
      <c r="G167" s="111"/>
      <c r="H167" s="111"/>
      <c r="I167" s="94"/>
      <c r="J167" s="94"/>
      <c r="K167" s="94"/>
    </row>
    <row r="168" spans="2:11">
      <c r="B168" s="93"/>
      <c r="C168" s="93"/>
      <c r="D168" s="111"/>
      <c r="E168" s="111"/>
      <c r="F168" s="111"/>
      <c r="G168" s="111"/>
      <c r="H168" s="111"/>
      <c r="I168" s="94"/>
      <c r="J168" s="94"/>
      <c r="K168" s="94"/>
    </row>
    <row r="169" spans="2:11">
      <c r="B169" s="93"/>
      <c r="C169" s="93"/>
      <c r="D169" s="111"/>
      <c r="E169" s="111"/>
      <c r="F169" s="111"/>
      <c r="G169" s="111"/>
      <c r="H169" s="111"/>
      <c r="I169" s="94"/>
      <c r="J169" s="94"/>
      <c r="K169" s="94"/>
    </row>
    <row r="170" spans="2:11">
      <c r="B170" s="93"/>
      <c r="C170" s="93"/>
      <c r="D170" s="111"/>
      <c r="E170" s="111"/>
      <c r="F170" s="111"/>
      <c r="G170" s="111"/>
      <c r="H170" s="111"/>
      <c r="I170" s="94"/>
      <c r="J170" s="94"/>
      <c r="K170" s="94"/>
    </row>
    <row r="171" spans="2:11">
      <c r="B171" s="93"/>
      <c r="C171" s="93"/>
      <c r="D171" s="111"/>
      <c r="E171" s="111"/>
      <c r="F171" s="111"/>
      <c r="G171" s="111"/>
      <c r="H171" s="111"/>
      <c r="I171" s="94"/>
      <c r="J171" s="94"/>
      <c r="K171" s="94"/>
    </row>
    <row r="172" spans="2:11">
      <c r="B172" s="93"/>
      <c r="C172" s="93"/>
      <c r="D172" s="111"/>
      <c r="E172" s="111"/>
      <c r="F172" s="111"/>
      <c r="G172" s="111"/>
      <c r="H172" s="111"/>
      <c r="I172" s="94"/>
      <c r="J172" s="94"/>
      <c r="K172" s="94"/>
    </row>
    <row r="173" spans="2:11">
      <c r="B173" s="93"/>
      <c r="C173" s="93"/>
      <c r="D173" s="111"/>
      <c r="E173" s="111"/>
      <c r="F173" s="111"/>
      <c r="G173" s="111"/>
      <c r="H173" s="111"/>
      <c r="I173" s="94"/>
      <c r="J173" s="94"/>
      <c r="K173" s="94"/>
    </row>
    <row r="174" spans="2:11">
      <c r="B174" s="93"/>
      <c r="C174" s="93"/>
      <c r="D174" s="111"/>
      <c r="E174" s="111"/>
      <c r="F174" s="111"/>
      <c r="G174" s="111"/>
      <c r="H174" s="111"/>
      <c r="I174" s="94"/>
      <c r="J174" s="94"/>
      <c r="K174" s="94"/>
    </row>
    <row r="175" spans="2:11">
      <c r="B175" s="93"/>
      <c r="C175" s="93"/>
      <c r="D175" s="111"/>
      <c r="E175" s="111"/>
      <c r="F175" s="111"/>
      <c r="G175" s="111"/>
      <c r="H175" s="111"/>
      <c r="I175" s="94"/>
      <c r="J175" s="94"/>
      <c r="K175" s="94"/>
    </row>
    <row r="176" spans="2:11">
      <c r="B176" s="93"/>
      <c r="C176" s="93"/>
      <c r="D176" s="111"/>
      <c r="E176" s="111"/>
      <c r="F176" s="111"/>
      <c r="G176" s="111"/>
      <c r="H176" s="111"/>
      <c r="I176" s="94"/>
      <c r="J176" s="94"/>
      <c r="K176" s="94"/>
    </row>
    <row r="177" spans="2:11">
      <c r="B177" s="93"/>
      <c r="C177" s="93"/>
      <c r="D177" s="111"/>
      <c r="E177" s="111"/>
      <c r="F177" s="111"/>
      <c r="G177" s="111"/>
      <c r="H177" s="111"/>
      <c r="I177" s="94"/>
      <c r="J177" s="94"/>
      <c r="K177" s="94"/>
    </row>
    <row r="178" spans="2:11">
      <c r="B178" s="93"/>
      <c r="C178" s="93"/>
      <c r="D178" s="111"/>
      <c r="E178" s="111"/>
      <c r="F178" s="111"/>
      <c r="G178" s="111"/>
      <c r="H178" s="111"/>
      <c r="I178" s="94"/>
      <c r="J178" s="94"/>
      <c r="K178" s="94"/>
    </row>
    <row r="179" spans="2:11">
      <c r="B179" s="93"/>
      <c r="C179" s="93"/>
      <c r="D179" s="111"/>
      <c r="E179" s="111"/>
      <c r="F179" s="111"/>
      <c r="G179" s="111"/>
      <c r="H179" s="111"/>
      <c r="I179" s="94"/>
      <c r="J179" s="94"/>
      <c r="K179" s="94"/>
    </row>
    <row r="180" spans="2:11">
      <c r="B180" s="93"/>
      <c r="C180" s="93"/>
      <c r="D180" s="111"/>
      <c r="E180" s="111"/>
      <c r="F180" s="111"/>
      <c r="G180" s="111"/>
      <c r="H180" s="111"/>
      <c r="I180" s="94"/>
      <c r="J180" s="94"/>
      <c r="K180" s="94"/>
    </row>
    <row r="181" spans="2:11">
      <c r="B181" s="93"/>
      <c r="C181" s="93"/>
      <c r="D181" s="111"/>
      <c r="E181" s="111"/>
      <c r="F181" s="111"/>
      <c r="G181" s="111"/>
      <c r="H181" s="111"/>
      <c r="I181" s="94"/>
      <c r="J181" s="94"/>
      <c r="K181" s="94"/>
    </row>
    <row r="182" spans="2:11">
      <c r="B182" s="93"/>
      <c r="C182" s="93"/>
      <c r="D182" s="111"/>
      <c r="E182" s="111"/>
      <c r="F182" s="111"/>
      <c r="G182" s="111"/>
      <c r="H182" s="111"/>
      <c r="I182" s="94"/>
      <c r="J182" s="94"/>
      <c r="K182" s="94"/>
    </row>
    <row r="183" spans="2:11">
      <c r="B183" s="93"/>
      <c r="C183" s="93"/>
      <c r="D183" s="111"/>
      <c r="E183" s="111"/>
      <c r="F183" s="111"/>
      <c r="G183" s="111"/>
      <c r="H183" s="111"/>
      <c r="I183" s="94"/>
      <c r="J183" s="94"/>
      <c r="K183" s="94"/>
    </row>
    <row r="184" spans="2:11">
      <c r="B184" s="93"/>
      <c r="C184" s="93"/>
      <c r="D184" s="111"/>
      <c r="E184" s="111"/>
      <c r="F184" s="111"/>
      <c r="G184" s="111"/>
      <c r="H184" s="111"/>
      <c r="I184" s="94"/>
      <c r="J184" s="94"/>
      <c r="K184" s="94"/>
    </row>
    <row r="185" spans="2:11">
      <c r="B185" s="93"/>
      <c r="C185" s="93"/>
      <c r="D185" s="111"/>
      <c r="E185" s="111"/>
      <c r="F185" s="111"/>
      <c r="G185" s="111"/>
      <c r="H185" s="111"/>
      <c r="I185" s="94"/>
      <c r="J185" s="94"/>
      <c r="K185" s="94"/>
    </row>
    <row r="186" spans="2:11">
      <c r="B186" s="93"/>
      <c r="C186" s="93"/>
      <c r="D186" s="111"/>
      <c r="E186" s="111"/>
      <c r="F186" s="111"/>
      <c r="G186" s="111"/>
      <c r="H186" s="111"/>
      <c r="I186" s="94"/>
      <c r="J186" s="94"/>
      <c r="K186" s="94"/>
    </row>
    <row r="187" spans="2:11">
      <c r="B187" s="93"/>
      <c r="C187" s="93"/>
      <c r="D187" s="111"/>
      <c r="E187" s="111"/>
      <c r="F187" s="111"/>
      <c r="G187" s="111"/>
      <c r="H187" s="111"/>
      <c r="I187" s="94"/>
      <c r="J187" s="94"/>
      <c r="K187" s="94"/>
    </row>
    <row r="188" spans="2:11">
      <c r="B188" s="93"/>
      <c r="C188" s="93"/>
      <c r="D188" s="111"/>
      <c r="E188" s="111"/>
      <c r="F188" s="111"/>
      <c r="G188" s="111"/>
      <c r="H188" s="111"/>
      <c r="I188" s="94"/>
      <c r="J188" s="94"/>
      <c r="K188" s="94"/>
    </row>
    <row r="189" spans="2:11">
      <c r="B189" s="93"/>
      <c r="C189" s="93"/>
      <c r="D189" s="111"/>
      <c r="E189" s="111"/>
      <c r="F189" s="111"/>
      <c r="G189" s="111"/>
      <c r="H189" s="111"/>
      <c r="I189" s="94"/>
      <c r="J189" s="94"/>
      <c r="K189" s="94"/>
    </row>
    <row r="190" spans="2:11">
      <c r="B190" s="93"/>
      <c r="C190" s="93"/>
      <c r="D190" s="111"/>
      <c r="E190" s="111"/>
      <c r="F190" s="111"/>
      <c r="G190" s="111"/>
      <c r="H190" s="111"/>
      <c r="I190" s="94"/>
      <c r="J190" s="94"/>
      <c r="K190" s="94"/>
    </row>
    <row r="191" spans="2:11">
      <c r="B191" s="93"/>
      <c r="C191" s="93"/>
      <c r="D191" s="111"/>
      <c r="E191" s="111"/>
      <c r="F191" s="111"/>
      <c r="G191" s="111"/>
      <c r="H191" s="111"/>
      <c r="I191" s="94"/>
      <c r="J191" s="94"/>
      <c r="K191" s="94"/>
    </row>
    <row r="192" spans="2:11">
      <c r="B192" s="93"/>
      <c r="C192" s="93"/>
      <c r="D192" s="111"/>
      <c r="E192" s="111"/>
      <c r="F192" s="111"/>
      <c r="G192" s="111"/>
      <c r="H192" s="111"/>
      <c r="I192" s="94"/>
      <c r="J192" s="94"/>
      <c r="K192" s="94"/>
    </row>
    <row r="193" spans="2:11">
      <c r="B193" s="93"/>
      <c r="C193" s="93"/>
      <c r="D193" s="111"/>
      <c r="E193" s="111"/>
      <c r="F193" s="111"/>
      <c r="G193" s="111"/>
      <c r="H193" s="111"/>
      <c r="I193" s="94"/>
      <c r="J193" s="94"/>
      <c r="K193" s="94"/>
    </row>
    <row r="194" spans="2:11">
      <c r="B194" s="93"/>
      <c r="C194" s="93"/>
      <c r="D194" s="111"/>
      <c r="E194" s="111"/>
      <c r="F194" s="111"/>
      <c r="G194" s="111"/>
      <c r="H194" s="111"/>
      <c r="I194" s="94"/>
      <c r="J194" s="94"/>
      <c r="K194" s="94"/>
    </row>
    <row r="195" spans="2:11">
      <c r="B195" s="93"/>
      <c r="C195" s="93"/>
      <c r="D195" s="111"/>
      <c r="E195" s="111"/>
      <c r="F195" s="111"/>
      <c r="G195" s="111"/>
      <c r="H195" s="111"/>
      <c r="I195" s="94"/>
      <c r="J195" s="94"/>
      <c r="K195" s="94"/>
    </row>
    <row r="196" spans="2:11">
      <c r="B196" s="93"/>
      <c r="C196" s="93"/>
      <c r="D196" s="111"/>
      <c r="E196" s="111"/>
      <c r="F196" s="111"/>
      <c r="G196" s="111"/>
      <c r="H196" s="111"/>
      <c r="I196" s="94"/>
      <c r="J196" s="94"/>
      <c r="K196" s="94"/>
    </row>
    <row r="197" spans="2:11">
      <c r="B197" s="93"/>
      <c r="C197" s="93"/>
      <c r="D197" s="111"/>
      <c r="E197" s="111"/>
      <c r="F197" s="111"/>
      <c r="G197" s="111"/>
      <c r="H197" s="111"/>
      <c r="I197" s="94"/>
      <c r="J197" s="94"/>
      <c r="K197" s="94"/>
    </row>
    <row r="198" spans="2:11">
      <c r="B198" s="93"/>
      <c r="C198" s="93"/>
      <c r="D198" s="111"/>
      <c r="E198" s="111"/>
      <c r="F198" s="111"/>
      <c r="G198" s="111"/>
      <c r="H198" s="111"/>
      <c r="I198" s="94"/>
      <c r="J198" s="94"/>
      <c r="K198" s="94"/>
    </row>
    <row r="199" spans="2:11">
      <c r="B199" s="93"/>
      <c r="C199" s="93"/>
      <c r="D199" s="111"/>
      <c r="E199" s="111"/>
      <c r="F199" s="111"/>
      <c r="G199" s="111"/>
      <c r="H199" s="111"/>
      <c r="I199" s="94"/>
      <c r="J199" s="94"/>
      <c r="K199" s="94"/>
    </row>
    <row r="200" spans="2:11">
      <c r="B200" s="93"/>
      <c r="C200" s="93"/>
      <c r="D200" s="111"/>
      <c r="E200" s="111"/>
      <c r="F200" s="111"/>
      <c r="G200" s="111"/>
      <c r="H200" s="111"/>
      <c r="I200" s="94"/>
      <c r="J200" s="94"/>
      <c r="K200" s="94"/>
    </row>
    <row r="201" spans="2:11">
      <c r="B201" s="93"/>
      <c r="C201" s="93"/>
      <c r="D201" s="111"/>
      <c r="E201" s="111"/>
      <c r="F201" s="111"/>
      <c r="G201" s="111"/>
      <c r="H201" s="111"/>
      <c r="I201" s="94"/>
      <c r="J201" s="94"/>
      <c r="K201" s="94"/>
    </row>
    <row r="202" spans="2:11">
      <c r="B202" s="93"/>
      <c r="C202" s="93"/>
      <c r="D202" s="111"/>
      <c r="E202" s="111"/>
      <c r="F202" s="111"/>
      <c r="G202" s="111"/>
      <c r="H202" s="111"/>
      <c r="I202" s="94"/>
      <c r="J202" s="94"/>
      <c r="K202" s="94"/>
    </row>
    <row r="203" spans="2:11">
      <c r="B203" s="93"/>
      <c r="C203" s="93"/>
      <c r="D203" s="111"/>
      <c r="E203" s="111"/>
      <c r="F203" s="111"/>
      <c r="G203" s="111"/>
      <c r="H203" s="111"/>
      <c r="I203" s="94"/>
      <c r="J203" s="94"/>
      <c r="K203" s="94"/>
    </row>
    <row r="204" spans="2:11">
      <c r="B204" s="93"/>
      <c r="C204" s="93"/>
      <c r="D204" s="111"/>
      <c r="E204" s="111"/>
      <c r="F204" s="111"/>
      <c r="G204" s="111"/>
      <c r="H204" s="111"/>
      <c r="I204" s="94"/>
      <c r="J204" s="94"/>
      <c r="K204" s="94"/>
    </row>
    <row r="205" spans="2:11">
      <c r="B205" s="93"/>
      <c r="C205" s="93"/>
      <c r="D205" s="111"/>
      <c r="E205" s="111"/>
      <c r="F205" s="111"/>
      <c r="G205" s="111"/>
      <c r="H205" s="111"/>
      <c r="I205" s="94"/>
      <c r="J205" s="94"/>
      <c r="K205" s="94"/>
    </row>
    <row r="206" spans="2:11">
      <c r="B206" s="93"/>
      <c r="C206" s="93"/>
      <c r="D206" s="111"/>
      <c r="E206" s="111"/>
      <c r="F206" s="111"/>
      <c r="G206" s="111"/>
      <c r="H206" s="111"/>
      <c r="I206" s="94"/>
      <c r="J206" s="94"/>
      <c r="K206" s="94"/>
    </row>
    <row r="207" spans="2:11">
      <c r="B207" s="93"/>
      <c r="C207" s="93"/>
      <c r="D207" s="111"/>
      <c r="E207" s="111"/>
      <c r="F207" s="111"/>
      <c r="G207" s="111"/>
      <c r="H207" s="111"/>
      <c r="I207" s="94"/>
      <c r="J207" s="94"/>
      <c r="K207" s="94"/>
    </row>
    <row r="208" spans="2:11">
      <c r="B208" s="93"/>
      <c r="C208" s="93"/>
      <c r="D208" s="111"/>
      <c r="E208" s="111"/>
      <c r="F208" s="111"/>
      <c r="G208" s="111"/>
      <c r="H208" s="111"/>
      <c r="I208" s="94"/>
      <c r="J208" s="94"/>
      <c r="K208" s="94"/>
    </row>
    <row r="209" spans="2:11">
      <c r="B209" s="93"/>
      <c r="C209" s="93"/>
      <c r="D209" s="111"/>
      <c r="E209" s="111"/>
      <c r="F209" s="111"/>
      <c r="G209" s="111"/>
      <c r="H209" s="111"/>
      <c r="I209" s="94"/>
      <c r="J209" s="94"/>
      <c r="K209" s="94"/>
    </row>
    <row r="210" spans="2:11">
      <c r="B210" s="93"/>
      <c r="C210" s="93"/>
      <c r="D210" s="111"/>
      <c r="E210" s="111"/>
      <c r="F210" s="111"/>
      <c r="G210" s="111"/>
      <c r="H210" s="111"/>
      <c r="I210" s="94"/>
      <c r="J210" s="94"/>
      <c r="K210" s="94"/>
    </row>
    <row r="211" spans="2:11">
      <c r="B211" s="93"/>
      <c r="C211" s="93"/>
      <c r="D211" s="111"/>
      <c r="E211" s="111"/>
      <c r="F211" s="111"/>
      <c r="G211" s="111"/>
      <c r="H211" s="111"/>
      <c r="I211" s="94"/>
      <c r="J211" s="94"/>
      <c r="K211" s="94"/>
    </row>
    <row r="212" spans="2:11">
      <c r="B212" s="93"/>
      <c r="C212" s="93"/>
      <c r="D212" s="111"/>
      <c r="E212" s="111"/>
      <c r="F212" s="111"/>
      <c r="G212" s="111"/>
      <c r="H212" s="111"/>
      <c r="I212" s="94"/>
      <c r="J212" s="94"/>
      <c r="K212" s="94"/>
    </row>
    <row r="213" spans="2:11">
      <c r="B213" s="93"/>
      <c r="C213" s="93"/>
      <c r="D213" s="111"/>
      <c r="E213" s="111"/>
      <c r="F213" s="111"/>
      <c r="G213" s="111"/>
      <c r="H213" s="111"/>
      <c r="I213" s="94"/>
      <c r="J213" s="94"/>
      <c r="K213" s="94"/>
    </row>
    <row r="214" spans="2:11">
      <c r="B214" s="93"/>
      <c r="C214" s="93"/>
      <c r="D214" s="111"/>
      <c r="E214" s="111"/>
      <c r="F214" s="111"/>
      <c r="G214" s="111"/>
      <c r="H214" s="111"/>
      <c r="I214" s="94"/>
      <c r="J214" s="94"/>
      <c r="K214" s="94"/>
    </row>
    <row r="215" spans="2:11">
      <c r="B215" s="93"/>
      <c r="C215" s="93"/>
      <c r="D215" s="111"/>
      <c r="E215" s="111"/>
      <c r="F215" s="111"/>
      <c r="G215" s="111"/>
      <c r="H215" s="111"/>
      <c r="I215" s="94"/>
      <c r="J215" s="94"/>
      <c r="K215" s="94"/>
    </row>
    <row r="216" spans="2:11">
      <c r="B216" s="93"/>
      <c r="C216" s="93"/>
      <c r="D216" s="111"/>
      <c r="E216" s="111"/>
      <c r="F216" s="111"/>
      <c r="G216" s="111"/>
      <c r="H216" s="111"/>
      <c r="I216" s="94"/>
      <c r="J216" s="94"/>
      <c r="K216" s="94"/>
    </row>
    <row r="217" spans="2:11">
      <c r="B217" s="93"/>
      <c r="C217" s="93"/>
      <c r="D217" s="111"/>
      <c r="E217" s="111"/>
      <c r="F217" s="111"/>
      <c r="G217" s="111"/>
      <c r="H217" s="111"/>
      <c r="I217" s="94"/>
      <c r="J217" s="94"/>
      <c r="K217" s="94"/>
    </row>
    <row r="218" spans="2:11">
      <c r="B218" s="93"/>
      <c r="C218" s="93"/>
      <c r="D218" s="111"/>
      <c r="E218" s="111"/>
      <c r="F218" s="111"/>
      <c r="G218" s="111"/>
      <c r="H218" s="111"/>
      <c r="I218" s="94"/>
      <c r="J218" s="94"/>
      <c r="K218" s="94"/>
    </row>
    <row r="219" spans="2:11">
      <c r="B219" s="93"/>
      <c r="C219" s="93"/>
      <c r="D219" s="111"/>
      <c r="E219" s="111"/>
      <c r="F219" s="111"/>
      <c r="G219" s="111"/>
      <c r="H219" s="111"/>
      <c r="I219" s="94"/>
      <c r="J219" s="94"/>
      <c r="K219" s="94"/>
    </row>
    <row r="220" spans="2:11">
      <c r="B220" s="93"/>
      <c r="C220" s="93"/>
      <c r="D220" s="111"/>
      <c r="E220" s="111"/>
      <c r="F220" s="111"/>
      <c r="G220" s="111"/>
      <c r="H220" s="111"/>
      <c r="I220" s="94"/>
      <c r="J220" s="94"/>
      <c r="K220" s="94"/>
    </row>
    <row r="221" spans="2:11">
      <c r="B221" s="93"/>
      <c r="C221" s="93"/>
      <c r="D221" s="111"/>
      <c r="E221" s="111"/>
      <c r="F221" s="111"/>
      <c r="G221" s="111"/>
      <c r="H221" s="111"/>
      <c r="I221" s="94"/>
      <c r="J221" s="94"/>
      <c r="K221" s="94"/>
    </row>
    <row r="222" spans="2:11">
      <c r="B222" s="93"/>
      <c r="C222" s="93"/>
      <c r="D222" s="111"/>
      <c r="E222" s="111"/>
      <c r="F222" s="111"/>
      <c r="G222" s="111"/>
      <c r="H222" s="111"/>
      <c r="I222" s="94"/>
      <c r="J222" s="94"/>
      <c r="K222" s="94"/>
    </row>
    <row r="223" spans="2:11">
      <c r="B223" s="93"/>
      <c r="C223" s="93"/>
      <c r="D223" s="111"/>
      <c r="E223" s="111"/>
      <c r="F223" s="111"/>
      <c r="G223" s="111"/>
      <c r="H223" s="111"/>
      <c r="I223" s="94"/>
      <c r="J223" s="94"/>
      <c r="K223" s="94"/>
    </row>
    <row r="224" spans="2:11">
      <c r="B224" s="93"/>
      <c r="C224" s="93"/>
      <c r="D224" s="111"/>
      <c r="E224" s="111"/>
      <c r="F224" s="111"/>
      <c r="G224" s="111"/>
      <c r="H224" s="111"/>
      <c r="I224" s="94"/>
      <c r="J224" s="94"/>
      <c r="K224" s="94"/>
    </row>
    <row r="225" spans="2:11">
      <c r="B225" s="93"/>
      <c r="C225" s="93"/>
      <c r="D225" s="111"/>
      <c r="E225" s="111"/>
      <c r="F225" s="111"/>
      <c r="G225" s="111"/>
      <c r="H225" s="111"/>
      <c r="I225" s="94"/>
      <c r="J225" s="94"/>
      <c r="K225" s="94"/>
    </row>
    <row r="226" spans="2:11">
      <c r="B226" s="93"/>
      <c r="C226" s="93"/>
      <c r="D226" s="111"/>
      <c r="E226" s="111"/>
      <c r="F226" s="111"/>
      <c r="G226" s="111"/>
      <c r="H226" s="111"/>
      <c r="I226" s="94"/>
      <c r="J226" s="94"/>
      <c r="K226" s="94"/>
    </row>
    <row r="227" spans="2:11">
      <c r="B227" s="93"/>
      <c r="C227" s="93"/>
      <c r="D227" s="111"/>
      <c r="E227" s="111"/>
      <c r="F227" s="111"/>
      <c r="G227" s="111"/>
      <c r="H227" s="111"/>
      <c r="I227" s="94"/>
      <c r="J227" s="94"/>
      <c r="K227" s="94"/>
    </row>
    <row r="228" spans="2:11">
      <c r="B228" s="93"/>
      <c r="C228" s="93"/>
      <c r="D228" s="111"/>
      <c r="E228" s="111"/>
      <c r="F228" s="111"/>
      <c r="G228" s="111"/>
      <c r="H228" s="111"/>
      <c r="I228" s="94"/>
      <c r="J228" s="94"/>
      <c r="K228" s="94"/>
    </row>
    <row r="229" spans="2:11">
      <c r="B229" s="93"/>
      <c r="C229" s="93"/>
      <c r="D229" s="111"/>
      <c r="E229" s="111"/>
      <c r="F229" s="111"/>
      <c r="G229" s="111"/>
      <c r="H229" s="111"/>
      <c r="I229" s="94"/>
      <c r="J229" s="94"/>
      <c r="K229" s="94"/>
    </row>
    <row r="230" spans="2:11">
      <c r="B230" s="93"/>
      <c r="C230" s="93"/>
      <c r="D230" s="111"/>
      <c r="E230" s="111"/>
      <c r="F230" s="111"/>
      <c r="G230" s="111"/>
      <c r="H230" s="111"/>
      <c r="I230" s="94"/>
      <c r="J230" s="94"/>
      <c r="K230" s="94"/>
    </row>
    <row r="231" spans="2:11">
      <c r="B231" s="93"/>
      <c r="C231" s="93"/>
      <c r="D231" s="111"/>
      <c r="E231" s="111"/>
      <c r="F231" s="111"/>
      <c r="G231" s="111"/>
      <c r="H231" s="111"/>
      <c r="I231" s="94"/>
      <c r="J231" s="94"/>
      <c r="K231" s="94"/>
    </row>
    <row r="232" spans="2:11">
      <c r="B232" s="93"/>
      <c r="C232" s="93"/>
      <c r="D232" s="111"/>
      <c r="E232" s="111"/>
      <c r="F232" s="111"/>
      <c r="G232" s="111"/>
      <c r="H232" s="111"/>
      <c r="I232" s="94"/>
      <c r="J232" s="94"/>
      <c r="K232" s="94"/>
    </row>
    <row r="233" spans="2:11">
      <c r="B233" s="93"/>
      <c r="C233" s="93"/>
      <c r="D233" s="111"/>
      <c r="E233" s="111"/>
      <c r="F233" s="111"/>
      <c r="G233" s="111"/>
      <c r="H233" s="111"/>
      <c r="I233" s="94"/>
      <c r="J233" s="94"/>
      <c r="K233" s="94"/>
    </row>
    <row r="234" spans="2:11">
      <c r="B234" s="93"/>
      <c r="C234" s="93"/>
      <c r="D234" s="111"/>
      <c r="E234" s="111"/>
      <c r="F234" s="111"/>
      <c r="G234" s="111"/>
      <c r="H234" s="111"/>
      <c r="I234" s="94"/>
      <c r="J234" s="94"/>
      <c r="K234" s="94"/>
    </row>
    <row r="235" spans="2:11">
      <c r="B235" s="93"/>
      <c r="C235" s="93"/>
      <c r="D235" s="111"/>
      <c r="E235" s="111"/>
      <c r="F235" s="111"/>
      <c r="G235" s="111"/>
      <c r="H235" s="111"/>
      <c r="I235" s="94"/>
      <c r="J235" s="94"/>
      <c r="K235" s="94"/>
    </row>
    <row r="236" spans="2:11">
      <c r="B236" s="93"/>
      <c r="C236" s="93"/>
      <c r="D236" s="111"/>
      <c r="E236" s="111"/>
      <c r="F236" s="111"/>
      <c r="G236" s="111"/>
      <c r="H236" s="111"/>
      <c r="I236" s="94"/>
      <c r="J236" s="94"/>
      <c r="K236" s="94"/>
    </row>
    <row r="237" spans="2:11">
      <c r="B237" s="93"/>
      <c r="C237" s="93"/>
      <c r="D237" s="111"/>
      <c r="E237" s="111"/>
      <c r="F237" s="111"/>
      <c r="G237" s="111"/>
      <c r="H237" s="111"/>
      <c r="I237" s="94"/>
      <c r="J237" s="94"/>
      <c r="K237" s="94"/>
    </row>
    <row r="238" spans="2:11">
      <c r="B238" s="93"/>
      <c r="C238" s="93"/>
      <c r="D238" s="111"/>
      <c r="E238" s="111"/>
      <c r="F238" s="111"/>
      <c r="G238" s="111"/>
      <c r="H238" s="111"/>
      <c r="I238" s="94"/>
      <c r="J238" s="94"/>
      <c r="K238" s="94"/>
    </row>
    <row r="239" spans="2:11">
      <c r="B239" s="93"/>
      <c r="C239" s="93"/>
      <c r="D239" s="111"/>
      <c r="E239" s="111"/>
      <c r="F239" s="111"/>
      <c r="G239" s="111"/>
      <c r="H239" s="111"/>
      <c r="I239" s="94"/>
      <c r="J239" s="94"/>
      <c r="K239" s="94"/>
    </row>
    <row r="240" spans="2:11">
      <c r="B240" s="93"/>
      <c r="C240" s="93"/>
      <c r="D240" s="111"/>
      <c r="E240" s="111"/>
      <c r="F240" s="111"/>
      <c r="G240" s="111"/>
      <c r="H240" s="111"/>
      <c r="I240" s="94"/>
      <c r="J240" s="94"/>
      <c r="K240" s="94"/>
    </row>
    <row r="241" spans="2:11">
      <c r="B241" s="93"/>
      <c r="C241" s="93"/>
      <c r="D241" s="111"/>
      <c r="E241" s="111"/>
      <c r="F241" s="111"/>
      <c r="G241" s="111"/>
      <c r="H241" s="111"/>
      <c r="I241" s="94"/>
      <c r="J241" s="94"/>
      <c r="K241" s="94"/>
    </row>
    <row r="242" spans="2:11">
      <c r="B242" s="93"/>
      <c r="C242" s="93"/>
      <c r="D242" s="111"/>
      <c r="E242" s="111"/>
      <c r="F242" s="111"/>
      <c r="G242" s="111"/>
      <c r="H242" s="111"/>
      <c r="I242" s="94"/>
      <c r="J242" s="94"/>
      <c r="K242" s="94"/>
    </row>
    <row r="243" spans="2:11">
      <c r="B243" s="93"/>
      <c r="C243" s="93"/>
      <c r="D243" s="111"/>
      <c r="E243" s="111"/>
      <c r="F243" s="111"/>
      <c r="G243" s="111"/>
      <c r="H243" s="111"/>
      <c r="I243" s="94"/>
      <c r="J243" s="94"/>
      <c r="K243" s="94"/>
    </row>
    <row r="244" spans="2:11">
      <c r="B244" s="93"/>
      <c r="C244" s="93"/>
      <c r="D244" s="111"/>
      <c r="E244" s="111"/>
      <c r="F244" s="111"/>
      <c r="G244" s="111"/>
      <c r="H244" s="111"/>
      <c r="I244" s="94"/>
      <c r="J244" s="94"/>
      <c r="K244" s="94"/>
    </row>
    <row r="245" spans="2:11">
      <c r="B245" s="93"/>
      <c r="C245" s="93"/>
      <c r="D245" s="111"/>
      <c r="E245" s="111"/>
      <c r="F245" s="111"/>
      <c r="G245" s="111"/>
      <c r="H245" s="111"/>
      <c r="I245" s="94"/>
      <c r="J245" s="94"/>
      <c r="K245" s="94"/>
    </row>
    <row r="246" spans="2:11">
      <c r="B246" s="93"/>
      <c r="C246" s="93"/>
      <c r="D246" s="111"/>
      <c r="E246" s="111"/>
      <c r="F246" s="111"/>
      <c r="G246" s="111"/>
      <c r="H246" s="111"/>
      <c r="I246" s="94"/>
      <c r="J246" s="94"/>
      <c r="K246" s="94"/>
    </row>
    <row r="247" spans="2:11">
      <c r="B247" s="93"/>
      <c r="C247" s="93"/>
      <c r="D247" s="111"/>
      <c r="E247" s="111"/>
      <c r="F247" s="111"/>
      <c r="G247" s="111"/>
      <c r="H247" s="111"/>
      <c r="I247" s="94"/>
      <c r="J247" s="94"/>
      <c r="K247" s="94"/>
    </row>
    <row r="248" spans="2:11">
      <c r="B248" s="93"/>
      <c r="C248" s="93"/>
      <c r="D248" s="111"/>
      <c r="E248" s="111"/>
      <c r="F248" s="111"/>
      <c r="G248" s="111"/>
      <c r="H248" s="111"/>
      <c r="I248" s="94"/>
      <c r="J248" s="94"/>
      <c r="K248" s="94"/>
    </row>
    <row r="249" spans="2:11">
      <c r="B249" s="93"/>
      <c r="C249" s="93"/>
      <c r="D249" s="111"/>
      <c r="E249" s="111"/>
      <c r="F249" s="111"/>
      <c r="G249" s="111"/>
      <c r="H249" s="111"/>
      <c r="I249" s="94"/>
      <c r="J249" s="94"/>
      <c r="K249" s="94"/>
    </row>
    <row r="250" spans="2:11">
      <c r="B250" s="93"/>
      <c r="C250" s="93"/>
      <c r="D250" s="111"/>
      <c r="E250" s="111"/>
      <c r="F250" s="111"/>
      <c r="G250" s="111"/>
      <c r="H250" s="111"/>
      <c r="I250" s="94"/>
      <c r="J250" s="94"/>
      <c r="K250" s="94"/>
    </row>
    <row r="251" spans="2:11">
      <c r="B251" s="93"/>
      <c r="C251" s="93"/>
      <c r="D251" s="111"/>
      <c r="E251" s="111"/>
      <c r="F251" s="111"/>
      <c r="G251" s="111"/>
      <c r="H251" s="111"/>
      <c r="I251" s="94"/>
      <c r="J251" s="94"/>
      <c r="K251" s="94"/>
    </row>
    <row r="252" spans="2:11">
      <c r="B252" s="93"/>
      <c r="C252" s="93"/>
      <c r="D252" s="111"/>
      <c r="E252" s="111"/>
      <c r="F252" s="111"/>
      <c r="G252" s="111"/>
      <c r="H252" s="111"/>
      <c r="I252" s="94"/>
      <c r="J252" s="94"/>
      <c r="K252" s="94"/>
    </row>
    <row r="253" spans="2:11">
      <c r="B253" s="93"/>
      <c r="C253" s="93"/>
      <c r="D253" s="111"/>
      <c r="E253" s="111"/>
      <c r="F253" s="111"/>
      <c r="G253" s="111"/>
      <c r="H253" s="111"/>
      <c r="I253" s="94"/>
      <c r="J253" s="94"/>
      <c r="K253" s="94"/>
    </row>
    <row r="254" spans="2:11">
      <c r="B254" s="93"/>
      <c r="C254" s="93"/>
      <c r="D254" s="111"/>
      <c r="E254" s="111"/>
      <c r="F254" s="111"/>
      <c r="G254" s="111"/>
      <c r="H254" s="111"/>
      <c r="I254" s="94"/>
      <c r="J254" s="94"/>
      <c r="K254" s="94"/>
    </row>
    <row r="255" spans="2:11">
      <c r="B255" s="93"/>
      <c r="C255" s="93"/>
      <c r="D255" s="111"/>
      <c r="E255" s="111"/>
      <c r="F255" s="111"/>
      <c r="G255" s="111"/>
      <c r="H255" s="111"/>
      <c r="I255" s="94"/>
      <c r="J255" s="94"/>
      <c r="K255" s="94"/>
    </row>
    <row r="256" spans="2:11">
      <c r="B256" s="93"/>
      <c r="C256" s="93"/>
      <c r="D256" s="111"/>
      <c r="E256" s="111"/>
      <c r="F256" s="111"/>
      <c r="G256" s="111"/>
      <c r="H256" s="111"/>
      <c r="I256" s="94"/>
      <c r="J256" s="94"/>
      <c r="K256" s="94"/>
    </row>
    <row r="257" spans="2:11">
      <c r="B257" s="93"/>
      <c r="C257" s="93"/>
      <c r="D257" s="111"/>
      <c r="E257" s="111"/>
      <c r="F257" s="111"/>
      <c r="G257" s="111"/>
      <c r="H257" s="111"/>
      <c r="I257" s="94"/>
      <c r="J257" s="94"/>
      <c r="K257" s="94"/>
    </row>
    <row r="258" spans="2:11">
      <c r="B258" s="93"/>
      <c r="C258" s="93"/>
      <c r="D258" s="111"/>
      <c r="E258" s="111"/>
      <c r="F258" s="111"/>
      <c r="G258" s="111"/>
      <c r="H258" s="111"/>
      <c r="I258" s="94"/>
      <c r="J258" s="94"/>
      <c r="K258" s="94"/>
    </row>
    <row r="259" spans="2:11">
      <c r="B259" s="93"/>
      <c r="C259" s="93"/>
      <c r="D259" s="111"/>
      <c r="E259" s="111"/>
      <c r="F259" s="111"/>
      <c r="G259" s="111"/>
      <c r="H259" s="111"/>
      <c r="I259" s="94"/>
      <c r="J259" s="94"/>
      <c r="K259" s="94"/>
    </row>
    <row r="260" spans="2:11">
      <c r="B260" s="93"/>
      <c r="C260" s="93"/>
      <c r="D260" s="111"/>
      <c r="E260" s="111"/>
      <c r="F260" s="111"/>
      <c r="G260" s="111"/>
      <c r="H260" s="111"/>
      <c r="I260" s="94"/>
      <c r="J260" s="94"/>
      <c r="K260" s="94"/>
    </row>
    <row r="261" spans="2:11">
      <c r="B261" s="93"/>
      <c r="C261" s="93"/>
      <c r="D261" s="111"/>
      <c r="E261" s="111"/>
      <c r="F261" s="111"/>
      <c r="G261" s="111"/>
      <c r="H261" s="111"/>
      <c r="I261" s="94"/>
      <c r="J261" s="94"/>
      <c r="K261" s="94"/>
    </row>
    <row r="262" spans="2:11">
      <c r="B262" s="93"/>
      <c r="C262" s="93"/>
      <c r="D262" s="111"/>
      <c r="E262" s="111"/>
      <c r="F262" s="111"/>
      <c r="G262" s="111"/>
      <c r="H262" s="111"/>
      <c r="I262" s="94"/>
      <c r="J262" s="94"/>
      <c r="K262" s="94"/>
    </row>
    <row r="263" spans="2:11">
      <c r="B263" s="93"/>
      <c r="C263" s="93"/>
      <c r="D263" s="111"/>
      <c r="E263" s="111"/>
      <c r="F263" s="111"/>
      <c r="G263" s="111"/>
      <c r="H263" s="111"/>
      <c r="I263" s="94"/>
      <c r="J263" s="94"/>
      <c r="K263" s="94"/>
    </row>
    <row r="264" spans="2:11">
      <c r="B264" s="93"/>
      <c r="C264" s="93"/>
      <c r="D264" s="111"/>
      <c r="E264" s="111"/>
      <c r="F264" s="111"/>
      <c r="G264" s="111"/>
      <c r="H264" s="111"/>
      <c r="I264" s="94"/>
      <c r="J264" s="94"/>
      <c r="K264" s="94"/>
    </row>
    <row r="265" spans="2:11">
      <c r="B265" s="93"/>
      <c r="C265" s="93"/>
      <c r="D265" s="111"/>
      <c r="E265" s="111"/>
      <c r="F265" s="111"/>
      <c r="G265" s="111"/>
      <c r="H265" s="111"/>
      <c r="I265" s="94"/>
      <c r="J265" s="94"/>
      <c r="K265" s="94"/>
    </row>
    <row r="266" spans="2:11">
      <c r="B266" s="93"/>
      <c r="C266" s="93"/>
      <c r="D266" s="111"/>
      <c r="E266" s="111"/>
      <c r="F266" s="111"/>
      <c r="G266" s="111"/>
      <c r="H266" s="111"/>
      <c r="I266" s="94"/>
      <c r="J266" s="94"/>
      <c r="K266" s="94"/>
    </row>
    <row r="267" spans="2:11">
      <c r="B267" s="93"/>
      <c r="C267" s="93"/>
      <c r="D267" s="111"/>
      <c r="E267" s="111"/>
      <c r="F267" s="111"/>
      <c r="G267" s="111"/>
      <c r="H267" s="111"/>
      <c r="I267" s="94"/>
      <c r="J267" s="94"/>
      <c r="K267" s="94"/>
    </row>
    <row r="268" spans="2:11">
      <c r="B268" s="93"/>
      <c r="C268" s="93"/>
      <c r="D268" s="111"/>
      <c r="E268" s="111"/>
      <c r="F268" s="111"/>
      <c r="G268" s="111"/>
      <c r="H268" s="111"/>
      <c r="I268" s="94"/>
      <c r="J268" s="94"/>
      <c r="K268" s="94"/>
    </row>
    <row r="269" spans="2:11">
      <c r="B269" s="93"/>
      <c r="C269" s="93"/>
      <c r="D269" s="111"/>
      <c r="E269" s="111"/>
      <c r="F269" s="111"/>
      <c r="G269" s="111"/>
      <c r="H269" s="111"/>
      <c r="I269" s="94"/>
      <c r="J269" s="94"/>
      <c r="K269" s="94"/>
    </row>
    <row r="270" spans="2:11">
      <c r="B270" s="93"/>
      <c r="C270" s="93"/>
      <c r="D270" s="111"/>
      <c r="E270" s="111"/>
      <c r="F270" s="111"/>
      <c r="G270" s="111"/>
      <c r="H270" s="111"/>
      <c r="I270" s="94"/>
      <c r="J270" s="94"/>
      <c r="K270" s="94"/>
    </row>
    <row r="271" spans="2:11">
      <c r="B271" s="93"/>
      <c r="C271" s="93"/>
      <c r="D271" s="111"/>
      <c r="E271" s="111"/>
      <c r="F271" s="111"/>
      <c r="G271" s="111"/>
      <c r="H271" s="111"/>
      <c r="I271" s="94"/>
      <c r="J271" s="94"/>
      <c r="K271" s="94"/>
    </row>
    <row r="272" spans="2:11">
      <c r="B272" s="93"/>
      <c r="C272" s="93"/>
      <c r="D272" s="111"/>
      <c r="E272" s="111"/>
      <c r="F272" s="111"/>
      <c r="G272" s="111"/>
      <c r="H272" s="111"/>
      <c r="I272" s="94"/>
      <c r="J272" s="94"/>
      <c r="K272" s="94"/>
    </row>
    <row r="273" spans="2:11">
      <c r="B273" s="93"/>
      <c r="C273" s="93"/>
      <c r="D273" s="111"/>
      <c r="E273" s="111"/>
      <c r="F273" s="111"/>
      <c r="G273" s="111"/>
      <c r="H273" s="111"/>
      <c r="I273" s="94"/>
      <c r="J273" s="94"/>
      <c r="K273" s="94"/>
    </row>
    <row r="274" spans="2:11">
      <c r="B274" s="93"/>
      <c r="C274" s="93"/>
      <c r="D274" s="111"/>
      <c r="E274" s="111"/>
      <c r="F274" s="111"/>
      <c r="G274" s="111"/>
      <c r="H274" s="111"/>
      <c r="I274" s="94"/>
      <c r="J274" s="94"/>
      <c r="K274" s="94"/>
    </row>
    <row r="275" spans="2:11">
      <c r="B275" s="93"/>
      <c r="C275" s="93"/>
      <c r="D275" s="111"/>
      <c r="E275" s="111"/>
      <c r="F275" s="111"/>
      <c r="G275" s="111"/>
      <c r="H275" s="111"/>
      <c r="I275" s="94"/>
      <c r="J275" s="94"/>
      <c r="K275" s="94"/>
    </row>
    <row r="276" spans="2:11">
      <c r="B276" s="93"/>
      <c r="C276" s="93"/>
      <c r="D276" s="111"/>
      <c r="E276" s="111"/>
      <c r="F276" s="111"/>
      <c r="G276" s="111"/>
      <c r="H276" s="111"/>
      <c r="I276" s="94"/>
      <c r="J276" s="94"/>
      <c r="K276" s="94"/>
    </row>
    <row r="277" spans="2:11">
      <c r="B277" s="93"/>
      <c r="C277" s="93"/>
      <c r="D277" s="111"/>
      <c r="E277" s="111"/>
      <c r="F277" s="111"/>
      <c r="G277" s="111"/>
      <c r="H277" s="111"/>
      <c r="I277" s="94"/>
      <c r="J277" s="94"/>
      <c r="K277" s="94"/>
    </row>
    <row r="278" spans="2:11">
      <c r="B278" s="93"/>
      <c r="C278" s="93"/>
      <c r="D278" s="111"/>
      <c r="E278" s="111"/>
      <c r="F278" s="111"/>
      <c r="G278" s="111"/>
      <c r="H278" s="111"/>
      <c r="I278" s="94"/>
      <c r="J278" s="94"/>
      <c r="K278" s="94"/>
    </row>
    <row r="279" spans="2:11">
      <c r="B279" s="93"/>
      <c r="C279" s="93"/>
      <c r="D279" s="111"/>
      <c r="E279" s="111"/>
      <c r="F279" s="111"/>
      <c r="G279" s="111"/>
      <c r="H279" s="111"/>
      <c r="I279" s="94"/>
      <c r="J279" s="94"/>
      <c r="K279" s="94"/>
    </row>
    <row r="280" spans="2:11">
      <c r="B280" s="93"/>
      <c r="C280" s="93"/>
      <c r="D280" s="111"/>
      <c r="E280" s="111"/>
      <c r="F280" s="111"/>
      <c r="G280" s="111"/>
      <c r="H280" s="111"/>
      <c r="I280" s="94"/>
      <c r="J280" s="94"/>
      <c r="K280" s="94"/>
    </row>
    <row r="281" spans="2:11">
      <c r="B281" s="93"/>
      <c r="C281" s="93"/>
      <c r="D281" s="111"/>
      <c r="E281" s="111"/>
      <c r="F281" s="111"/>
      <c r="G281" s="111"/>
      <c r="H281" s="111"/>
      <c r="I281" s="94"/>
      <c r="J281" s="94"/>
      <c r="K281" s="94"/>
    </row>
    <row r="282" spans="2:11">
      <c r="B282" s="93"/>
      <c r="C282" s="93"/>
      <c r="D282" s="111"/>
      <c r="E282" s="111"/>
      <c r="F282" s="111"/>
      <c r="G282" s="111"/>
      <c r="H282" s="111"/>
      <c r="I282" s="94"/>
      <c r="J282" s="94"/>
      <c r="K282" s="94"/>
    </row>
    <row r="283" spans="2:11">
      <c r="B283" s="93"/>
      <c r="C283" s="93"/>
      <c r="D283" s="111"/>
      <c r="E283" s="111"/>
      <c r="F283" s="111"/>
      <c r="G283" s="111"/>
      <c r="H283" s="111"/>
      <c r="I283" s="94"/>
      <c r="J283" s="94"/>
      <c r="K283" s="94"/>
    </row>
    <row r="284" spans="2:11">
      <c r="B284" s="93"/>
      <c r="C284" s="93"/>
      <c r="D284" s="111"/>
      <c r="E284" s="111"/>
      <c r="F284" s="111"/>
      <c r="G284" s="111"/>
      <c r="H284" s="111"/>
      <c r="I284" s="94"/>
      <c r="J284" s="94"/>
      <c r="K284" s="94"/>
    </row>
    <row r="285" spans="2:11">
      <c r="B285" s="93"/>
      <c r="C285" s="93"/>
      <c r="D285" s="111"/>
      <c r="E285" s="111"/>
      <c r="F285" s="111"/>
      <c r="G285" s="111"/>
      <c r="H285" s="111"/>
      <c r="I285" s="94"/>
      <c r="J285" s="94"/>
      <c r="K285" s="94"/>
    </row>
    <row r="286" spans="2:11">
      <c r="B286" s="93"/>
      <c r="C286" s="93"/>
      <c r="D286" s="111"/>
      <c r="E286" s="111"/>
      <c r="F286" s="111"/>
      <c r="G286" s="111"/>
      <c r="H286" s="111"/>
      <c r="I286" s="94"/>
      <c r="J286" s="94"/>
      <c r="K286" s="94"/>
    </row>
    <row r="287" spans="2:11">
      <c r="B287" s="93"/>
      <c r="C287" s="93"/>
      <c r="D287" s="111"/>
      <c r="E287" s="111"/>
      <c r="F287" s="111"/>
      <c r="G287" s="111"/>
      <c r="H287" s="111"/>
      <c r="I287" s="94"/>
      <c r="J287" s="94"/>
      <c r="K287" s="94"/>
    </row>
    <row r="288" spans="2:11">
      <c r="B288" s="93"/>
      <c r="C288" s="93"/>
      <c r="D288" s="111"/>
      <c r="E288" s="111"/>
      <c r="F288" s="111"/>
      <c r="G288" s="111"/>
      <c r="H288" s="111"/>
      <c r="I288" s="94"/>
      <c r="J288" s="94"/>
      <c r="K288" s="94"/>
    </row>
    <row r="289" spans="2:11">
      <c r="B289" s="93"/>
      <c r="C289" s="93"/>
      <c r="D289" s="111"/>
      <c r="E289" s="111"/>
      <c r="F289" s="111"/>
      <c r="G289" s="111"/>
      <c r="H289" s="111"/>
      <c r="I289" s="94"/>
      <c r="J289" s="94"/>
      <c r="K289" s="94"/>
    </row>
    <row r="290" spans="2:11">
      <c r="B290" s="93"/>
      <c r="C290" s="93"/>
      <c r="D290" s="111"/>
      <c r="E290" s="111"/>
      <c r="F290" s="111"/>
      <c r="G290" s="111"/>
      <c r="H290" s="111"/>
      <c r="I290" s="94"/>
      <c r="J290" s="94"/>
      <c r="K290" s="94"/>
    </row>
    <row r="291" spans="2:11">
      <c r="B291" s="93"/>
      <c r="C291" s="93"/>
      <c r="D291" s="111"/>
      <c r="E291" s="111"/>
      <c r="F291" s="111"/>
      <c r="G291" s="111"/>
      <c r="H291" s="111"/>
      <c r="I291" s="94"/>
      <c r="J291" s="94"/>
      <c r="K291" s="94"/>
    </row>
    <row r="292" spans="2:11">
      <c r="B292" s="93"/>
      <c r="C292" s="93"/>
      <c r="D292" s="111"/>
      <c r="E292" s="111"/>
      <c r="F292" s="111"/>
      <c r="G292" s="111"/>
      <c r="H292" s="111"/>
      <c r="I292" s="94"/>
      <c r="J292" s="94"/>
      <c r="K292" s="94"/>
    </row>
    <row r="293" spans="2:11">
      <c r="B293" s="93"/>
      <c r="C293" s="93"/>
      <c r="D293" s="111"/>
      <c r="E293" s="111"/>
      <c r="F293" s="111"/>
      <c r="G293" s="111"/>
      <c r="H293" s="111"/>
      <c r="I293" s="94"/>
      <c r="J293" s="94"/>
      <c r="K293" s="94"/>
    </row>
    <row r="294" spans="2:11">
      <c r="B294" s="93"/>
      <c r="C294" s="93"/>
      <c r="D294" s="111"/>
      <c r="E294" s="111"/>
      <c r="F294" s="111"/>
      <c r="G294" s="111"/>
      <c r="H294" s="111"/>
      <c r="I294" s="94"/>
      <c r="J294" s="94"/>
      <c r="K294" s="94"/>
    </row>
    <row r="295" spans="2:11">
      <c r="B295" s="93"/>
      <c r="C295" s="93"/>
      <c r="D295" s="111"/>
      <c r="E295" s="111"/>
      <c r="F295" s="111"/>
      <c r="G295" s="111"/>
      <c r="H295" s="111"/>
      <c r="I295" s="94"/>
      <c r="J295" s="94"/>
      <c r="K295" s="94"/>
    </row>
    <row r="296" spans="2:11">
      <c r="B296" s="93"/>
      <c r="C296" s="93"/>
      <c r="D296" s="111"/>
      <c r="E296" s="111"/>
      <c r="F296" s="111"/>
      <c r="G296" s="111"/>
      <c r="H296" s="111"/>
      <c r="I296" s="94"/>
      <c r="J296" s="94"/>
      <c r="K296" s="94"/>
    </row>
    <row r="297" spans="2:11">
      <c r="B297" s="93"/>
      <c r="C297" s="93"/>
      <c r="D297" s="111"/>
      <c r="E297" s="111"/>
      <c r="F297" s="111"/>
      <c r="G297" s="111"/>
      <c r="H297" s="111"/>
      <c r="I297" s="94"/>
      <c r="J297" s="94"/>
      <c r="K297" s="94"/>
    </row>
    <row r="298" spans="2:11">
      <c r="B298" s="93"/>
      <c r="C298" s="93"/>
      <c r="D298" s="111"/>
      <c r="E298" s="111"/>
      <c r="F298" s="111"/>
      <c r="G298" s="111"/>
      <c r="H298" s="111"/>
      <c r="I298" s="94"/>
      <c r="J298" s="94"/>
      <c r="K298" s="94"/>
    </row>
    <row r="299" spans="2:11">
      <c r="B299" s="93"/>
      <c r="C299" s="93"/>
      <c r="D299" s="111"/>
      <c r="E299" s="111"/>
      <c r="F299" s="111"/>
      <c r="G299" s="111"/>
      <c r="H299" s="111"/>
      <c r="I299" s="94"/>
      <c r="J299" s="94"/>
      <c r="K299" s="94"/>
    </row>
    <row r="300" spans="2:11">
      <c r="B300" s="93"/>
      <c r="C300" s="93"/>
      <c r="D300" s="111"/>
      <c r="E300" s="111"/>
      <c r="F300" s="111"/>
      <c r="G300" s="111"/>
      <c r="H300" s="111"/>
      <c r="I300" s="94"/>
      <c r="J300" s="94"/>
      <c r="K300" s="94"/>
    </row>
    <row r="301" spans="2:11">
      <c r="B301" s="93"/>
      <c r="C301" s="93"/>
      <c r="D301" s="111"/>
      <c r="E301" s="111"/>
      <c r="F301" s="111"/>
      <c r="G301" s="111"/>
      <c r="H301" s="111"/>
      <c r="I301" s="94"/>
      <c r="J301" s="94"/>
      <c r="K301" s="94"/>
    </row>
    <row r="302" spans="2:11">
      <c r="B302" s="93"/>
      <c r="C302" s="93"/>
      <c r="D302" s="111"/>
      <c r="E302" s="111"/>
      <c r="F302" s="111"/>
      <c r="G302" s="111"/>
      <c r="H302" s="111"/>
      <c r="I302" s="94"/>
      <c r="J302" s="94"/>
      <c r="K302" s="94"/>
    </row>
    <row r="303" spans="2:11">
      <c r="B303" s="93"/>
      <c r="C303" s="93"/>
      <c r="D303" s="111"/>
      <c r="E303" s="111"/>
      <c r="F303" s="111"/>
      <c r="G303" s="111"/>
      <c r="H303" s="111"/>
      <c r="I303" s="94"/>
      <c r="J303" s="94"/>
      <c r="K303" s="94"/>
    </row>
    <row r="304" spans="2:11">
      <c r="B304" s="93"/>
      <c r="C304" s="93"/>
      <c r="D304" s="111"/>
      <c r="E304" s="111"/>
      <c r="F304" s="111"/>
      <c r="G304" s="111"/>
      <c r="H304" s="111"/>
      <c r="I304" s="94"/>
      <c r="J304" s="94"/>
      <c r="K304" s="94"/>
    </row>
    <row r="305" spans="2:11">
      <c r="B305" s="93"/>
      <c r="C305" s="93"/>
      <c r="D305" s="111"/>
      <c r="E305" s="111"/>
      <c r="F305" s="111"/>
      <c r="G305" s="111"/>
      <c r="H305" s="111"/>
      <c r="I305" s="94"/>
      <c r="J305" s="94"/>
      <c r="K305" s="94"/>
    </row>
    <row r="306" spans="2:11">
      <c r="B306" s="93"/>
      <c r="C306" s="93"/>
      <c r="D306" s="111"/>
      <c r="E306" s="111"/>
      <c r="F306" s="111"/>
      <c r="G306" s="111"/>
      <c r="H306" s="111"/>
      <c r="I306" s="94"/>
      <c r="J306" s="94"/>
      <c r="K306" s="94"/>
    </row>
    <row r="307" spans="2:11">
      <c r="B307" s="93"/>
      <c r="C307" s="93"/>
      <c r="D307" s="111"/>
      <c r="E307" s="111"/>
      <c r="F307" s="111"/>
      <c r="G307" s="111"/>
      <c r="H307" s="111"/>
      <c r="I307" s="94"/>
      <c r="J307" s="94"/>
      <c r="K307" s="94"/>
    </row>
    <row r="308" spans="2:11">
      <c r="B308" s="93"/>
      <c r="C308" s="93"/>
      <c r="D308" s="111"/>
      <c r="E308" s="111"/>
      <c r="F308" s="111"/>
      <c r="G308" s="111"/>
      <c r="H308" s="111"/>
      <c r="I308" s="94"/>
      <c r="J308" s="94"/>
      <c r="K308" s="94"/>
    </row>
    <row r="309" spans="2:11">
      <c r="B309" s="93"/>
      <c r="C309" s="93"/>
      <c r="D309" s="111"/>
      <c r="E309" s="111"/>
      <c r="F309" s="111"/>
      <c r="G309" s="111"/>
      <c r="H309" s="111"/>
      <c r="I309" s="94"/>
      <c r="J309" s="94"/>
      <c r="K309" s="94"/>
    </row>
    <row r="310" spans="2:11">
      <c r="B310" s="93"/>
      <c r="C310" s="93"/>
      <c r="D310" s="111"/>
      <c r="E310" s="111"/>
      <c r="F310" s="111"/>
      <c r="G310" s="111"/>
      <c r="H310" s="111"/>
      <c r="I310" s="94"/>
      <c r="J310" s="94"/>
      <c r="K310" s="94"/>
    </row>
    <row r="311" spans="2:11">
      <c r="B311" s="93"/>
      <c r="C311" s="93"/>
      <c r="D311" s="111"/>
      <c r="E311" s="111"/>
      <c r="F311" s="111"/>
      <c r="G311" s="111"/>
      <c r="H311" s="111"/>
      <c r="I311" s="94"/>
      <c r="J311" s="94"/>
      <c r="K311" s="94"/>
    </row>
    <row r="312" spans="2:11">
      <c r="B312" s="93"/>
      <c r="C312" s="93"/>
      <c r="D312" s="111"/>
      <c r="E312" s="111"/>
      <c r="F312" s="111"/>
      <c r="G312" s="111"/>
      <c r="H312" s="111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1.57031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9455</v>
      </c>
    </row>
    <row r="6" spans="2:15" ht="26.25" customHeight="1">
      <c r="B6" s="133" t="s">
        <v>178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5" s="3" customFormat="1" ht="63">
      <c r="B7" s="47" t="s">
        <v>116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3167</v>
      </c>
      <c r="C10" s="87"/>
      <c r="D10" s="87"/>
      <c r="E10" s="87"/>
      <c r="F10" s="87"/>
      <c r="G10" s="87"/>
      <c r="H10" s="87"/>
      <c r="I10" s="107">
        <f>I11</f>
        <v>-13.416886912999999</v>
      </c>
      <c r="J10" s="108">
        <f>IFERROR(I10/$I$10,0)</f>
        <v>1</v>
      </c>
      <c r="K10" s="108">
        <f>I10/'סכום נכסי הקרן'!$C$42</f>
        <v>-1.4536319586325977E-4</v>
      </c>
      <c r="O10" s="1"/>
    </row>
    <row r="11" spans="2:15" ht="21" customHeight="1">
      <c r="B11" s="126" t="s">
        <v>197</v>
      </c>
      <c r="C11" s="126"/>
      <c r="D11" s="87"/>
      <c r="E11" s="87"/>
      <c r="F11" s="87"/>
      <c r="G11" s="87"/>
      <c r="H11" s="87"/>
      <c r="I11" s="90">
        <f>SUM(I12:I13)</f>
        <v>-13.416886912999999</v>
      </c>
      <c r="J11" s="108">
        <f t="shared" ref="J11:J13" si="0">IFERROR(I11/$I$10,0)</f>
        <v>1</v>
      </c>
      <c r="K11" s="108">
        <f>I11/'סכום נכסי הקרן'!$C$42</f>
        <v>-1.4536319586325977E-4</v>
      </c>
    </row>
    <row r="12" spans="2:15">
      <c r="B12" s="127" t="s">
        <v>679</v>
      </c>
      <c r="C12" s="127" t="s">
        <v>680</v>
      </c>
      <c r="D12" s="127" t="s">
        <v>682</v>
      </c>
      <c r="E12" s="127"/>
      <c r="F12" s="128">
        <v>0</v>
      </c>
      <c r="G12" s="127" t="s">
        <v>132</v>
      </c>
      <c r="H12" s="128">
        <v>0</v>
      </c>
      <c r="I12" s="90">
        <v>-12.024753888999999</v>
      </c>
      <c r="J12" s="108">
        <f t="shared" si="0"/>
        <v>0.89624023568007249</v>
      </c>
      <c r="K12" s="108">
        <f>I12/'סכום נכסי הקרן'!$C$42</f>
        <v>-1.3028034491969646E-4</v>
      </c>
    </row>
    <row r="13" spans="2:15">
      <c r="B13" s="127" t="s">
        <v>1579</v>
      </c>
      <c r="C13" s="87" t="s">
        <v>1580</v>
      </c>
      <c r="D13" s="127" t="s">
        <v>682</v>
      </c>
      <c r="E13" s="127"/>
      <c r="F13" s="128">
        <v>0</v>
      </c>
      <c r="G13" s="127" t="s">
        <v>132</v>
      </c>
      <c r="H13" s="128">
        <v>0</v>
      </c>
      <c r="I13" s="90">
        <v>-1.3921330239999998</v>
      </c>
      <c r="J13" s="108">
        <f t="shared" si="0"/>
        <v>0.10375976431992752</v>
      </c>
      <c r="K13" s="108">
        <f>I13/'סכום נכסי הקרן'!$C$42</f>
        <v>-1.5082850943563298E-5</v>
      </c>
    </row>
    <row r="14" spans="2:15">
      <c r="B14" s="86"/>
      <c r="C14" s="87"/>
      <c r="D14" s="88"/>
      <c r="E14" s="88"/>
      <c r="F14" s="87"/>
      <c r="G14" s="88"/>
      <c r="H14" s="87"/>
      <c r="I14" s="87"/>
      <c r="J14" s="108"/>
      <c r="K14" s="108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6"/>
      <c r="C16" s="87"/>
      <c r="D16" s="88"/>
      <c r="E16" s="88"/>
      <c r="F16" s="87"/>
      <c r="G16" s="88"/>
      <c r="H16" s="88"/>
      <c r="I16" s="90"/>
      <c r="J16" s="102"/>
      <c r="K16" s="90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4"/>
      <c r="D110" s="111"/>
      <c r="E110" s="111"/>
      <c r="F110" s="111"/>
      <c r="G110" s="111"/>
      <c r="H110" s="111"/>
      <c r="I110" s="94"/>
      <c r="J110" s="94"/>
      <c r="K110" s="94"/>
    </row>
    <row r="111" spans="2:11">
      <c r="B111" s="93"/>
      <c r="C111" s="94"/>
      <c r="D111" s="111"/>
      <c r="E111" s="111"/>
      <c r="F111" s="111"/>
      <c r="G111" s="111"/>
      <c r="H111" s="111"/>
      <c r="I111" s="94"/>
      <c r="J111" s="94"/>
      <c r="K111" s="94"/>
    </row>
    <row r="112" spans="2:11">
      <c r="B112" s="93"/>
      <c r="C112" s="94"/>
      <c r="D112" s="111"/>
      <c r="E112" s="111"/>
      <c r="F112" s="111"/>
      <c r="G112" s="111"/>
      <c r="H112" s="111"/>
      <c r="I112" s="94"/>
      <c r="J112" s="94"/>
      <c r="K112" s="94"/>
    </row>
    <row r="113" spans="2:11">
      <c r="B113" s="93"/>
      <c r="C113" s="94"/>
      <c r="D113" s="111"/>
      <c r="E113" s="111"/>
      <c r="F113" s="111"/>
      <c r="G113" s="111"/>
      <c r="H113" s="111"/>
      <c r="I113" s="94"/>
      <c r="J113" s="94"/>
      <c r="K113" s="94"/>
    </row>
    <row r="114" spans="2:11">
      <c r="B114" s="93"/>
      <c r="C114" s="94"/>
      <c r="D114" s="111"/>
      <c r="E114" s="111"/>
      <c r="F114" s="111"/>
      <c r="G114" s="111"/>
      <c r="H114" s="111"/>
      <c r="I114" s="94"/>
      <c r="J114" s="94"/>
      <c r="K114" s="94"/>
    </row>
    <row r="115" spans="2:11">
      <c r="B115" s="93"/>
      <c r="C115" s="94"/>
      <c r="D115" s="111"/>
      <c r="E115" s="111"/>
      <c r="F115" s="111"/>
      <c r="G115" s="111"/>
      <c r="H115" s="111"/>
      <c r="I115" s="94"/>
      <c r="J115" s="94"/>
      <c r="K115" s="94"/>
    </row>
    <row r="116" spans="2:11">
      <c r="B116" s="93"/>
      <c r="C116" s="94"/>
      <c r="D116" s="111"/>
      <c r="E116" s="111"/>
      <c r="F116" s="111"/>
      <c r="G116" s="111"/>
      <c r="H116" s="111"/>
      <c r="I116" s="94"/>
      <c r="J116" s="94"/>
      <c r="K116" s="94"/>
    </row>
    <row r="117" spans="2:11">
      <c r="B117" s="93"/>
      <c r="C117" s="94"/>
      <c r="D117" s="111"/>
      <c r="E117" s="111"/>
      <c r="F117" s="111"/>
      <c r="G117" s="111"/>
      <c r="H117" s="111"/>
      <c r="I117" s="94"/>
      <c r="J117" s="94"/>
      <c r="K117" s="94"/>
    </row>
    <row r="118" spans="2:11">
      <c r="B118" s="93"/>
      <c r="C118" s="94"/>
      <c r="D118" s="111"/>
      <c r="E118" s="111"/>
      <c r="F118" s="111"/>
      <c r="G118" s="111"/>
      <c r="H118" s="111"/>
      <c r="I118" s="94"/>
      <c r="J118" s="94"/>
      <c r="K118" s="94"/>
    </row>
    <row r="119" spans="2:11">
      <c r="B119" s="93"/>
      <c r="C119" s="94"/>
      <c r="D119" s="111"/>
      <c r="E119" s="111"/>
      <c r="F119" s="111"/>
      <c r="G119" s="111"/>
      <c r="H119" s="111"/>
      <c r="I119" s="94"/>
      <c r="J119" s="94"/>
      <c r="K119" s="94"/>
    </row>
    <row r="120" spans="2:11">
      <c r="B120" s="93"/>
      <c r="C120" s="94"/>
      <c r="D120" s="111"/>
      <c r="E120" s="111"/>
      <c r="F120" s="111"/>
      <c r="G120" s="111"/>
      <c r="H120" s="111"/>
      <c r="I120" s="94"/>
      <c r="J120" s="94"/>
      <c r="K120" s="94"/>
    </row>
    <row r="121" spans="2:11">
      <c r="B121" s="93"/>
      <c r="C121" s="94"/>
      <c r="D121" s="111"/>
      <c r="E121" s="111"/>
      <c r="F121" s="111"/>
      <c r="G121" s="111"/>
      <c r="H121" s="111"/>
      <c r="I121" s="94"/>
      <c r="J121" s="94"/>
      <c r="K121" s="94"/>
    </row>
    <row r="122" spans="2:11">
      <c r="B122" s="93"/>
      <c r="C122" s="94"/>
      <c r="D122" s="111"/>
      <c r="E122" s="111"/>
      <c r="F122" s="111"/>
      <c r="G122" s="111"/>
      <c r="H122" s="111"/>
      <c r="I122" s="94"/>
      <c r="J122" s="94"/>
      <c r="K122" s="94"/>
    </row>
    <row r="123" spans="2:11">
      <c r="B123" s="93"/>
      <c r="C123" s="94"/>
      <c r="D123" s="111"/>
      <c r="E123" s="111"/>
      <c r="F123" s="111"/>
      <c r="G123" s="111"/>
      <c r="H123" s="111"/>
      <c r="I123" s="94"/>
      <c r="J123" s="94"/>
      <c r="K123" s="94"/>
    </row>
    <row r="124" spans="2:11">
      <c r="B124" s="93"/>
      <c r="C124" s="94"/>
      <c r="D124" s="111"/>
      <c r="E124" s="111"/>
      <c r="F124" s="111"/>
      <c r="G124" s="111"/>
      <c r="H124" s="111"/>
      <c r="I124" s="94"/>
      <c r="J124" s="94"/>
      <c r="K124" s="94"/>
    </row>
    <row r="125" spans="2:11">
      <c r="B125" s="93"/>
      <c r="C125" s="94"/>
      <c r="D125" s="111"/>
      <c r="E125" s="111"/>
      <c r="F125" s="111"/>
      <c r="G125" s="111"/>
      <c r="H125" s="111"/>
      <c r="I125" s="94"/>
      <c r="J125" s="94"/>
      <c r="K125" s="94"/>
    </row>
    <row r="126" spans="2:11">
      <c r="B126" s="93"/>
      <c r="C126" s="94"/>
      <c r="D126" s="111"/>
      <c r="E126" s="111"/>
      <c r="F126" s="111"/>
      <c r="G126" s="111"/>
      <c r="H126" s="111"/>
      <c r="I126" s="94"/>
      <c r="J126" s="94"/>
      <c r="K126" s="94"/>
    </row>
    <row r="127" spans="2:11">
      <c r="B127" s="93"/>
      <c r="C127" s="94"/>
      <c r="D127" s="111"/>
      <c r="E127" s="111"/>
      <c r="F127" s="111"/>
      <c r="G127" s="111"/>
      <c r="H127" s="111"/>
      <c r="I127" s="94"/>
      <c r="J127" s="94"/>
      <c r="K127" s="94"/>
    </row>
    <row r="128" spans="2:11">
      <c r="B128" s="93"/>
      <c r="C128" s="94"/>
      <c r="D128" s="111"/>
      <c r="E128" s="111"/>
      <c r="F128" s="111"/>
      <c r="G128" s="111"/>
      <c r="H128" s="111"/>
      <c r="I128" s="94"/>
      <c r="J128" s="94"/>
      <c r="K128" s="94"/>
    </row>
    <row r="129" spans="2:11">
      <c r="B129" s="93"/>
      <c r="C129" s="94"/>
      <c r="D129" s="111"/>
      <c r="E129" s="111"/>
      <c r="F129" s="111"/>
      <c r="G129" s="111"/>
      <c r="H129" s="111"/>
      <c r="I129" s="94"/>
      <c r="J129" s="94"/>
      <c r="K129" s="94"/>
    </row>
    <row r="130" spans="2:11">
      <c r="B130" s="93"/>
      <c r="C130" s="94"/>
      <c r="D130" s="111"/>
      <c r="E130" s="111"/>
      <c r="F130" s="111"/>
      <c r="G130" s="111"/>
      <c r="H130" s="111"/>
      <c r="I130" s="94"/>
      <c r="J130" s="94"/>
      <c r="K130" s="94"/>
    </row>
    <row r="131" spans="2:11">
      <c r="B131" s="93"/>
      <c r="C131" s="94"/>
      <c r="D131" s="111"/>
      <c r="E131" s="111"/>
      <c r="F131" s="111"/>
      <c r="G131" s="111"/>
      <c r="H131" s="111"/>
      <c r="I131" s="94"/>
      <c r="J131" s="94"/>
      <c r="K131" s="94"/>
    </row>
    <row r="132" spans="2:11">
      <c r="B132" s="93"/>
      <c r="C132" s="94"/>
      <c r="D132" s="111"/>
      <c r="E132" s="111"/>
      <c r="F132" s="111"/>
      <c r="G132" s="111"/>
      <c r="H132" s="111"/>
      <c r="I132" s="94"/>
      <c r="J132" s="94"/>
      <c r="K132" s="94"/>
    </row>
    <row r="133" spans="2:11">
      <c r="B133" s="93"/>
      <c r="C133" s="94"/>
      <c r="D133" s="111"/>
      <c r="E133" s="111"/>
      <c r="F133" s="111"/>
      <c r="G133" s="111"/>
      <c r="H133" s="111"/>
      <c r="I133" s="94"/>
      <c r="J133" s="94"/>
      <c r="K133" s="94"/>
    </row>
    <row r="134" spans="2:11">
      <c r="B134" s="93"/>
      <c r="C134" s="94"/>
      <c r="D134" s="111"/>
      <c r="E134" s="111"/>
      <c r="F134" s="111"/>
      <c r="G134" s="111"/>
      <c r="H134" s="111"/>
      <c r="I134" s="94"/>
      <c r="J134" s="94"/>
      <c r="K134" s="94"/>
    </row>
    <row r="135" spans="2:11">
      <c r="B135" s="93"/>
      <c r="C135" s="94"/>
      <c r="D135" s="111"/>
      <c r="E135" s="111"/>
      <c r="F135" s="111"/>
      <c r="G135" s="111"/>
      <c r="H135" s="111"/>
      <c r="I135" s="94"/>
      <c r="J135" s="94"/>
      <c r="K135" s="94"/>
    </row>
    <row r="136" spans="2:11">
      <c r="B136" s="93"/>
      <c r="C136" s="94"/>
      <c r="D136" s="111"/>
      <c r="E136" s="111"/>
      <c r="F136" s="111"/>
      <c r="G136" s="111"/>
      <c r="H136" s="111"/>
      <c r="I136" s="94"/>
      <c r="J136" s="94"/>
      <c r="K136" s="94"/>
    </row>
    <row r="137" spans="2:11">
      <c r="B137" s="93"/>
      <c r="C137" s="94"/>
      <c r="D137" s="111"/>
      <c r="E137" s="111"/>
      <c r="F137" s="111"/>
      <c r="G137" s="111"/>
      <c r="H137" s="111"/>
      <c r="I137" s="94"/>
      <c r="J137" s="94"/>
      <c r="K137" s="94"/>
    </row>
    <row r="138" spans="2:11">
      <c r="B138" s="93"/>
      <c r="C138" s="94"/>
      <c r="D138" s="111"/>
      <c r="E138" s="111"/>
      <c r="F138" s="111"/>
      <c r="G138" s="111"/>
      <c r="H138" s="111"/>
      <c r="I138" s="94"/>
      <c r="J138" s="94"/>
      <c r="K138" s="94"/>
    </row>
    <row r="139" spans="2:11">
      <c r="B139" s="93"/>
      <c r="C139" s="94"/>
      <c r="D139" s="111"/>
      <c r="E139" s="111"/>
      <c r="F139" s="111"/>
      <c r="G139" s="111"/>
      <c r="H139" s="111"/>
      <c r="I139" s="94"/>
      <c r="J139" s="94"/>
      <c r="K139" s="94"/>
    </row>
    <row r="140" spans="2:11">
      <c r="B140" s="93"/>
      <c r="C140" s="94"/>
      <c r="D140" s="111"/>
      <c r="E140" s="111"/>
      <c r="F140" s="111"/>
      <c r="G140" s="111"/>
      <c r="H140" s="111"/>
      <c r="I140" s="94"/>
      <c r="J140" s="94"/>
      <c r="K140" s="94"/>
    </row>
    <row r="141" spans="2:11">
      <c r="B141" s="93"/>
      <c r="C141" s="94"/>
      <c r="D141" s="111"/>
      <c r="E141" s="111"/>
      <c r="F141" s="111"/>
      <c r="G141" s="111"/>
      <c r="H141" s="111"/>
      <c r="I141" s="94"/>
      <c r="J141" s="94"/>
      <c r="K141" s="94"/>
    </row>
    <row r="142" spans="2:11">
      <c r="B142" s="93"/>
      <c r="C142" s="94"/>
      <c r="D142" s="111"/>
      <c r="E142" s="111"/>
      <c r="F142" s="111"/>
      <c r="G142" s="111"/>
      <c r="H142" s="111"/>
      <c r="I142" s="94"/>
      <c r="J142" s="94"/>
      <c r="K142" s="94"/>
    </row>
    <row r="143" spans="2:11">
      <c r="B143" s="93"/>
      <c r="C143" s="94"/>
      <c r="D143" s="111"/>
      <c r="E143" s="111"/>
      <c r="F143" s="111"/>
      <c r="G143" s="111"/>
      <c r="H143" s="111"/>
      <c r="I143" s="94"/>
      <c r="J143" s="94"/>
      <c r="K143" s="94"/>
    </row>
    <row r="144" spans="2:11">
      <c r="B144" s="93"/>
      <c r="C144" s="94"/>
      <c r="D144" s="111"/>
      <c r="E144" s="111"/>
      <c r="F144" s="111"/>
      <c r="G144" s="111"/>
      <c r="H144" s="111"/>
      <c r="I144" s="94"/>
      <c r="J144" s="94"/>
      <c r="K144" s="94"/>
    </row>
    <row r="145" spans="2:11">
      <c r="B145" s="93"/>
      <c r="C145" s="94"/>
      <c r="D145" s="111"/>
      <c r="E145" s="111"/>
      <c r="F145" s="111"/>
      <c r="G145" s="111"/>
      <c r="H145" s="111"/>
      <c r="I145" s="94"/>
      <c r="J145" s="94"/>
      <c r="K145" s="94"/>
    </row>
    <row r="146" spans="2:11">
      <c r="B146" s="93"/>
      <c r="C146" s="94"/>
      <c r="D146" s="111"/>
      <c r="E146" s="111"/>
      <c r="F146" s="111"/>
      <c r="G146" s="111"/>
      <c r="H146" s="111"/>
      <c r="I146" s="94"/>
      <c r="J146" s="94"/>
      <c r="K146" s="94"/>
    </row>
    <row r="147" spans="2:11">
      <c r="B147" s="93"/>
      <c r="C147" s="94"/>
      <c r="D147" s="111"/>
      <c r="E147" s="111"/>
      <c r="F147" s="111"/>
      <c r="G147" s="111"/>
      <c r="H147" s="111"/>
      <c r="I147" s="94"/>
      <c r="J147" s="94"/>
      <c r="K147" s="94"/>
    </row>
    <row r="148" spans="2:11">
      <c r="B148" s="93"/>
      <c r="C148" s="94"/>
      <c r="D148" s="111"/>
      <c r="E148" s="111"/>
      <c r="F148" s="111"/>
      <c r="G148" s="111"/>
      <c r="H148" s="111"/>
      <c r="I148" s="94"/>
      <c r="J148" s="94"/>
      <c r="K148" s="94"/>
    </row>
    <row r="149" spans="2:11">
      <c r="B149" s="93"/>
      <c r="C149" s="94"/>
      <c r="D149" s="111"/>
      <c r="E149" s="111"/>
      <c r="F149" s="111"/>
      <c r="G149" s="111"/>
      <c r="H149" s="111"/>
      <c r="I149" s="94"/>
      <c r="J149" s="94"/>
      <c r="K149" s="94"/>
    </row>
    <row r="150" spans="2:11">
      <c r="B150" s="93"/>
      <c r="C150" s="94"/>
      <c r="D150" s="111"/>
      <c r="E150" s="111"/>
      <c r="F150" s="111"/>
      <c r="G150" s="111"/>
      <c r="H150" s="111"/>
      <c r="I150" s="94"/>
      <c r="J150" s="94"/>
      <c r="K150" s="94"/>
    </row>
    <row r="151" spans="2:11">
      <c r="B151" s="93"/>
      <c r="C151" s="94"/>
      <c r="D151" s="111"/>
      <c r="E151" s="111"/>
      <c r="F151" s="111"/>
      <c r="G151" s="111"/>
      <c r="H151" s="111"/>
      <c r="I151" s="94"/>
      <c r="J151" s="94"/>
      <c r="K151" s="94"/>
    </row>
    <row r="152" spans="2:11">
      <c r="B152" s="93"/>
      <c r="C152" s="94"/>
      <c r="D152" s="111"/>
      <c r="E152" s="111"/>
      <c r="F152" s="111"/>
      <c r="G152" s="111"/>
      <c r="H152" s="111"/>
      <c r="I152" s="94"/>
      <c r="J152" s="94"/>
      <c r="K152" s="94"/>
    </row>
    <row r="153" spans="2:11">
      <c r="B153" s="93"/>
      <c r="C153" s="94"/>
      <c r="D153" s="111"/>
      <c r="E153" s="111"/>
      <c r="F153" s="111"/>
      <c r="G153" s="111"/>
      <c r="H153" s="111"/>
      <c r="I153" s="94"/>
      <c r="J153" s="94"/>
      <c r="K153" s="94"/>
    </row>
    <row r="154" spans="2:11">
      <c r="B154" s="93"/>
      <c r="C154" s="94"/>
      <c r="D154" s="111"/>
      <c r="E154" s="111"/>
      <c r="F154" s="111"/>
      <c r="G154" s="111"/>
      <c r="H154" s="111"/>
      <c r="I154" s="94"/>
      <c r="J154" s="94"/>
      <c r="K154" s="94"/>
    </row>
    <row r="155" spans="2:11">
      <c r="B155" s="93"/>
      <c r="C155" s="94"/>
      <c r="D155" s="111"/>
      <c r="E155" s="111"/>
      <c r="F155" s="111"/>
      <c r="G155" s="111"/>
      <c r="H155" s="111"/>
      <c r="I155" s="94"/>
      <c r="J155" s="94"/>
      <c r="K155" s="94"/>
    </row>
    <row r="156" spans="2:11">
      <c r="B156" s="93"/>
      <c r="C156" s="94"/>
      <c r="D156" s="111"/>
      <c r="E156" s="111"/>
      <c r="F156" s="111"/>
      <c r="G156" s="111"/>
      <c r="H156" s="111"/>
      <c r="I156" s="94"/>
      <c r="J156" s="94"/>
      <c r="K156" s="94"/>
    </row>
    <row r="157" spans="2:11">
      <c r="B157" s="93"/>
      <c r="C157" s="94"/>
      <c r="D157" s="111"/>
      <c r="E157" s="111"/>
      <c r="F157" s="111"/>
      <c r="G157" s="111"/>
      <c r="H157" s="111"/>
      <c r="I157" s="94"/>
      <c r="J157" s="94"/>
      <c r="K157" s="94"/>
    </row>
    <row r="158" spans="2:11">
      <c r="B158" s="93"/>
      <c r="C158" s="94"/>
      <c r="D158" s="111"/>
      <c r="E158" s="111"/>
      <c r="F158" s="111"/>
      <c r="G158" s="111"/>
      <c r="H158" s="111"/>
      <c r="I158" s="94"/>
      <c r="J158" s="94"/>
      <c r="K158" s="94"/>
    </row>
    <row r="159" spans="2:11">
      <c r="B159" s="93"/>
      <c r="C159" s="94"/>
      <c r="D159" s="111"/>
      <c r="E159" s="111"/>
      <c r="F159" s="111"/>
      <c r="G159" s="111"/>
      <c r="H159" s="111"/>
      <c r="I159" s="94"/>
      <c r="J159" s="94"/>
      <c r="K159" s="94"/>
    </row>
    <row r="160" spans="2:11">
      <c r="B160" s="93"/>
      <c r="C160" s="94"/>
      <c r="D160" s="111"/>
      <c r="E160" s="111"/>
      <c r="F160" s="111"/>
      <c r="G160" s="111"/>
      <c r="H160" s="111"/>
      <c r="I160" s="94"/>
      <c r="J160" s="94"/>
      <c r="K160" s="94"/>
    </row>
    <row r="161" spans="2:11">
      <c r="B161" s="93"/>
      <c r="C161" s="94"/>
      <c r="D161" s="111"/>
      <c r="E161" s="111"/>
      <c r="F161" s="111"/>
      <c r="G161" s="111"/>
      <c r="H161" s="111"/>
      <c r="I161" s="94"/>
      <c r="J161" s="94"/>
      <c r="K161" s="94"/>
    </row>
    <row r="162" spans="2:11">
      <c r="B162" s="93"/>
      <c r="C162" s="94"/>
      <c r="D162" s="111"/>
      <c r="E162" s="111"/>
      <c r="F162" s="111"/>
      <c r="G162" s="111"/>
      <c r="H162" s="111"/>
      <c r="I162" s="94"/>
      <c r="J162" s="94"/>
      <c r="K162" s="94"/>
    </row>
    <row r="163" spans="2:11">
      <c r="B163" s="93"/>
      <c r="C163" s="94"/>
      <c r="D163" s="111"/>
      <c r="E163" s="111"/>
      <c r="F163" s="111"/>
      <c r="G163" s="111"/>
      <c r="H163" s="111"/>
      <c r="I163" s="94"/>
      <c r="J163" s="94"/>
      <c r="K163" s="94"/>
    </row>
    <row r="164" spans="2:11">
      <c r="B164" s="93"/>
      <c r="C164" s="94"/>
      <c r="D164" s="111"/>
      <c r="E164" s="111"/>
      <c r="F164" s="111"/>
      <c r="G164" s="111"/>
      <c r="H164" s="111"/>
      <c r="I164" s="94"/>
      <c r="J164" s="94"/>
      <c r="K164" s="94"/>
    </row>
    <row r="165" spans="2:11">
      <c r="B165" s="93"/>
      <c r="C165" s="94"/>
      <c r="D165" s="111"/>
      <c r="E165" s="111"/>
      <c r="F165" s="111"/>
      <c r="G165" s="111"/>
      <c r="H165" s="111"/>
      <c r="I165" s="94"/>
      <c r="J165" s="94"/>
      <c r="K165" s="94"/>
    </row>
    <row r="166" spans="2:11">
      <c r="B166" s="93"/>
      <c r="C166" s="94"/>
      <c r="D166" s="111"/>
      <c r="E166" s="111"/>
      <c r="F166" s="111"/>
      <c r="G166" s="111"/>
      <c r="H166" s="111"/>
      <c r="I166" s="94"/>
      <c r="J166" s="94"/>
      <c r="K166" s="94"/>
    </row>
    <row r="167" spans="2:11">
      <c r="B167" s="93"/>
      <c r="C167" s="94"/>
      <c r="D167" s="111"/>
      <c r="E167" s="111"/>
      <c r="F167" s="111"/>
      <c r="G167" s="111"/>
      <c r="H167" s="111"/>
      <c r="I167" s="94"/>
      <c r="J167" s="94"/>
      <c r="K167" s="94"/>
    </row>
    <row r="168" spans="2:11">
      <c r="B168" s="93"/>
      <c r="C168" s="94"/>
      <c r="D168" s="111"/>
      <c r="E168" s="111"/>
      <c r="F168" s="111"/>
      <c r="G168" s="111"/>
      <c r="H168" s="111"/>
      <c r="I168" s="94"/>
      <c r="J168" s="94"/>
      <c r="K168" s="94"/>
    </row>
    <row r="169" spans="2:11">
      <c r="B169" s="93"/>
      <c r="C169" s="94"/>
      <c r="D169" s="111"/>
      <c r="E169" s="111"/>
      <c r="F169" s="111"/>
      <c r="G169" s="111"/>
      <c r="H169" s="111"/>
      <c r="I169" s="94"/>
      <c r="J169" s="94"/>
      <c r="K169" s="94"/>
    </row>
    <row r="170" spans="2:11">
      <c r="B170" s="93"/>
      <c r="C170" s="94"/>
      <c r="D170" s="111"/>
      <c r="E170" s="111"/>
      <c r="F170" s="111"/>
      <c r="G170" s="111"/>
      <c r="H170" s="111"/>
      <c r="I170" s="94"/>
      <c r="J170" s="94"/>
      <c r="K170" s="94"/>
    </row>
    <row r="171" spans="2:11">
      <c r="B171" s="93"/>
      <c r="C171" s="94"/>
      <c r="D171" s="111"/>
      <c r="E171" s="111"/>
      <c r="F171" s="111"/>
      <c r="G171" s="111"/>
      <c r="H171" s="111"/>
      <c r="I171" s="94"/>
      <c r="J171" s="94"/>
      <c r="K171" s="94"/>
    </row>
    <row r="172" spans="2:11">
      <c r="B172" s="93"/>
      <c r="C172" s="94"/>
      <c r="D172" s="111"/>
      <c r="E172" s="111"/>
      <c r="F172" s="111"/>
      <c r="G172" s="111"/>
      <c r="H172" s="111"/>
      <c r="I172" s="94"/>
      <c r="J172" s="94"/>
      <c r="K172" s="94"/>
    </row>
    <row r="173" spans="2:11">
      <c r="B173" s="93"/>
      <c r="C173" s="94"/>
      <c r="D173" s="111"/>
      <c r="E173" s="111"/>
      <c r="F173" s="111"/>
      <c r="G173" s="111"/>
      <c r="H173" s="111"/>
      <c r="I173" s="94"/>
      <c r="J173" s="94"/>
      <c r="K173" s="94"/>
    </row>
    <row r="174" spans="2:11">
      <c r="B174" s="93"/>
      <c r="C174" s="94"/>
      <c r="D174" s="111"/>
      <c r="E174" s="111"/>
      <c r="F174" s="111"/>
      <c r="G174" s="111"/>
      <c r="H174" s="111"/>
      <c r="I174" s="94"/>
      <c r="J174" s="94"/>
      <c r="K174" s="94"/>
    </row>
    <row r="175" spans="2:11">
      <c r="B175" s="93"/>
      <c r="C175" s="94"/>
      <c r="D175" s="111"/>
      <c r="E175" s="111"/>
      <c r="F175" s="111"/>
      <c r="G175" s="111"/>
      <c r="H175" s="111"/>
      <c r="I175" s="94"/>
      <c r="J175" s="94"/>
      <c r="K175" s="94"/>
    </row>
    <row r="176" spans="2:11">
      <c r="B176" s="93"/>
      <c r="C176" s="94"/>
      <c r="D176" s="111"/>
      <c r="E176" s="111"/>
      <c r="F176" s="111"/>
      <c r="G176" s="111"/>
      <c r="H176" s="111"/>
      <c r="I176" s="94"/>
      <c r="J176" s="94"/>
      <c r="K176" s="94"/>
    </row>
    <row r="177" spans="2:11">
      <c r="B177" s="93"/>
      <c r="C177" s="94"/>
      <c r="D177" s="111"/>
      <c r="E177" s="111"/>
      <c r="F177" s="111"/>
      <c r="G177" s="111"/>
      <c r="H177" s="111"/>
      <c r="I177" s="94"/>
      <c r="J177" s="94"/>
      <c r="K177" s="94"/>
    </row>
    <row r="178" spans="2:11">
      <c r="B178" s="93"/>
      <c r="C178" s="94"/>
      <c r="D178" s="111"/>
      <c r="E178" s="111"/>
      <c r="F178" s="111"/>
      <c r="G178" s="111"/>
      <c r="H178" s="111"/>
      <c r="I178" s="94"/>
      <c r="J178" s="94"/>
      <c r="K178" s="94"/>
    </row>
    <row r="179" spans="2:11">
      <c r="B179" s="93"/>
      <c r="C179" s="94"/>
      <c r="D179" s="111"/>
      <c r="E179" s="111"/>
      <c r="F179" s="111"/>
      <c r="G179" s="111"/>
      <c r="H179" s="111"/>
      <c r="I179" s="94"/>
      <c r="J179" s="94"/>
      <c r="K179" s="94"/>
    </row>
    <row r="180" spans="2:11">
      <c r="B180" s="93"/>
      <c r="C180" s="94"/>
      <c r="D180" s="111"/>
      <c r="E180" s="111"/>
      <c r="F180" s="111"/>
      <c r="G180" s="111"/>
      <c r="H180" s="111"/>
      <c r="I180" s="94"/>
      <c r="J180" s="94"/>
      <c r="K180" s="94"/>
    </row>
    <row r="181" spans="2:11">
      <c r="B181" s="93"/>
      <c r="C181" s="94"/>
      <c r="D181" s="111"/>
      <c r="E181" s="111"/>
      <c r="F181" s="111"/>
      <c r="G181" s="111"/>
      <c r="H181" s="111"/>
      <c r="I181" s="94"/>
      <c r="J181" s="94"/>
      <c r="K181" s="94"/>
    </row>
    <row r="182" spans="2:11">
      <c r="B182" s="93"/>
      <c r="C182" s="94"/>
      <c r="D182" s="111"/>
      <c r="E182" s="111"/>
      <c r="F182" s="111"/>
      <c r="G182" s="111"/>
      <c r="H182" s="111"/>
      <c r="I182" s="94"/>
      <c r="J182" s="94"/>
      <c r="K182" s="94"/>
    </row>
    <row r="183" spans="2:11">
      <c r="B183" s="93"/>
      <c r="C183" s="94"/>
      <c r="D183" s="111"/>
      <c r="E183" s="111"/>
      <c r="F183" s="111"/>
      <c r="G183" s="111"/>
      <c r="H183" s="111"/>
      <c r="I183" s="94"/>
      <c r="J183" s="94"/>
      <c r="K183" s="94"/>
    </row>
    <row r="184" spans="2:11">
      <c r="B184" s="93"/>
      <c r="C184" s="94"/>
      <c r="D184" s="111"/>
      <c r="E184" s="111"/>
      <c r="F184" s="111"/>
      <c r="G184" s="111"/>
      <c r="H184" s="111"/>
      <c r="I184" s="94"/>
      <c r="J184" s="94"/>
      <c r="K184" s="94"/>
    </row>
    <row r="185" spans="2:11">
      <c r="B185" s="93"/>
      <c r="C185" s="94"/>
      <c r="D185" s="111"/>
      <c r="E185" s="111"/>
      <c r="F185" s="111"/>
      <c r="G185" s="111"/>
      <c r="H185" s="111"/>
      <c r="I185" s="94"/>
      <c r="J185" s="94"/>
      <c r="K185" s="94"/>
    </row>
    <row r="186" spans="2:11">
      <c r="B186" s="93"/>
      <c r="C186" s="94"/>
      <c r="D186" s="111"/>
      <c r="E186" s="111"/>
      <c r="F186" s="111"/>
      <c r="G186" s="111"/>
      <c r="H186" s="111"/>
      <c r="I186" s="94"/>
      <c r="J186" s="94"/>
      <c r="K186" s="94"/>
    </row>
    <row r="187" spans="2:11">
      <c r="B187" s="93"/>
      <c r="C187" s="94"/>
      <c r="D187" s="111"/>
      <c r="E187" s="111"/>
      <c r="F187" s="111"/>
      <c r="G187" s="111"/>
      <c r="H187" s="111"/>
      <c r="I187" s="94"/>
      <c r="J187" s="94"/>
      <c r="K187" s="94"/>
    </row>
    <row r="188" spans="2:11">
      <c r="B188" s="93"/>
      <c r="C188" s="94"/>
      <c r="D188" s="111"/>
      <c r="E188" s="111"/>
      <c r="F188" s="111"/>
      <c r="G188" s="111"/>
      <c r="H188" s="111"/>
      <c r="I188" s="94"/>
      <c r="J188" s="94"/>
      <c r="K188" s="94"/>
    </row>
    <row r="189" spans="2:11">
      <c r="B189" s="93"/>
      <c r="C189" s="94"/>
      <c r="D189" s="111"/>
      <c r="E189" s="111"/>
      <c r="F189" s="111"/>
      <c r="G189" s="111"/>
      <c r="H189" s="111"/>
      <c r="I189" s="94"/>
      <c r="J189" s="94"/>
      <c r="K189" s="94"/>
    </row>
    <row r="190" spans="2:11">
      <c r="B190" s="93"/>
      <c r="C190" s="94"/>
      <c r="D190" s="111"/>
      <c r="E190" s="111"/>
      <c r="F190" s="111"/>
      <c r="G190" s="111"/>
      <c r="H190" s="111"/>
      <c r="I190" s="94"/>
      <c r="J190" s="94"/>
      <c r="K190" s="94"/>
    </row>
    <row r="191" spans="2:11">
      <c r="B191" s="93"/>
      <c r="C191" s="94"/>
      <c r="D191" s="111"/>
      <c r="E191" s="111"/>
      <c r="F191" s="111"/>
      <c r="G191" s="111"/>
      <c r="H191" s="111"/>
      <c r="I191" s="94"/>
      <c r="J191" s="94"/>
      <c r="K191" s="94"/>
    </row>
    <row r="192" spans="2:11">
      <c r="B192" s="93"/>
      <c r="C192" s="94"/>
      <c r="D192" s="111"/>
      <c r="E192" s="111"/>
      <c r="F192" s="111"/>
      <c r="G192" s="111"/>
      <c r="H192" s="111"/>
      <c r="I192" s="94"/>
      <c r="J192" s="94"/>
      <c r="K192" s="94"/>
    </row>
    <row r="193" spans="2:11">
      <c r="B193" s="93"/>
      <c r="C193" s="94"/>
      <c r="D193" s="111"/>
      <c r="E193" s="111"/>
      <c r="F193" s="111"/>
      <c r="G193" s="111"/>
      <c r="H193" s="111"/>
      <c r="I193" s="94"/>
      <c r="J193" s="94"/>
      <c r="K193" s="94"/>
    </row>
    <row r="194" spans="2:11">
      <c r="B194" s="93"/>
      <c r="C194" s="94"/>
      <c r="D194" s="111"/>
      <c r="E194" s="111"/>
      <c r="F194" s="111"/>
      <c r="G194" s="111"/>
      <c r="H194" s="111"/>
      <c r="I194" s="94"/>
      <c r="J194" s="94"/>
      <c r="K194" s="94"/>
    </row>
    <row r="195" spans="2:11">
      <c r="B195" s="93"/>
      <c r="C195" s="94"/>
      <c r="D195" s="111"/>
      <c r="E195" s="111"/>
      <c r="F195" s="111"/>
      <c r="G195" s="111"/>
      <c r="H195" s="111"/>
      <c r="I195" s="94"/>
      <c r="J195" s="94"/>
      <c r="K195" s="94"/>
    </row>
    <row r="196" spans="2:11">
      <c r="B196" s="93"/>
      <c r="C196" s="94"/>
      <c r="D196" s="111"/>
      <c r="E196" s="111"/>
      <c r="F196" s="111"/>
      <c r="G196" s="111"/>
      <c r="H196" s="111"/>
      <c r="I196" s="94"/>
      <c r="J196" s="94"/>
      <c r="K196" s="94"/>
    </row>
    <row r="197" spans="2:11">
      <c r="B197" s="93"/>
      <c r="C197" s="94"/>
      <c r="D197" s="111"/>
      <c r="E197" s="111"/>
      <c r="F197" s="111"/>
      <c r="G197" s="111"/>
      <c r="H197" s="111"/>
      <c r="I197" s="94"/>
      <c r="J197" s="94"/>
      <c r="K197" s="94"/>
    </row>
    <row r="198" spans="2:11">
      <c r="B198" s="93"/>
      <c r="C198" s="94"/>
      <c r="D198" s="111"/>
      <c r="E198" s="111"/>
      <c r="F198" s="111"/>
      <c r="G198" s="111"/>
      <c r="H198" s="111"/>
      <c r="I198" s="94"/>
      <c r="J198" s="94"/>
      <c r="K198" s="94"/>
    </row>
    <row r="199" spans="2:11">
      <c r="B199" s="93"/>
      <c r="C199" s="94"/>
      <c r="D199" s="111"/>
      <c r="E199" s="111"/>
      <c r="F199" s="111"/>
      <c r="G199" s="111"/>
      <c r="H199" s="111"/>
      <c r="I199" s="94"/>
      <c r="J199" s="94"/>
      <c r="K199" s="94"/>
    </row>
    <row r="200" spans="2:11">
      <c r="B200" s="93"/>
      <c r="C200" s="94"/>
      <c r="D200" s="111"/>
      <c r="E200" s="111"/>
      <c r="F200" s="111"/>
      <c r="G200" s="111"/>
      <c r="H200" s="111"/>
      <c r="I200" s="94"/>
      <c r="J200" s="94"/>
      <c r="K200" s="94"/>
    </row>
    <row r="201" spans="2:11">
      <c r="B201" s="93"/>
      <c r="C201" s="94"/>
      <c r="D201" s="111"/>
      <c r="E201" s="111"/>
      <c r="F201" s="111"/>
      <c r="G201" s="111"/>
      <c r="H201" s="111"/>
      <c r="I201" s="94"/>
      <c r="J201" s="94"/>
      <c r="K201" s="94"/>
    </row>
    <row r="202" spans="2:11">
      <c r="B202" s="93"/>
      <c r="C202" s="94"/>
      <c r="D202" s="111"/>
      <c r="E202" s="111"/>
      <c r="F202" s="111"/>
      <c r="G202" s="111"/>
      <c r="H202" s="111"/>
      <c r="I202" s="94"/>
      <c r="J202" s="94"/>
      <c r="K202" s="94"/>
    </row>
    <row r="203" spans="2:11">
      <c r="B203" s="93"/>
      <c r="C203" s="94"/>
      <c r="D203" s="111"/>
      <c r="E203" s="111"/>
      <c r="F203" s="111"/>
      <c r="G203" s="111"/>
      <c r="H203" s="111"/>
      <c r="I203" s="94"/>
      <c r="J203" s="94"/>
      <c r="K203" s="94"/>
    </row>
    <row r="204" spans="2:11">
      <c r="B204" s="93"/>
      <c r="C204" s="94"/>
      <c r="D204" s="111"/>
      <c r="E204" s="111"/>
      <c r="F204" s="111"/>
      <c r="G204" s="111"/>
      <c r="H204" s="111"/>
      <c r="I204" s="94"/>
      <c r="J204" s="94"/>
      <c r="K204" s="94"/>
    </row>
    <row r="205" spans="2:11">
      <c r="B205" s="93"/>
      <c r="C205" s="94"/>
      <c r="D205" s="111"/>
      <c r="E205" s="111"/>
      <c r="F205" s="111"/>
      <c r="G205" s="111"/>
      <c r="H205" s="111"/>
      <c r="I205" s="94"/>
      <c r="J205" s="94"/>
      <c r="K205" s="94"/>
    </row>
    <row r="206" spans="2:11">
      <c r="B206" s="93"/>
      <c r="C206" s="94"/>
      <c r="D206" s="111"/>
      <c r="E206" s="111"/>
      <c r="F206" s="111"/>
      <c r="G206" s="111"/>
      <c r="H206" s="111"/>
      <c r="I206" s="94"/>
      <c r="J206" s="94"/>
      <c r="K206" s="94"/>
    </row>
    <row r="207" spans="2:11">
      <c r="B207" s="93"/>
      <c r="C207" s="94"/>
      <c r="D207" s="111"/>
      <c r="E207" s="111"/>
      <c r="F207" s="111"/>
      <c r="G207" s="111"/>
      <c r="H207" s="111"/>
      <c r="I207" s="94"/>
      <c r="J207" s="94"/>
      <c r="K207" s="94"/>
    </row>
    <row r="208" spans="2:11">
      <c r="B208" s="93"/>
      <c r="C208" s="94"/>
      <c r="D208" s="111"/>
      <c r="E208" s="111"/>
      <c r="F208" s="111"/>
      <c r="G208" s="111"/>
      <c r="H208" s="111"/>
      <c r="I208" s="94"/>
      <c r="J208" s="94"/>
      <c r="K208" s="94"/>
    </row>
    <row r="209" spans="2:11">
      <c r="B209" s="93"/>
      <c r="C209" s="94"/>
      <c r="D209" s="111"/>
      <c r="E209" s="111"/>
      <c r="F209" s="111"/>
      <c r="G209" s="111"/>
      <c r="H209" s="111"/>
      <c r="I209" s="94"/>
      <c r="J209" s="94"/>
      <c r="K209" s="94"/>
    </row>
    <row r="210" spans="2:11">
      <c r="B210" s="93"/>
      <c r="C210" s="94"/>
      <c r="D210" s="111"/>
      <c r="E210" s="111"/>
      <c r="F210" s="111"/>
      <c r="G210" s="111"/>
      <c r="H210" s="111"/>
      <c r="I210" s="94"/>
      <c r="J210" s="94"/>
      <c r="K210" s="94"/>
    </row>
    <row r="211" spans="2:11">
      <c r="B211" s="93"/>
      <c r="C211" s="94"/>
      <c r="D211" s="111"/>
      <c r="E211" s="111"/>
      <c r="F211" s="111"/>
      <c r="G211" s="111"/>
      <c r="H211" s="111"/>
      <c r="I211" s="94"/>
      <c r="J211" s="94"/>
      <c r="K211" s="94"/>
    </row>
    <row r="212" spans="2:11">
      <c r="B212" s="93"/>
      <c r="C212" s="94"/>
      <c r="D212" s="111"/>
      <c r="E212" s="111"/>
      <c r="F212" s="111"/>
      <c r="G212" s="111"/>
      <c r="H212" s="111"/>
      <c r="I212" s="94"/>
      <c r="J212" s="94"/>
      <c r="K212" s="94"/>
    </row>
    <row r="213" spans="2:11">
      <c r="B213" s="93"/>
      <c r="C213" s="94"/>
      <c r="D213" s="111"/>
      <c r="E213" s="111"/>
      <c r="F213" s="111"/>
      <c r="G213" s="111"/>
      <c r="H213" s="111"/>
      <c r="I213" s="94"/>
      <c r="J213" s="94"/>
      <c r="K213" s="94"/>
    </row>
    <row r="214" spans="2:11">
      <c r="B214" s="93"/>
      <c r="C214" s="94"/>
      <c r="D214" s="111"/>
      <c r="E214" s="111"/>
      <c r="F214" s="111"/>
      <c r="G214" s="111"/>
      <c r="H214" s="111"/>
      <c r="I214" s="94"/>
      <c r="J214" s="94"/>
      <c r="K214" s="94"/>
    </row>
    <row r="215" spans="2:11">
      <c r="B215" s="93"/>
      <c r="C215" s="94"/>
      <c r="D215" s="111"/>
      <c r="E215" s="111"/>
      <c r="F215" s="111"/>
      <c r="G215" s="111"/>
      <c r="H215" s="111"/>
      <c r="I215" s="94"/>
      <c r="J215" s="94"/>
      <c r="K215" s="94"/>
    </row>
    <row r="216" spans="2:11">
      <c r="B216" s="93"/>
      <c r="C216" s="94"/>
      <c r="D216" s="111"/>
      <c r="E216" s="111"/>
      <c r="F216" s="111"/>
      <c r="G216" s="111"/>
      <c r="H216" s="111"/>
      <c r="I216" s="94"/>
      <c r="J216" s="94"/>
      <c r="K216" s="94"/>
    </row>
    <row r="217" spans="2:11">
      <c r="B217" s="93"/>
      <c r="C217" s="94"/>
      <c r="D217" s="111"/>
      <c r="E217" s="111"/>
      <c r="F217" s="111"/>
      <c r="G217" s="111"/>
      <c r="H217" s="111"/>
      <c r="I217" s="94"/>
      <c r="J217" s="94"/>
      <c r="K217" s="94"/>
    </row>
    <row r="218" spans="2:11">
      <c r="B218" s="93"/>
      <c r="C218" s="94"/>
      <c r="D218" s="111"/>
      <c r="E218" s="111"/>
      <c r="F218" s="111"/>
      <c r="G218" s="111"/>
      <c r="H218" s="111"/>
      <c r="I218" s="94"/>
      <c r="J218" s="94"/>
      <c r="K218" s="94"/>
    </row>
    <row r="219" spans="2:11">
      <c r="B219" s="93"/>
      <c r="C219" s="94"/>
      <c r="D219" s="111"/>
      <c r="E219" s="111"/>
      <c r="F219" s="111"/>
      <c r="G219" s="111"/>
      <c r="H219" s="111"/>
      <c r="I219" s="94"/>
      <c r="J219" s="94"/>
      <c r="K219" s="94"/>
    </row>
    <row r="220" spans="2:11">
      <c r="B220" s="93"/>
      <c r="C220" s="94"/>
      <c r="D220" s="111"/>
      <c r="E220" s="111"/>
      <c r="F220" s="111"/>
      <c r="G220" s="111"/>
      <c r="H220" s="111"/>
      <c r="I220" s="94"/>
      <c r="J220" s="94"/>
      <c r="K220" s="94"/>
    </row>
    <row r="221" spans="2:11">
      <c r="B221" s="93"/>
      <c r="C221" s="94"/>
      <c r="D221" s="111"/>
      <c r="E221" s="111"/>
      <c r="F221" s="111"/>
      <c r="G221" s="111"/>
      <c r="H221" s="111"/>
      <c r="I221" s="94"/>
      <c r="J221" s="94"/>
      <c r="K221" s="94"/>
    </row>
    <row r="222" spans="2:11">
      <c r="B222" s="93"/>
      <c r="C222" s="94"/>
      <c r="D222" s="111"/>
      <c r="E222" s="111"/>
      <c r="F222" s="111"/>
      <c r="G222" s="111"/>
      <c r="H222" s="111"/>
      <c r="I222" s="94"/>
      <c r="J222" s="94"/>
      <c r="K222" s="94"/>
    </row>
    <row r="223" spans="2:11">
      <c r="B223" s="93"/>
      <c r="C223" s="94"/>
      <c r="D223" s="111"/>
      <c r="E223" s="111"/>
      <c r="F223" s="111"/>
      <c r="G223" s="111"/>
      <c r="H223" s="111"/>
      <c r="I223" s="94"/>
      <c r="J223" s="94"/>
      <c r="K223" s="94"/>
    </row>
    <row r="224" spans="2:11">
      <c r="B224" s="93"/>
      <c r="C224" s="94"/>
      <c r="D224" s="111"/>
      <c r="E224" s="111"/>
      <c r="F224" s="111"/>
      <c r="G224" s="111"/>
      <c r="H224" s="111"/>
      <c r="I224" s="94"/>
      <c r="J224" s="94"/>
      <c r="K224" s="94"/>
    </row>
    <row r="225" spans="2:11">
      <c r="B225" s="93"/>
      <c r="C225" s="94"/>
      <c r="D225" s="111"/>
      <c r="E225" s="111"/>
      <c r="F225" s="111"/>
      <c r="G225" s="111"/>
      <c r="H225" s="111"/>
      <c r="I225" s="94"/>
      <c r="J225" s="94"/>
      <c r="K225" s="94"/>
    </row>
    <row r="226" spans="2:11">
      <c r="B226" s="93"/>
      <c r="C226" s="94"/>
      <c r="D226" s="111"/>
      <c r="E226" s="111"/>
      <c r="F226" s="111"/>
      <c r="G226" s="111"/>
      <c r="H226" s="111"/>
      <c r="I226" s="94"/>
      <c r="J226" s="94"/>
      <c r="K226" s="94"/>
    </row>
    <row r="227" spans="2:11">
      <c r="B227" s="93"/>
      <c r="C227" s="94"/>
      <c r="D227" s="111"/>
      <c r="E227" s="111"/>
      <c r="F227" s="111"/>
      <c r="G227" s="111"/>
      <c r="H227" s="111"/>
      <c r="I227" s="94"/>
      <c r="J227" s="94"/>
      <c r="K227" s="94"/>
    </row>
    <row r="228" spans="2:11">
      <c r="B228" s="93"/>
      <c r="C228" s="94"/>
      <c r="D228" s="111"/>
      <c r="E228" s="111"/>
      <c r="F228" s="111"/>
      <c r="G228" s="111"/>
      <c r="H228" s="111"/>
      <c r="I228" s="94"/>
      <c r="J228" s="94"/>
      <c r="K228" s="94"/>
    </row>
    <row r="229" spans="2:11">
      <c r="B229" s="93"/>
      <c r="C229" s="94"/>
      <c r="D229" s="111"/>
      <c r="E229" s="111"/>
      <c r="F229" s="111"/>
      <c r="G229" s="111"/>
      <c r="H229" s="111"/>
      <c r="I229" s="94"/>
      <c r="J229" s="94"/>
      <c r="K229" s="94"/>
    </row>
    <row r="230" spans="2:11">
      <c r="B230" s="93"/>
      <c r="C230" s="94"/>
      <c r="D230" s="111"/>
      <c r="E230" s="111"/>
      <c r="F230" s="111"/>
      <c r="G230" s="111"/>
      <c r="H230" s="111"/>
      <c r="I230" s="94"/>
      <c r="J230" s="94"/>
      <c r="K230" s="94"/>
    </row>
    <row r="231" spans="2:11">
      <c r="B231" s="93"/>
      <c r="C231" s="94"/>
      <c r="D231" s="111"/>
      <c r="E231" s="111"/>
      <c r="F231" s="111"/>
      <c r="G231" s="111"/>
      <c r="H231" s="111"/>
      <c r="I231" s="94"/>
      <c r="J231" s="94"/>
      <c r="K231" s="94"/>
    </row>
    <row r="232" spans="2:11">
      <c r="B232" s="93"/>
      <c r="C232" s="94"/>
      <c r="D232" s="111"/>
      <c r="E232" s="111"/>
      <c r="F232" s="111"/>
      <c r="G232" s="111"/>
      <c r="H232" s="111"/>
      <c r="I232" s="94"/>
      <c r="J232" s="94"/>
      <c r="K232" s="94"/>
    </row>
    <row r="233" spans="2:11">
      <c r="B233" s="93"/>
      <c r="C233" s="94"/>
      <c r="D233" s="111"/>
      <c r="E233" s="111"/>
      <c r="F233" s="111"/>
      <c r="G233" s="111"/>
      <c r="H233" s="111"/>
      <c r="I233" s="94"/>
      <c r="J233" s="94"/>
      <c r="K233" s="94"/>
    </row>
    <row r="234" spans="2:11">
      <c r="B234" s="93"/>
      <c r="C234" s="94"/>
      <c r="D234" s="111"/>
      <c r="E234" s="111"/>
      <c r="F234" s="111"/>
      <c r="G234" s="111"/>
      <c r="H234" s="111"/>
      <c r="I234" s="94"/>
      <c r="J234" s="94"/>
      <c r="K234" s="94"/>
    </row>
    <row r="235" spans="2:11">
      <c r="B235" s="93"/>
      <c r="C235" s="94"/>
      <c r="D235" s="111"/>
      <c r="E235" s="111"/>
      <c r="F235" s="111"/>
      <c r="G235" s="111"/>
      <c r="H235" s="111"/>
      <c r="I235" s="94"/>
      <c r="J235" s="94"/>
      <c r="K235" s="94"/>
    </row>
    <row r="236" spans="2:11">
      <c r="B236" s="93"/>
      <c r="C236" s="94"/>
      <c r="D236" s="111"/>
      <c r="E236" s="111"/>
      <c r="F236" s="111"/>
      <c r="G236" s="111"/>
      <c r="H236" s="111"/>
      <c r="I236" s="94"/>
      <c r="J236" s="94"/>
      <c r="K236" s="94"/>
    </row>
    <row r="237" spans="2:11">
      <c r="B237" s="93"/>
      <c r="C237" s="94"/>
      <c r="D237" s="111"/>
      <c r="E237" s="111"/>
      <c r="F237" s="111"/>
      <c r="G237" s="111"/>
      <c r="H237" s="111"/>
      <c r="I237" s="94"/>
      <c r="J237" s="94"/>
      <c r="K237" s="94"/>
    </row>
    <row r="238" spans="2:11">
      <c r="B238" s="93"/>
      <c r="C238" s="94"/>
      <c r="D238" s="111"/>
      <c r="E238" s="111"/>
      <c r="F238" s="111"/>
      <c r="G238" s="111"/>
      <c r="H238" s="111"/>
      <c r="I238" s="94"/>
      <c r="J238" s="94"/>
      <c r="K238" s="94"/>
    </row>
    <row r="239" spans="2:11">
      <c r="B239" s="93"/>
      <c r="C239" s="94"/>
      <c r="D239" s="111"/>
      <c r="E239" s="111"/>
      <c r="F239" s="111"/>
      <c r="G239" s="111"/>
      <c r="H239" s="111"/>
      <c r="I239" s="94"/>
      <c r="J239" s="94"/>
      <c r="K239" s="94"/>
    </row>
    <row r="240" spans="2:11">
      <c r="B240" s="93"/>
      <c r="C240" s="94"/>
      <c r="D240" s="111"/>
      <c r="E240" s="111"/>
      <c r="F240" s="111"/>
      <c r="G240" s="111"/>
      <c r="H240" s="111"/>
      <c r="I240" s="94"/>
      <c r="J240" s="94"/>
      <c r="K240" s="94"/>
    </row>
    <row r="241" spans="2:11">
      <c r="B241" s="93"/>
      <c r="C241" s="94"/>
      <c r="D241" s="111"/>
      <c r="E241" s="111"/>
      <c r="F241" s="111"/>
      <c r="G241" s="111"/>
      <c r="H241" s="111"/>
      <c r="I241" s="94"/>
      <c r="J241" s="94"/>
      <c r="K241" s="94"/>
    </row>
    <row r="242" spans="2:11">
      <c r="B242" s="93"/>
      <c r="C242" s="94"/>
      <c r="D242" s="111"/>
      <c r="E242" s="111"/>
      <c r="F242" s="111"/>
      <c r="G242" s="111"/>
      <c r="H242" s="111"/>
      <c r="I242" s="94"/>
      <c r="J242" s="94"/>
      <c r="K242" s="94"/>
    </row>
    <row r="243" spans="2:11">
      <c r="B243" s="93"/>
      <c r="C243" s="94"/>
      <c r="D243" s="111"/>
      <c r="E243" s="111"/>
      <c r="F243" s="111"/>
      <c r="G243" s="111"/>
      <c r="H243" s="111"/>
      <c r="I243" s="94"/>
      <c r="J243" s="94"/>
      <c r="K243" s="94"/>
    </row>
    <row r="244" spans="2:11">
      <c r="B244" s="93"/>
      <c r="C244" s="94"/>
      <c r="D244" s="111"/>
      <c r="E244" s="111"/>
      <c r="F244" s="111"/>
      <c r="G244" s="111"/>
      <c r="H244" s="111"/>
      <c r="I244" s="94"/>
      <c r="J244" s="94"/>
      <c r="K244" s="94"/>
    </row>
    <row r="245" spans="2:11">
      <c r="B245" s="93"/>
      <c r="C245" s="94"/>
      <c r="D245" s="111"/>
      <c r="E245" s="111"/>
      <c r="F245" s="111"/>
      <c r="G245" s="111"/>
      <c r="H245" s="111"/>
      <c r="I245" s="94"/>
      <c r="J245" s="94"/>
      <c r="K245" s="94"/>
    </row>
    <row r="246" spans="2:11">
      <c r="B246" s="93"/>
      <c r="C246" s="94"/>
      <c r="D246" s="111"/>
      <c r="E246" s="111"/>
      <c r="F246" s="111"/>
      <c r="G246" s="111"/>
      <c r="H246" s="111"/>
      <c r="I246" s="94"/>
      <c r="J246" s="94"/>
      <c r="K246" s="94"/>
    </row>
    <row r="247" spans="2:11">
      <c r="B247" s="93"/>
      <c r="C247" s="94"/>
      <c r="D247" s="111"/>
      <c r="E247" s="111"/>
      <c r="F247" s="111"/>
      <c r="G247" s="111"/>
      <c r="H247" s="111"/>
      <c r="I247" s="94"/>
      <c r="J247" s="94"/>
      <c r="K247" s="94"/>
    </row>
    <row r="248" spans="2:11">
      <c r="B248" s="93"/>
      <c r="C248" s="94"/>
      <c r="D248" s="111"/>
      <c r="E248" s="111"/>
      <c r="F248" s="111"/>
      <c r="G248" s="111"/>
      <c r="H248" s="111"/>
      <c r="I248" s="94"/>
      <c r="J248" s="94"/>
      <c r="K248" s="94"/>
    </row>
    <row r="249" spans="2:11">
      <c r="B249" s="93"/>
      <c r="C249" s="94"/>
      <c r="D249" s="111"/>
      <c r="E249" s="111"/>
      <c r="F249" s="111"/>
      <c r="G249" s="111"/>
      <c r="H249" s="111"/>
      <c r="I249" s="94"/>
      <c r="J249" s="94"/>
      <c r="K249" s="94"/>
    </row>
    <row r="250" spans="2:11">
      <c r="B250" s="93"/>
      <c r="C250" s="94"/>
      <c r="D250" s="111"/>
      <c r="E250" s="111"/>
      <c r="F250" s="111"/>
      <c r="G250" s="111"/>
      <c r="H250" s="111"/>
      <c r="I250" s="94"/>
      <c r="J250" s="94"/>
      <c r="K250" s="94"/>
    </row>
    <row r="251" spans="2:11">
      <c r="B251" s="93"/>
      <c r="C251" s="94"/>
      <c r="D251" s="111"/>
      <c r="E251" s="111"/>
      <c r="F251" s="111"/>
      <c r="G251" s="111"/>
      <c r="H251" s="111"/>
      <c r="I251" s="94"/>
      <c r="J251" s="94"/>
      <c r="K251" s="94"/>
    </row>
    <row r="252" spans="2:11">
      <c r="B252" s="93"/>
      <c r="C252" s="94"/>
      <c r="D252" s="111"/>
      <c r="E252" s="111"/>
      <c r="F252" s="111"/>
      <c r="G252" s="111"/>
      <c r="H252" s="111"/>
      <c r="I252" s="94"/>
      <c r="J252" s="94"/>
      <c r="K252" s="94"/>
    </row>
    <row r="253" spans="2:11">
      <c r="B253" s="93"/>
      <c r="C253" s="94"/>
      <c r="D253" s="111"/>
      <c r="E253" s="111"/>
      <c r="F253" s="111"/>
      <c r="G253" s="111"/>
      <c r="H253" s="111"/>
      <c r="I253" s="94"/>
      <c r="J253" s="94"/>
      <c r="K253" s="94"/>
    </row>
    <row r="254" spans="2:11">
      <c r="B254" s="93"/>
      <c r="C254" s="94"/>
      <c r="D254" s="111"/>
      <c r="E254" s="111"/>
      <c r="F254" s="111"/>
      <c r="G254" s="111"/>
      <c r="H254" s="111"/>
      <c r="I254" s="94"/>
      <c r="J254" s="94"/>
      <c r="K254" s="94"/>
    </row>
    <row r="255" spans="2:11">
      <c r="B255" s="93"/>
      <c r="C255" s="94"/>
      <c r="D255" s="111"/>
      <c r="E255" s="111"/>
      <c r="F255" s="111"/>
      <c r="G255" s="111"/>
      <c r="H255" s="111"/>
      <c r="I255" s="94"/>
      <c r="J255" s="94"/>
      <c r="K255" s="94"/>
    </row>
    <row r="256" spans="2:11">
      <c r="B256" s="93"/>
      <c r="C256" s="94"/>
      <c r="D256" s="111"/>
      <c r="E256" s="111"/>
      <c r="F256" s="111"/>
      <c r="G256" s="111"/>
      <c r="H256" s="111"/>
      <c r="I256" s="94"/>
      <c r="J256" s="94"/>
      <c r="K256" s="94"/>
    </row>
    <row r="257" spans="2:11">
      <c r="B257" s="93"/>
      <c r="C257" s="94"/>
      <c r="D257" s="111"/>
      <c r="E257" s="111"/>
      <c r="F257" s="111"/>
      <c r="G257" s="111"/>
      <c r="H257" s="111"/>
      <c r="I257" s="94"/>
      <c r="J257" s="94"/>
      <c r="K257" s="94"/>
    </row>
    <row r="258" spans="2:11">
      <c r="B258" s="93"/>
      <c r="C258" s="94"/>
      <c r="D258" s="111"/>
      <c r="E258" s="111"/>
      <c r="F258" s="111"/>
      <c r="G258" s="111"/>
      <c r="H258" s="111"/>
      <c r="I258" s="94"/>
      <c r="J258" s="94"/>
      <c r="K258" s="94"/>
    </row>
    <row r="259" spans="2:11">
      <c r="B259" s="93"/>
      <c r="C259" s="94"/>
      <c r="D259" s="111"/>
      <c r="E259" s="111"/>
      <c r="F259" s="111"/>
      <c r="G259" s="111"/>
      <c r="H259" s="111"/>
      <c r="I259" s="94"/>
      <c r="J259" s="94"/>
      <c r="K259" s="94"/>
    </row>
    <row r="260" spans="2:11">
      <c r="B260" s="93"/>
      <c r="C260" s="94"/>
      <c r="D260" s="111"/>
      <c r="E260" s="111"/>
      <c r="F260" s="111"/>
      <c r="G260" s="111"/>
      <c r="H260" s="111"/>
      <c r="I260" s="94"/>
      <c r="J260" s="94"/>
      <c r="K260" s="94"/>
    </row>
    <row r="261" spans="2:11">
      <c r="B261" s="93"/>
      <c r="C261" s="94"/>
      <c r="D261" s="111"/>
      <c r="E261" s="111"/>
      <c r="F261" s="111"/>
      <c r="G261" s="111"/>
      <c r="H261" s="111"/>
      <c r="I261" s="94"/>
      <c r="J261" s="94"/>
      <c r="K261" s="94"/>
    </row>
    <row r="262" spans="2:11">
      <c r="B262" s="93"/>
      <c r="C262" s="94"/>
      <c r="D262" s="111"/>
      <c r="E262" s="111"/>
      <c r="F262" s="111"/>
      <c r="G262" s="111"/>
      <c r="H262" s="111"/>
      <c r="I262" s="94"/>
      <c r="J262" s="94"/>
      <c r="K262" s="94"/>
    </row>
    <row r="263" spans="2:11">
      <c r="B263" s="93"/>
      <c r="C263" s="94"/>
      <c r="D263" s="111"/>
      <c r="E263" s="111"/>
      <c r="F263" s="111"/>
      <c r="G263" s="111"/>
      <c r="H263" s="111"/>
      <c r="I263" s="94"/>
      <c r="J263" s="94"/>
      <c r="K263" s="94"/>
    </row>
    <row r="264" spans="2:11">
      <c r="B264" s="93"/>
      <c r="C264" s="94"/>
      <c r="D264" s="111"/>
      <c r="E264" s="111"/>
      <c r="F264" s="111"/>
      <c r="G264" s="111"/>
      <c r="H264" s="111"/>
      <c r="I264" s="94"/>
      <c r="J264" s="94"/>
      <c r="K264" s="94"/>
    </row>
    <row r="265" spans="2:11">
      <c r="B265" s="93"/>
      <c r="C265" s="94"/>
      <c r="D265" s="111"/>
      <c r="E265" s="111"/>
      <c r="F265" s="111"/>
      <c r="G265" s="111"/>
      <c r="H265" s="111"/>
      <c r="I265" s="94"/>
      <c r="J265" s="94"/>
      <c r="K265" s="94"/>
    </row>
    <row r="266" spans="2:11">
      <c r="B266" s="93"/>
      <c r="C266" s="94"/>
      <c r="D266" s="111"/>
      <c r="E266" s="111"/>
      <c r="F266" s="111"/>
      <c r="G266" s="111"/>
      <c r="H266" s="111"/>
      <c r="I266" s="94"/>
      <c r="J266" s="94"/>
      <c r="K266" s="94"/>
    </row>
    <row r="267" spans="2:11">
      <c r="B267" s="93"/>
      <c r="C267" s="94"/>
      <c r="D267" s="111"/>
      <c r="E267" s="111"/>
      <c r="F267" s="111"/>
      <c r="G267" s="111"/>
      <c r="H267" s="111"/>
      <c r="I267" s="94"/>
      <c r="J267" s="94"/>
      <c r="K267" s="94"/>
    </row>
    <row r="268" spans="2:11">
      <c r="B268" s="93"/>
      <c r="C268" s="94"/>
      <c r="D268" s="111"/>
      <c r="E268" s="111"/>
      <c r="F268" s="111"/>
      <c r="G268" s="111"/>
      <c r="H268" s="111"/>
      <c r="I268" s="94"/>
      <c r="J268" s="94"/>
      <c r="K268" s="94"/>
    </row>
    <row r="269" spans="2:11">
      <c r="B269" s="93"/>
      <c r="C269" s="94"/>
      <c r="D269" s="111"/>
      <c r="E269" s="111"/>
      <c r="F269" s="111"/>
      <c r="G269" s="111"/>
      <c r="H269" s="111"/>
      <c r="I269" s="94"/>
      <c r="J269" s="94"/>
      <c r="K269" s="94"/>
    </row>
    <row r="270" spans="2:11">
      <c r="B270" s="93"/>
      <c r="C270" s="94"/>
      <c r="D270" s="111"/>
      <c r="E270" s="111"/>
      <c r="F270" s="111"/>
      <c r="G270" s="111"/>
      <c r="H270" s="111"/>
      <c r="I270" s="94"/>
      <c r="J270" s="94"/>
      <c r="K270" s="94"/>
    </row>
    <row r="271" spans="2:11">
      <c r="B271" s="93"/>
      <c r="C271" s="94"/>
      <c r="D271" s="111"/>
      <c r="E271" s="111"/>
      <c r="F271" s="111"/>
      <c r="G271" s="111"/>
      <c r="H271" s="111"/>
      <c r="I271" s="94"/>
      <c r="J271" s="94"/>
      <c r="K271" s="94"/>
    </row>
    <row r="272" spans="2:11">
      <c r="B272" s="93"/>
      <c r="C272" s="94"/>
      <c r="D272" s="111"/>
      <c r="E272" s="111"/>
      <c r="F272" s="111"/>
      <c r="G272" s="111"/>
      <c r="H272" s="111"/>
      <c r="I272" s="94"/>
      <c r="J272" s="94"/>
      <c r="K272" s="94"/>
    </row>
    <row r="273" spans="2:11">
      <c r="B273" s="93"/>
      <c r="C273" s="94"/>
      <c r="D273" s="111"/>
      <c r="E273" s="111"/>
      <c r="F273" s="111"/>
      <c r="G273" s="111"/>
      <c r="H273" s="111"/>
      <c r="I273" s="94"/>
      <c r="J273" s="94"/>
      <c r="K273" s="94"/>
    </row>
    <row r="274" spans="2:11">
      <c r="B274" s="93"/>
      <c r="C274" s="94"/>
      <c r="D274" s="111"/>
      <c r="E274" s="111"/>
      <c r="F274" s="111"/>
      <c r="G274" s="111"/>
      <c r="H274" s="111"/>
      <c r="I274" s="94"/>
      <c r="J274" s="94"/>
      <c r="K274" s="94"/>
    </row>
    <row r="275" spans="2:11">
      <c r="B275" s="93"/>
      <c r="C275" s="94"/>
      <c r="D275" s="111"/>
      <c r="E275" s="111"/>
      <c r="F275" s="111"/>
      <c r="G275" s="111"/>
      <c r="H275" s="111"/>
      <c r="I275" s="94"/>
      <c r="J275" s="94"/>
      <c r="K275" s="94"/>
    </row>
    <row r="276" spans="2:11">
      <c r="B276" s="93"/>
      <c r="C276" s="94"/>
      <c r="D276" s="111"/>
      <c r="E276" s="111"/>
      <c r="F276" s="111"/>
      <c r="G276" s="111"/>
      <c r="H276" s="111"/>
      <c r="I276" s="94"/>
      <c r="J276" s="94"/>
      <c r="K276" s="94"/>
    </row>
    <row r="277" spans="2:11">
      <c r="B277" s="93"/>
      <c r="C277" s="94"/>
      <c r="D277" s="111"/>
      <c r="E277" s="111"/>
      <c r="F277" s="111"/>
      <c r="G277" s="111"/>
      <c r="H277" s="111"/>
      <c r="I277" s="94"/>
      <c r="J277" s="94"/>
      <c r="K277" s="94"/>
    </row>
    <row r="278" spans="2:11">
      <c r="B278" s="93"/>
      <c r="C278" s="94"/>
      <c r="D278" s="111"/>
      <c r="E278" s="111"/>
      <c r="F278" s="111"/>
      <c r="G278" s="111"/>
      <c r="H278" s="111"/>
      <c r="I278" s="94"/>
      <c r="J278" s="94"/>
      <c r="K278" s="94"/>
    </row>
    <row r="279" spans="2:11">
      <c r="B279" s="93"/>
      <c r="C279" s="94"/>
      <c r="D279" s="111"/>
      <c r="E279" s="111"/>
      <c r="F279" s="111"/>
      <c r="G279" s="111"/>
      <c r="H279" s="111"/>
      <c r="I279" s="94"/>
      <c r="J279" s="94"/>
      <c r="K279" s="94"/>
    </row>
    <row r="280" spans="2:11">
      <c r="B280" s="93"/>
      <c r="C280" s="94"/>
      <c r="D280" s="111"/>
      <c r="E280" s="111"/>
      <c r="F280" s="111"/>
      <c r="G280" s="111"/>
      <c r="H280" s="111"/>
      <c r="I280" s="94"/>
      <c r="J280" s="94"/>
      <c r="K280" s="94"/>
    </row>
    <row r="281" spans="2:11">
      <c r="B281" s="93"/>
      <c r="C281" s="94"/>
      <c r="D281" s="111"/>
      <c r="E281" s="111"/>
      <c r="F281" s="111"/>
      <c r="G281" s="111"/>
      <c r="H281" s="111"/>
      <c r="I281" s="94"/>
      <c r="J281" s="94"/>
      <c r="K281" s="94"/>
    </row>
    <row r="282" spans="2:11">
      <c r="B282" s="93"/>
      <c r="C282" s="94"/>
      <c r="D282" s="111"/>
      <c r="E282" s="111"/>
      <c r="F282" s="111"/>
      <c r="G282" s="111"/>
      <c r="H282" s="111"/>
      <c r="I282" s="94"/>
      <c r="J282" s="94"/>
      <c r="K282" s="94"/>
    </row>
    <row r="283" spans="2:11">
      <c r="B283" s="93"/>
      <c r="C283" s="94"/>
      <c r="D283" s="111"/>
      <c r="E283" s="111"/>
      <c r="F283" s="111"/>
      <c r="G283" s="111"/>
      <c r="H283" s="111"/>
      <c r="I283" s="94"/>
      <c r="J283" s="94"/>
      <c r="K283" s="94"/>
    </row>
    <row r="284" spans="2:11">
      <c r="B284" s="93"/>
      <c r="C284" s="94"/>
      <c r="D284" s="111"/>
      <c r="E284" s="111"/>
      <c r="F284" s="111"/>
      <c r="G284" s="111"/>
      <c r="H284" s="111"/>
      <c r="I284" s="94"/>
      <c r="J284" s="94"/>
      <c r="K284" s="94"/>
    </row>
    <row r="285" spans="2:11">
      <c r="B285" s="93"/>
      <c r="C285" s="94"/>
      <c r="D285" s="111"/>
      <c r="E285" s="111"/>
      <c r="F285" s="111"/>
      <c r="G285" s="111"/>
      <c r="H285" s="111"/>
      <c r="I285" s="94"/>
      <c r="J285" s="94"/>
      <c r="K285" s="94"/>
    </row>
    <row r="286" spans="2:11">
      <c r="B286" s="93"/>
      <c r="C286" s="94"/>
      <c r="D286" s="111"/>
      <c r="E286" s="111"/>
      <c r="F286" s="111"/>
      <c r="G286" s="111"/>
      <c r="H286" s="111"/>
      <c r="I286" s="94"/>
      <c r="J286" s="94"/>
      <c r="K286" s="94"/>
    </row>
    <row r="287" spans="2:11">
      <c r="B287" s="93"/>
      <c r="C287" s="94"/>
      <c r="D287" s="111"/>
      <c r="E287" s="111"/>
      <c r="F287" s="111"/>
      <c r="G287" s="111"/>
      <c r="H287" s="111"/>
      <c r="I287" s="94"/>
      <c r="J287" s="94"/>
      <c r="K287" s="94"/>
    </row>
    <row r="288" spans="2:11">
      <c r="B288" s="93"/>
      <c r="C288" s="94"/>
      <c r="D288" s="111"/>
      <c r="E288" s="111"/>
      <c r="F288" s="111"/>
      <c r="G288" s="111"/>
      <c r="H288" s="111"/>
      <c r="I288" s="94"/>
      <c r="J288" s="94"/>
      <c r="K288" s="94"/>
    </row>
    <row r="289" spans="2:11">
      <c r="B289" s="93"/>
      <c r="C289" s="94"/>
      <c r="D289" s="111"/>
      <c r="E289" s="111"/>
      <c r="F289" s="111"/>
      <c r="G289" s="111"/>
      <c r="H289" s="111"/>
      <c r="I289" s="94"/>
      <c r="J289" s="94"/>
      <c r="K289" s="94"/>
    </row>
    <row r="290" spans="2:11">
      <c r="B290" s="93"/>
      <c r="C290" s="94"/>
      <c r="D290" s="111"/>
      <c r="E290" s="111"/>
      <c r="F290" s="111"/>
      <c r="G290" s="111"/>
      <c r="H290" s="111"/>
      <c r="I290" s="94"/>
      <c r="J290" s="94"/>
      <c r="K290" s="94"/>
    </row>
    <row r="291" spans="2:11">
      <c r="B291" s="93"/>
      <c r="C291" s="94"/>
      <c r="D291" s="111"/>
      <c r="E291" s="111"/>
      <c r="F291" s="111"/>
      <c r="G291" s="111"/>
      <c r="H291" s="111"/>
      <c r="I291" s="94"/>
      <c r="J291" s="94"/>
      <c r="K291" s="94"/>
    </row>
    <row r="292" spans="2:11">
      <c r="B292" s="93"/>
      <c r="C292" s="94"/>
      <c r="D292" s="111"/>
      <c r="E292" s="111"/>
      <c r="F292" s="111"/>
      <c r="G292" s="111"/>
      <c r="H292" s="111"/>
      <c r="I292" s="94"/>
      <c r="J292" s="94"/>
      <c r="K292" s="94"/>
    </row>
    <row r="293" spans="2:11">
      <c r="B293" s="93"/>
      <c r="C293" s="94"/>
      <c r="D293" s="111"/>
      <c r="E293" s="111"/>
      <c r="F293" s="111"/>
      <c r="G293" s="111"/>
      <c r="H293" s="111"/>
      <c r="I293" s="94"/>
      <c r="J293" s="94"/>
      <c r="K293" s="94"/>
    </row>
    <row r="294" spans="2:11">
      <c r="B294" s="93"/>
      <c r="C294" s="94"/>
      <c r="D294" s="111"/>
      <c r="E294" s="111"/>
      <c r="F294" s="111"/>
      <c r="G294" s="111"/>
      <c r="H294" s="111"/>
      <c r="I294" s="94"/>
      <c r="J294" s="94"/>
      <c r="K294" s="94"/>
    </row>
    <row r="295" spans="2:11">
      <c r="B295" s="93"/>
      <c r="C295" s="94"/>
      <c r="D295" s="111"/>
      <c r="E295" s="111"/>
      <c r="F295" s="111"/>
      <c r="G295" s="111"/>
      <c r="H295" s="111"/>
      <c r="I295" s="94"/>
      <c r="J295" s="94"/>
      <c r="K295" s="94"/>
    </row>
    <row r="296" spans="2:11">
      <c r="B296" s="93"/>
      <c r="C296" s="94"/>
      <c r="D296" s="111"/>
      <c r="E296" s="111"/>
      <c r="F296" s="111"/>
      <c r="G296" s="111"/>
      <c r="H296" s="111"/>
      <c r="I296" s="94"/>
      <c r="J296" s="94"/>
      <c r="K296" s="94"/>
    </row>
    <row r="297" spans="2:11">
      <c r="B297" s="93"/>
      <c r="C297" s="94"/>
      <c r="D297" s="111"/>
      <c r="E297" s="111"/>
      <c r="F297" s="111"/>
      <c r="G297" s="111"/>
      <c r="H297" s="111"/>
      <c r="I297" s="94"/>
      <c r="J297" s="94"/>
      <c r="K297" s="94"/>
    </row>
    <row r="298" spans="2:11">
      <c r="B298" s="93"/>
      <c r="C298" s="94"/>
      <c r="D298" s="111"/>
      <c r="E298" s="111"/>
      <c r="F298" s="111"/>
      <c r="G298" s="111"/>
      <c r="H298" s="111"/>
      <c r="I298" s="94"/>
      <c r="J298" s="94"/>
      <c r="K298" s="94"/>
    </row>
    <row r="299" spans="2:11">
      <c r="B299" s="93"/>
      <c r="C299" s="94"/>
      <c r="D299" s="111"/>
      <c r="E299" s="111"/>
      <c r="F299" s="111"/>
      <c r="G299" s="111"/>
      <c r="H299" s="111"/>
      <c r="I299" s="94"/>
      <c r="J299" s="94"/>
      <c r="K299" s="94"/>
    </row>
    <row r="300" spans="2:11">
      <c r="B300" s="93"/>
      <c r="C300" s="94"/>
      <c r="D300" s="111"/>
      <c r="E300" s="111"/>
      <c r="F300" s="111"/>
      <c r="G300" s="111"/>
      <c r="H300" s="111"/>
      <c r="I300" s="94"/>
      <c r="J300" s="94"/>
      <c r="K300" s="94"/>
    </row>
    <row r="301" spans="2:11">
      <c r="B301" s="93"/>
      <c r="C301" s="94"/>
      <c r="D301" s="111"/>
      <c r="E301" s="111"/>
      <c r="F301" s="111"/>
      <c r="G301" s="111"/>
      <c r="H301" s="111"/>
      <c r="I301" s="94"/>
      <c r="J301" s="94"/>
      <c r="K301" s="94"/>
    </row>
    <row r="302" spans="2:11">
      <c r="B302" s="93"/>
      <c r="C302" s="94"/>
      <c r="D302" s="111"/>
      <c r="E302" s="111"/>
      <c r="F302" s="111"/>
      <c r="G302" s="111"/>
      <c r="H302" s="111"/>
      <c r="I302" s="94"/>
      <c r="J302" s="94"/>
      <c r="K302" s="94"/>
    </row>
    <row r="303" spans="2:11">
      <c r="B303" s="93"/>
      <c r="C303" s="94"/>
      <c r="D303" s="111"/>
      <c r="E303" s="111"/>
      <c r="F303" s="111"/>
      <c r="G303" s="111"/>
      <c r="H303" s="111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conditionalFormatting sqref="B14">
    <cfRule type="cellIs" dxfId="3" priority="4" operator="equal">
      <formula>"NR3"</formula>
    </cfRule>
  </conditionalFormatting>
  <conditionalFormatting sqref="B14">
    <cfRule type="containsText" dxfId="2" priority="3" operator="containsText" text="הפרשה ">
      <formula>NOT(ISERROR(SEARCH("הפרשה ",B14)))</formula>
    </cfRule>
  </conditionalFormatting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8">
    <dataValidation allowBlank="1" showInputMessage="1" showErrorMessage="1" sqref="B1:B11 C5:C11 A1:A13 J1:K14 I12:I13 D1:I11 L1:XFD13 A17:XFD1048576 A15:XFD15"/>
    <dataValidation type="list" allowBlank="1" showInputMessage="1" showErrorMessage="1" sqref="G14">
      <formula1>$R$7:$R$29</formula1>
    </dataValidation>
    <dataValidation type="list" allowBlank="1" showInputMessage="1" showErrorMessage="1" sqref="E14">
      <formula1>$P$7:$P$24</formula1>
    </dataValidation>
    <dataValidation type="list" allowBlank="1" showInputMessage="1" showErrorMessage="1" sqref="I14">
      <formula1>$T$7:$T$10</formula1>
    </dataValidation>
    <dataValidation type="list" allowBlank="1" showInputMessage="1" showErrorMessage="1" sqref="G16">
      <formula1>$O$6:$O$29</formula1>
    </dataValidation>
    <dataValidation type="list" allowBlank="1" showInputMessage="1" showErrorMessage="1" sqref="H16">
      <formula1>$Q$6:$Q$19</formula1>
    </dataValidation>
    <dataValidation type="list" allowBlank="1" showInputMessage="1" showErrorMessage="1" sqref="E16">
      <formula1>$M$6:$M$23</formula1>
    </dataValidation>
    <dataValidation type="list" allowBlank="1" showInputMessage="1" showErrorMessage="1" sqref="G12:G13 E12:E13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58.42578125" style="2" bestFit="1" customWidth="1"/>
    <col min="3" max="3" width="43.140625" style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46" t="s" vm="1">
        <v>228</v>
      </c>
    </row>
    <row r="2" spans="2:6">
      <c r="B2" s="46" t="s">
        <v>144</v>
      </c>
      <c r="C2" s="46" t="s">
        <v>229</v>
      </c>
    </row>
    <row r="3" spans="2:6">
      <c r="B3" s="46" t="s">
        <v>146</v>
      </c>
      <c r="C3" s="46" t="s">
        <v>230</v>
      </c>
    </row>
    <row r="4" spans="2:6">
      <c r="B4" s="46" t="s">
        <v>147</v>
      </c>
      <c r="C4" s="46">
        <v>9455</v>
      </c>
    </row>
    <row r="6" spans="2:6" ht="26.25" customHeight="1">
      <c r="B6" s="133" t="s">
        <v>179</v>
      </c>
      <c r="C6" s="134"/>
      <c r="D6" s="135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207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3168</v>
      </c>
      <c r="C10" s="83">
        <v>6382.2334849340714</v>
      </c>
      <c r="D10" s="80"/>
    </row>
    <row r="11" spans="2:6">
      <c r="B11" s="79" t="s">
        <v>27</v>
      </c>
      <c r="C11" s="83">
        <v>1696.5514826632375</v>
      </c>
      <c r="D11" s="99"/>
    </row>
    <row r="12" spans="2:6">
      <c r="B12" s="86" t="s">
        <v>3173</v>
      </c>
      <c r="C12" s="90">
        <v>42.45</v>
      </c>
      <c r="D12" s="101">
        <v>48274</v>
      </c>
      <c r="E12" s="3"/>
      <c r="F12" s="3"/>
    </row>
    <row r="13" spans="2:6">
      <c r="B13" s="86" t="s">
        <v>3174</v>
      </c>
      <c r="C13" s="90">
        <v>24.78</v>
      </c>
      <c r="D13" s="101">
        <v>48274</v>
      </c>
      <c r="E13" s="3"/>
      <c r="F13" s="3"/>
    </row>
    <row r="14" spans="2:6">
      <c r="B14" s="86" t="s">
        <v>3175</v>
      </c>
      <c r="C14" s="90">
        <v>105.19</v>
      </c>
      <c r="D14" s="101">
        <v>48297</v>
      </c>
    </row>
    <row r="15" spans="2:6">
      <c r="B15" s="86" t="s">
        <v>3176</v>
      </c>
      <c r="C15" s="90">
        <v>0.24</v>
      </c>
      <c r="D15" s="101">
        <v>47907</v>
      </c>
      <c r="E15" s="3"/>
      <c r="F15" s="3"/>
    </row>
    <row r="16" spans="2:6">
      <c r="B16" s="86" t="s">
        <v>3177</v>
      </c>
      <c r="C16" s="90">
        <v>11.45</v>
      </c>
      <c r="D16" s="101">
        <v>47848</v>
      </c>
      <c r="E16" s="3"/>
      <c r="F16" s="3"/>
    </row>
    <row r="17" spans="2:4">
      <c r="B17" s="86" t="s">
        <v>3178</v>
      </c>
      <c r="C17" s="90">
        <v>0.43</v>
      </c>
      <c r="D17" s="101">
        <v>47848</v>
      </c>
    </row>
    <row r="18" spans="2:4">
      <c r="B18" s="86" t="s">
        <v>3179</v>
      </c>
      <c r="C18" s="90">
        <v>148.94999999999999</v>
      </c>
      <c r="D18" s="101">
        <v>47969</v>
      </c>
    </row>
    <row r="19" spans="2:4">
      <c r="B19" s="86" t="s">
        <v>3180</v>
      </c>
      <c r="C19" s="90">
        <v>82.22</v>
      </c>
      <c r="D19" s="101">
        <v>48700</v>
      </c>
    </row>
    <row r="20" spans="2:4">
      <c r="B20" s="86" t="s">
        <v>3181</v>
      </c>
      <c r="C20" s="90">
        <v>88.91</v>
      </c>
      <c r="D20" s="101">
        <v>48233</v>
      </c>
    </row>
    <row r="21" spans="2:4">
      <c r="B21" s="86" t="s">
        <v>3182</v>
      </c>
      <c r="C21" s="90">
        <v>27.21</v>
      </c>
      <c r="D21" s="101">
        <v>48212</v>
      </c>
    </row>
    <row r="22" spans="2:4">
      <c r="B22" s="86" t="s">
        <v>3183</v>
      </c>
      <c r="C22" s="90">
        <v>0.53</v>
      </c>
      <c r="D22" s="101">
        <v>47566</v>
      </c>
    </row>
    <row r="23" spans="2:4">
      <c r="B23" s="86" t="s">
        <v>3184</v>
      </c>
      <c r="C23" s="90">
        <v>22.42</v>
      </c>
      <c r="D23" s="101">
        <v>48212</v>
      </c>
    </row>
    <row r="24" spans="2:4">
      <c r="B24" s="86" t="s">
        <v>3185</v>
      </c>
      <c r="C24" s="90">
        <v>0.39</v>
      </c>
      <c r="D24" s="101">
        <v>48297</v>
      </c>
    </row>
    <row r="25" spans="2:4">
      <c r="B25" s="86" t="s">
        <v>3239</v>
      </c>
      <c r="C25" s="90">
        <v>83.864897275662202</v>
      </c>
      <c r="D25" s="101">
        <v>46698</v>
      </c>
    </row>
    <row r="26" spans="2:4">
      <c r="B26" s="86" t="s">
        <v>3240</v>
      </c>
      <c r="C26" s="90">
        <v>213.74975999999998</v>
      </c>
      <c r="D26" s="101">
        <v>46022</v>
      </c>
    </row>
    <row r="27" spans="2:4">
      <c r="B27" s="86" t="s">
        <v>3241</v>
      </c>
      <c r="C27" s="90">
        <v>7.1034692032160489</v>
      </c>
      <c r="D27" s="101">
        <v>45016</v>
      </c>
    </row>
    <row r="28" spans="2:4">
      <c r="B28" s="86" t="s">
        <v>3242</v>
      </c>
      <c r="C28" s="90">
        <v>8.8414712780800002</v>
      </c>
      <c r="D28" s="101">
        <v>45981</v>
      </c>
    </row>
    <row r="29" spans="2:4">
      <c r="B29" s="86" t="s">
        <v>3243</v>
      </c>
      <c r="C29" s="90">
        <v>234.47514041374984</v>
      </c>
      <c r="D29" s="101">
        <v>46871</v>
      </c>
    </row>
    <row r="30" spans="2:4">
      <c r="B30" s="86" t="s">
        <v>3244</v>
      </c>
      <c r="C30" s="90">
        <v>6.68991603940594</v>
      </c>
      <c r="D30" s="101">
        <v>48482</v>
      </c>
    </row>
    <row r="31" spans="2:4">
      <c r="B31" s="86" t="s">
        <v>3245</v>
      </c>
      <c r="C31" s="90">
        <v>24.475494815391013</v>
      </c>
      <c r="D31" s="101">
        <v>51774</v>
      </c>
    </row>
    <row r="32" spans="2:4">
      <c r="B32" s="86" t="s">
        <v>3246</v>
      </c>
      <c r="C32" s="90">
        <v>42.813489852250846</v>
      </c>
      <c r="D32" s="101">
        <v>46253</v>
      </c>
    </row>
    <row r="33" spans="2:4">
      <c r="B33" s="86" t="s">
        <v>3247</v>
      </c>
      <c r="C33" s="90">
        <v>160.92095513804799</v>
      </c>
      <c r="D33" s="101">
        <v>46022</v>
      </c>
    </row>
    <row r="34" spans="2:4">
      <c r="B34" s="86" t="s">
        <v>3248</v>
      </c>
      <c r="C34" s="90">
        <v>2.4918643868310002</v>
      </c>
      <c r="D34" s="101">
        <v>48844</v>
      </c>
    </row>
    <row r="35" spans="2:4">
      <c r="B35" s="86" t="s">
        <v>3249</v>
      </c>
      <c r="C35" s="90">
        <v>4.7526542075993898</v>
      </c>
      <c r="D35" s="101">
        <v>45016</v>
      </c>
    </row>
    <row r="36" spans="2:4">
      <c r="B36" s="86" t="s">
        <v>3250</v>
      </c>
      <c r="C36" s="90">
        <v>290.504270022615</v>
      </c>
      <c r="D36" s="101">
        <v>45935</v>
      </c>
    </row>
    <row r="37" spans="2:4">
      <c r="B37" s="86" t="s">
        <v>3251</v>
      </c>
      <c r="C37" s="90">
        <v>9.8275500303886609</v>
      </c>
      <c r="D37" s="101">
        <v>52047</v>
      </c>
    </row>
    <row r="38" spans="2:4">
      <c r="B38" s="86" t="s">
        <v>3252</v>
      </c>
      <c r="C38" s="90">
        <v>50.870549999999994</v>
      </c>
      <c r="D38" s="101">
        <v>45363</v>
      </c>
    </row>
    <row r="39" spans="2:4">
      <c r="B39" s="79" t="s">
        <v>42</v>
      </c>
      <c r="C39" s="83">
        <v>4685.6820022708343</v>
      </c>
      <c r="D39" s="99"/>
    </row>
    <row r="40" spans="2:4">
      <c r="B40" s="86" t="s">
        <v>3186</v>
      </c>
      <c r="C40" s="90">
        <v>114.98</v>
      </c>
      <c r="D40" s="101">
        <v>48366</v>
      </c>
    </row>
    <row r="41" spans="2:4">
      <c r="B41" s="86" t="s">
        <v>3187</v>
      </c>
      <c r="C41" s="90">
        <v>113.08</v>
      </c>
      <c r="D41" s="101">
        <v>48914</v>
      </c>
    </row>
    <row r="42" spans="2:4">
      <c r="B42" s="86" t="s">
        <v>3188</v>
      </c>
      <c r="C42" s="90">
        <v>18.559999999999999</v>
      </c>
      <c r="D42" s="101">
        <v>47467</v>
      </c>
    </row>
    <row r="43" spans="2:4">
      <c r="B43" s="86" t="s">
        <v>3189</v>
      </c>
      <c r="C43" s="90">
        <v>37.1</v>
      </c>
      <c r="D43" s="101">
        <v>47848</v>
      </c>
    </row>
    <row r="44" spans="2:4">
      <c r="B44" s="86" t="s">
        <v>3190</v>
      </c>
      <c r="C44" s="90">
        <v>139.87</v>
      </c>
      <c r="D44" s="101">
        <v>47398</v>
      </c>
    </row>
    <row r="45" spans="2:4">
      <c r="B45" s="86" t="s">
        <v>3191</v>
      </c>
      <c r="C45" s="90">
        <v>57.8</v>
      </c>
      <c r="D45" s="101">
        <v>48054</v>
      </c>
    </row>
    <row r="46" spans="2:4">
      <c r="B46" s="86" t="s">
        <v>3192</v>
      </c>
      <c r="C46" s="90">
        <v>126.81</v>
      </c>
      <c r="D46" s="101">
        <v>48757</v>
      </c>
    </row>
    <row r="47" spans="2:4">
      <c r="B47" s="86" t="s">
        <v>3193</v>
      </c>
      <c r="C47" s="90">
        <v>137.28</v>
      </c>
      <c r="D47" s="101">
        <v>47301</v>
      </c>
    </row>
    <row r="48" spans="2:4">
      <c r="B48" s="86" t="s">
        <v>3194</v>
      </c>
      <c r="C48" s="90">
        <v>86.38</v>
      </c>
      <c r="D48" s="101">
        <v>47301</v>
      </c>
    </row>
    <row r="49" spans="2:4">
      <c r="B49" s="86" t="s">
        <v>3195</v>
      </c>
      <c r="C49" s="90">
        <v>0.32</v>
      </c>
      <c r="D49" s="101">
        <v>48122</v>
      </c>
    </row>
    <row r="50" spans="2:4">
      <c r="B50" s="86" t="s">
        <v>3196</v>
      </c>
      <c r="C50" s="90">
        <v>87.66</v>
      </c>
      <c r="D50" s="101">
        <v>48395</v>
      </c>
    </row>
    <row r="51" spans="2:4">
      <c r="B51" s="86" t="s">
        <v>3197</v>
      </c>
      <c r="C51" s="90">
        <v>181.53</v>
      </c>
      <c r="D51" s="101">
        <v>48365</v>
      </c>
    </row>
    <row r="52" spans="2:4">
      <c r="B52" s="86" t="s">
        <v>3198</v>
      </c>
      <c r="C52" s="90">
        <v>43.83</v>
      </c>
      <c r="D52" s="101">
        <v>48395</v>
      </c>
    </row>
    <row r="53" spans="2:4">
      <c r="B53" s="86" t="s">
        <v>3199</v>
      </c>
      <c r="C53" s="90">
        <v>76.23</v>
      </c>
      <c r="D53" s="101">
        <v>46753</v>
      </c>
    </row>
    <row r="54" spans="2:4">
      <c r="B54" s="86" t="s">
        <v>3200</v>
      </c>
      <c r="C54" s="90">
        <v>118.13</v>
      </c>
      <c r="D54" s="101">
        <v>49427</v>
      </c>
    </row>
    <row r="55" spans="2:4">
      <c r="B55" s="86" t="s">
        <v>3201</v>
      </c>
      <c r="C55" s="90">
        <v>122.72</v>
      </c>
      <c r="D55" s="101">
        <v>46149</v>
      </c>
    </row>
    <row r="56" spans="2:4">
      <c r="B56" s="86" t="s">
        <v>3202</v>
      </c>
      <c r="C56" s="90">
        <v>303.49</v>
      </c>
      <c r="D56" s="101">
        <v>47665</v>
      </c>
    </row>
    <row r="57" spans="2:4">
      <c r="B57" s="86" t="s">
        <v>3203</v>
      </c>
      <c r="C57" s="90">
        <v>169.43</v>
      </c>
      <c r="D57" s="101">
        <v>46752</v>
      </c>
    </row>
    <row r="58" spans="2:4">
      <c r="B58" s="86" t="s">
        <v>3204</v>
      </c>
      <c r="C58" s="90">
        <v>138.06</v>
      </c>
      <c r="D58" s="101">
        <v>48332</v>
      </c>
    </row>
    <row r="59" spans="2:4">
      <c r="B59" s="86" t="s">
        <v>3205</v>
      </c>
      <c r="C59" s="90">
        <v>13.6</v>
      </c>
      <c r="D59" s="101">
        <v>48466</v>
      </c>
    </row>
    <row r="60" spans="2:4">
      <c r="B60" s="86" t="s">
        <v>3206</v>
      </c>
      <c r="C60" s="90">
        <v>10.220000000000001</v>
      </c>
      <c r="D60" s="101">
        <v>48466</v>
      </c>
    </row>
    <row r="61" spans="2:4">
      <c r="B61" s="86" t="s">
        <v>3207</v>
      </c>
      <c r="C61" s="90">
        <v>4.12</v>
      </c>
      <c r="D61" s="101">
        <v>48319</v>
      </c>
    </row>
    <row r="62" spans="2:4">
      <c r="B62" s="86" t="s">
        <v>3208</v>
      </c>
      <c r="C62" s="90">
        <v>0.2</v>
      </c>
      <c r="D62" s="101">
        <v>47453</v>
      </c>
    </row>
    <row r="63" spans="2:4">
      <c r="B63" s="86" t="s">
        <v>3209</v>
      </c>
      <c r="C63" s="90">
        <v>50.07</v>
      </c>
      <c r="D63" s="101">
        <v>45930</v>
      </c>
    </row>
    <row r="64" spans="2:4">
      <c r="B64" s="86" t="s">
        <v>3210</v>
      </c>
      <c r="C64" s="90">
        <v>445.34</v>
      </c>
      <c r="D64" s="101">
        <v>47665</v>
      </c>
    </row>
    <row r="65" spans="2:4">
      <c r="B65" s="86" t="s">
        <v>3211</v>
      </c>
      <c r="C65" s="90">
        <v>72.84</v>
      </c>
      <c r="D65" s="101">
        <v>47987</v>
      </c>
    </row>
    <row r="66" spans="2:4">
      <c r="B66" s="86" t="s">
        <v>3212</v>
      </c>
      <c r="C66" s="90">
        <v>215.37</v>
      </c>
      <c r="D66" s="101">
        <v>47735</v>
      </c>
    </row>
    <row r="67" spans="2:4">
      <c r="B67" s="86" t="s">
        <v>3213</v>
      </c>
      <c r="C67" s="90">
        <v>6.29</v>
      </c>
      <c r="D67" s="101">
        <v>48151</v>
      </c>
    </row>
    <row r="68" spans="2:4">
      <c r="B68" s="86" t="s">
        <v>3214</v>
      </c>
      <c r="C68" s="90">
        <v>88.52</v>
      </c>
      <c r="D68" s="101">
        <v>47848</v>
      </c>
    </row>
    <row r="69" spans="2:4">
      <c r="B69" s="86" t="s">
        <v>3215</v>
      </c>
      <c r="C69" s="90">
        <v>44.74</v>
      </c>
      <c r="D69" s="101">
        <v>46573</v>
      </c>
    </row>
    <row r="70" spans="2:4">
      <c r="B70" s="86" t="s">
        <v>3216</v>
      </c>
      <c r="C70" s="90">
        <v>117.47</v>
      </c>
      <c r="D70" s="101">
        <v>47832</v>
      </c>
    </row>
    <row r="71" spans="2:4">
      <c r="B71" s="86" t="s">
        <v>3217</v>
      </c>
      <c r="C71" s="90">
        <v>142.55000000000001</v>
      </c>
      <c r="D71" s="101">
        <v>48121</v>
      </c>
    </row>
    <row r="72" spans="2:4">
      <c r="B72" s="86" t="s">
        <v>3218</v>
      </c>
      <c r="C72" s="90">
        <v>46.25</v>
      </c>
      <c r="D72" s="101">
        <v>48121</v>
      </c>
    </row>
    <row r="73" spans="2:4">
      <c r="B73" s="86" t="s">
        <v>3219</v>
      </c>
      <c r="C73" s="90">
        <v>20.84</v>
      </c>
      <c r="D73" s="101">
        <v>48029</v>
      </c>
    </row>
    <row r="74" spans="2:4">
      <c r="B74" s="86" t="s">
        <v>3220</v>
      </c>
      <c r="C74" s="90">
        <v>19.34</v>
      </c>
      <c r="D74" s="101">
        <v>48294</v>
      </c>
    </row>
    <row r="75" spans="2:4">
      <c r="B75" s="86" t="s">
        <v>3221</v>
      </c>
      <c r="C75" s="90">
        <v>0.04</v>
      </c>
      <c r="D75" s="101">
        <v>50405</v>
      </c>
    </row>
    <row r="76" spans="2:4">
      <c r="B76" s="86" t="s">
        <v>3222</v>
      </c>
      <c r="C76" s="90">
        <v>36.94</v>
      </c>
      <c r="D76" s="101">
        <v>50405</v>
      </c>
    </row>
    <row r="77" spans="2:4">
      <c r="B77" s="86" t="s">
        <v>3223</v>
      </c>
      <c r="C77" s="90">
        <v>95.97</v>
      </c>
      <c r="D77" s="101">
        <v>46660</v>
      </c>
    </row>
    <row r="78" spans="2:4">
      <c r="B78" s="86" t="s">
        <v>3224</v>
      </c>
      <c r="C78" s="90">
        <v>28.38</v>
      </c>
      <c r="D78" s="101">
        <v>47301</v>
      </c>
    </row>
    <row r="79" spans="2:4">
      <c r="B79" s="86" t="s">
        <v>3225</v>
      </c>
      <c r="C79" s="90">
        <v>102.92</v>
      </c>
      <c r="D79" s="101">
        <v>48176</v>
      </c>
    </row>
    <row r="80" spans="2:4">
      <c r="B80" s="86" t="s">
        <v>3226</v>
      </c>
      <c r="C80" s="90">
        <v>142</v>
      </c>
      <c r="D80" s="101">
        <v>48234</v>
      </c>
    </row>
    <row r="81" spans="2:4">
      <c r="B81" s="86" t="s">
        <v>3227</v>
      </c>
      <c r="C81" s="90">
        <v>19.260000000000002</v>
      </c>
      <c r="D81" s="101">
        <v>47467</v>
      </c>
    </row>
    <row r="82" spans="2:4">
      <c r="B82" s="86" t="s">
        <v>3228</v>
      </c>
      <c r="C82" s="90">
        <v>77.27</v>
      </c>
      <c r="D82" s="101">
        <v>47599</v>
      </c>
    </row>
    <row r="83" spans="2:4">
      <c r="B83" s="86" t="s">
        <v>3229</v>
      </c>
      <c r="C83" s="90">
        <v>0.14000000000000001</v>
      </c>
      <c r="D83" s="101">
        <v>46082</v>
      </c>
    </row>
    <row r="84" spans="2:4">
      <c r="B84" s="86" t="s">
        <v>3230</v>
      </c>
      <c r="C84" s="90">
        <v>50.65</v>
      </c>
      <c r="D84" s="101">
        <v>47236</v>
      </c>
    </row>
    <row r="85" spans="2:4">
      <c r="B85" s="86" t="s">
        <v>3231</v>
      </c>
      <c r="C85" s="90">
        <v>30.37</v>
      </c>
      <c r="D85" s="101">
        <v>47848</v>
      </c>
    </row>
    <row r="86" spans="2:4">
      <c r="B86" s="86" t="s">
        <v>3232</v>
      </c>
      <c r="C86" s="90">
        <v>40.07</v>
      </c>
      <c r="D86" s="101">
        <v>48942</v>
      </c>
    </row>
    <row r="87" spans="2:4">
      <c r="B87" s="86" t="s">
        <v>3233</v>
      </c>
      <c r="C87" s="90">
        <v>55.69</v>
      </c>
      <c r="D87" s="101">
        <v>48942</v>
      </c>
    </row>
    <row r="88" spans="2:4">
      <c r="B88" s="86" t="s">
        <v>3234</v>
      </c>
      <c r="C88" s="90">
        <v>177.1</v>
      </c>
      <c r="D88" s="101">
        <v>49405</v>
      </c>
    </row>
    <row r="89" spans="2:4">
      <c r="B89" s="86" t="s">
        <v>3235</v>
      </c>
      <c r="C89" s="90">
        <v>83.12</v>
      </c>
      <c r="D89" s="101">
        <v>46742</v>
      </c>
    </row>
    <row r="90" spans="2:4">
      <c r="B90" s="86" t="s">
        <v>3236</v>
      </c>
      <c r="C90" s="90">
        <v>44.89</v>
      </c>
      <c r="D90" s="101">
        <v>46112</v>
      </c>
    </row>
    <row r="91" spans="2:4">
      <c r="B91" s="86" t="s">
        <v>3237</v>
      </c>
      <c r="C91" s="90">
        <v>239.88</v>
      </c>
      <c r="D91" s="101">
        <v>46722</v>
      </c>
    </row>
    <row r="92" spans="2:4">
      <c r="B92" s="86" t="s">
        <v>3238</v>
      </c>
      <c r="C92" s="90">
        <v>0.38</v>
      </c>
      <c r="D92" s="101">
        <v>48030</v>
      </c>
    </row>
    <row r="93" spans="2:4">
      <c r="B93" s="86" t="s">
        <v>3253</v>
      </c>
      <c r="C93" s="90">
        <v>10.02275132689806</v>
      </c>
      <c r="D93" s="101">
        <v>45515</v>
      </c>
    </row>
    <row r="94" spans="2:4">
      <c r="B94" s="86" t="s">
        <v>3254</v>
      </c>
      <c r="C94" s="90">
        <v>12.3782</v>
      </c>
      <c r="D94" s="101">
        <v>45615</v>
      </c>
    </row>
    <row r="95" spans="2:4">
      <c r="B95" s="86" t="s">
        <v>3255</v>
      </c>
      <c r="C95" s="90">
        <v>24.267467546067362</v>
      </c>
      <c r="D95" s="101">
        <v>46418</v>
      </c>
    </row>
    <row r="96" spans="2:4">
      <c r="B96" s="86" t="s">
        <v>3256</v>
      </c>
      <c r="C96" s="90">
        <v>0.25148361682311005</v>
      </c>
      <c r="D96" s="101">
        <v>45126</v>
      </c>
    </row>
    <row r="97" spans="2:4">
      <c r="B97" s="86" t="s">
        <v>3257</v>
      </c>
      <c r="C97" s="90">
        <v>1.1159442962172901</v>
      </c>
      <c r="D97" s="101">
        <v>45371</v>
      </c>
    </row>
    <row r="98" spans="2:4">
      <c r="B98" s="86" t="s">
        <v>3258</v>
      </c>
      <c r="C98" s="90">
        <v>7.5676394508328499</v>
      </c>
      <c r="D98" s="101">
        <v>45187</v>
      </c>
    </row>
    <row r="99" spans="2:4">
      <c r="B99" s="86" t="s">
        <v>3259</v>
      </c>
      <c r="C99" s="90">
        <v>12.74213773121097</v>
      </c>
      <c r="D99" s="101">
        <v>45602</v>
      </c>
    </row>
    <row r="100" spans="2:4">
      <c r="B100" s="86" t="s">
        <v>3260</v>
      </c>
      <c r="C100" s="90">
        <v>5.70280836383166</v>
      </c>
      <c r="D100" s="101">
        <v>44986</v>
      </c>
    </row>
    <row r="101" spans="2:4">
      <c r="B101" s="86" t="s">
        <v>3261</v>
      </c>
      <c r="C101" s="90">
        <v>6.59075721583425</v>
      </c>
      <c r="D101" s="101">
        <v>45025</v>
      </c>
    </row>
    <row r="102" spans="2:4">
      <c r="B102" s="86" t="s">
        <v>3262</v>
      </c>
      <c r="C102" s="90">
        <v>3.7215356889530105</v>
      </c>
      <c r="D102" s="101">
        <v>46014</v>
      </c>
    </row>
    <row r="103" spans="2:4">
      <c r="B103" s="86" t="s">
        <v>3263</v>
      </c>
      <c r="C103" s="90">
        <v>5.2312770341652906</v>
      </c>
      <c r="D103" s="101">
        <v>45830</v>
      </c>
    </row>
    <row r="104" spans="2:4">
      <c r="B104" s="86"/>
      <c r="C104" s="90"/>
      <c r="D104" s="101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9455</v>
      </c>
    </row>
    <row r="6" spans="2:16" ht="26.25" customHeight="1">
      <c r="B6" s="133" t="s">
        <v>182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180</v>
      </c>
      <c r="L7" s="29" t="s">
        <v>209</v>
      </c>
      <c r="M7" s="29" t="s">
        <v>181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3169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9455</v>
      </c>
    </row>
    <row r="6" spans="2:16" ht="26.25" customHeight="1">
      <c r="B6" s="133" t="s">
        <v>183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3170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9455</v>
      </c>
    </row>
    <row r="6" spans="2:16" ht="26.25" customHeight="1">
      <c r="B6" s="133" t="s">
        <v>185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3171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