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אפרת חן" reservationPassword="CC65"/>
  <workbookPr codeName="חוברת_עבודה_זו" defaultThemeVersion="124226"/>
  <bookViews>
    <workbookView xWindow="600" yWindow="105" windowWidth="17400" windowHeight="11640" tabRatio="788"/>
  </bookViews>
  <sheets>
    <sheet name="יוזמה נספח 1" sheetId="8" r:id="rId1"/>
    <sheet name="יוזמה נספח 2" sheetId="39" r:id="rId2"/>
    <sheet name="יוזמה נספח 3" sheetId="40" r:id="rId3"/>
    <sheet name="מבוטחים רגילים" sheetId="1" r:id="rId4"/>
    <sheet name="עמיתי הביניים" sheetId="2" r:id="rId5"/>
  </sheets>
  <calcPr calcId="145621"/>
</workbook>
</file>

<file path=xl/calcChain.xml><?xml version="1.0" encoding="utf-8"?>
<calcChain xmlns="http://schemas.openxmlformats.org/spreadsheetml/2006/main">
  <c r="C38" i="8" l="1"/>
  <c r="C39" i="8" l="1"/>
  <c r="C10" i="1" l="1"/>
  <c r="D12" i="39"/>
  <c r="C10" i="8"/>
  <c r="C38" i="1"/>
  <c r="C39" i="2"/>
  <c r="C38" i="2"/>
  <c r="C61" i="40" l="1"/>
  <c r="C59" i="40"/>
  <c r="C38" i="40"/>
  <c r="C16" i="40"/>
  <c r="D68" i="39"/>
  <c r="D47" i="39"/>
  <c r="D36" i="39"/>
  <c r="D20" i="39"/>
  <c r="C21" i="8"/>
  <c r="C16" i="8"/>
  <c r="C12" i="8"/>
  <c r="C8" i="8"/>
  <c r="C35" i="8" s="1"/>
  <c r="C35" i="2"/>
  <c r="C21" i="2"/>
  <c r="C16" i="2"/>
  <c r="C12" i="2"/>
  <c r="C8" i="2"/>
  <c r="C21" i="1"/>
  <c r="C16" i="1"/>
  <c r="C12" i="1"/>
  <c r="C8" i="1"/>
  <c r="C35" i="1" s="1"/>
  <c r="C39" i="1" s="1"/>
</calcChain>
</file>

<file path=xl/sharedStrings.xml><?xml version="1.0" encoding="utf-8"?>
<sst xmlns="http://schemas.openxmlformats.org/spreadsheetml/2006/main" count="236" uniqueCount="89">
  <si>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</si>
  <si>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</si>
  <si>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</si>
  <si>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</si>
  <si>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סך תשלומים בגין השקעה בתעודות סל ישראליות</t>
  </si>
  <si>
    <t>סה"כ מהשקעות לא סחירות</t>
  </si>
  <si>
    <t>יוזמה קרן פנסיה לעצמאים בע"מ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</si>
  <si>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</si>
  <si>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</si>
  <si>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</si>
  <si>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</si>
  <si>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</si>
  <si>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</si>
  <si>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</si>
  <si>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</si>
  <si>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</si>
  <si>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</si>
  <si>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</si>
  <si>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</si>
  <si>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</si>
  <si>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</si>
  <si>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</si>
  <si>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</si>
  <si>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</si>
  <si>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</si>
  <si>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</si>
  <si>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</si>
  <si>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</si>
  <si>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</si>
  <si>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</si>
  <si>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</si>
  <si>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</si>
  <si>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</si>
  <si>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אחרים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</si>
  <si>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</si>
  <si>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</si>
  <si>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</si>
  <si>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</si>
  <si>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</si>
  <si>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</si>
  <si>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</si>
  <si>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</si>
  <si>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 xml:space="preserve">גוף </t>
  </si>
  <si>
    <t>סך הוצאות הנובעות בעד ניהול תביעה או תובענה</t>
  </si>
  <si>
    <t>הוצאה הנובעת ממתן משכנתא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</si>
  <si>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</si>
  <si>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</si>
  <si>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</si>
  <si>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</si>
  <si>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</si>
  <si>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</si>
  <si>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</si>
  <si>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</si>
  <si>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</si>
  <si>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</si>
  <si>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</si>
  <si>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סך הכל עמלות ניהול חיצוני</t>
  </si>
  <si>
    <t xml:space="preserve">סך תשלומים בגין השקעת בקרנות נאמנות </t>
  </si>
  <si>
    <t/>
  </si>
  <si>
    <t>LEUMI</t>
  </si>
  <si>
    <t>UBS</t>
  </si>
  <si>
    <t>גוף 1</t>
  </si>
  <si>
    <t>אחר</t>
  </si>
  <si>
    <t>BlackRock Inc Ireland</t>
  </si>
  <si>
    <t>BlackRock Inc USA</t>
  </si>
  <si>
    <t>שיעור סך הוצאות ישירות מתוך יתרת נכסים ממוצעת (באחוזים)</t>
  </si>
  <si>
    <t>קרן סל ישראלית</t>
  </si>
  <si>
    <t>קרן סל זרה</t>
  </si>
  <si>
    <t>PSAGOT</t>
  </si>
  <si>
    <t>פועלים</t>
  </si>
  <si>
    <t>דיסקונט</t>
  </si>
  <si>
    <t>לאומי</t>
  </si>
  <si>
    <t>COMGEST ASSET MANAGEMENT INT</t>
  </si>
  <si>
    <t>VANGUARD FUNDS PLC</t>
  </si>
  <si>
    <t>TOKIO MARINE ASSET MANAGEMENT</t>
  </si>
  <si>
    <t>BlackRock Inc UK</t>
  </si>
  <si>
    <t>BNP PARIBAS</t>
  </si>
  <si>
    <t>JPMORGAN ASSET MANAGEMENT EURO</t>
  </si>
  <si>
    <t>תשלום בגין השקעה בקרנות סל</t>
  </si>
  <si>
    <t>סך תשלומים בגין השקעה בקרנות סל</t>
  </si>
  <si>
    <t>BlackRock Global Funds/LUX</t>
  </si>
  <si>
    <t>שם הקופה: יוזמה קרן פנסיה לעצמאים (מספר אוצר: 414) - מסלול מבוטחים רגילים</t>
  </si>
  <si>
    <t>נספח 1 - סך התשלומים ששולמו בגין כל סוג הוצאה ישירה לשנה המסתיימת ביום 31.12.21</t>
  </si>
  <si>
    <t>שם הקופה: יוזמה קרן פנסיה לעצמאים (מספר אוצר: 414) - מסלול עמיתי הביניים</t>
  </si>
  <si>
    <t>שם הקופה: יוזמה קרן פנסיה לעצמאים (מספר אוצר: 414)</t>
  </si>
  <si>
    <t>נספח 3- פירוט עמלות ניהול חיצוני לשנה המסתיימת ביום 31.12.2021</t>
  </si>
  <si>
    <t>נספח 2 - פירוט עמלות והוצאות לשנה המסתיימת ביום 31.12.2021</t>
  </si>
  <si>
    <t xml:space="preserve">אלפי ש''ח </t>
  </si>
  <si>
    <t>יתרת נכסים ממוצעת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</si>
</sst>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1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1"/>
      <color theme="1"/>
      <name val="David"/>
      <family val="2"/>
      <charset val="177"/>
    </font>
    <font>
      <sz val="11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0"/>
      <name val="David"/>
      <family val="2"/>
      <charset val="177"/>
    </font>
    <font>
      <b/>
      <u/>
      <sz val="10"/>
      <name val="David"/>
      <family val="2"/>
      <charset val="177"/>
    </font>
    <font>
      <b/>
      <u/>
      <sz val="11"/>
      <name val="David"/>
      <family val="2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9" fontId="2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164" fontId="4" fillId="0" borderId="0" xfId="1" applyNumberFormat="1" applyFont="1" applyAlignment="1">
      <alignment horizontal="right"/>
    </xf>
    <xf numFmtId="164" fontId="5" fillId="0" borderId="0" xfId="1" applyNumberFormat="1" applyFont="1"/>
    <xf numFmtId="14" fontId="4" fillId="0" borderId="0" xfId="1" applyNumberFormat="1" applyFont="1" applyFill="1" applyAlignment="1" applyProtection="1">
      <alignment horizontal="right"/>
    </xf>
    <xf numFmtId="0" fontId="6" fillId="0" borderId="0" xfId="0" applyFont="1"/>
    <xf numFmtId="0" fontId="5" fillId="0" borderId="0" xfId="0" applyFont="1" applyAlignme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4" fillId="2" borderId="16" xfId="0" applyFont="1" applyFill="1" applyBorder="1" applyAlignment="1"/>
    <xf numFmtId="0" fontId="4" fillId="2" borderId="10" xfId="0" applyFont="1" applyFill="1" applyBorder="1" applyAlignment="1"/>
    <xf numFmtId="164" fontId="7" fillId="4" borderId="11" xfId="1" applyNumberFormat="1" applyFont="1" applyFill="1" applyBorder="1" applyProtection="1"/>
    <xf numFmtId="10" fontId="7" fillId="4" borderId="3" xfId="4" applyNumberFormat="1" applyFont="1" applyFill="1" applyBorder="1" applyProtection="1"/>
    <xf numFmtId="0" fontId="7" fillId="2" borderId="13" xfId="0" applyFont="1" applyFill="1" applyBorder="1" applyAlignment="1"/>
    <xf numFmtId="0" fontId="7" fillId="2" borderId="7" xfId="0" applyFont="1" applyFill="1" applyBorder="1" applyAlignment="1"/>
    <xf numFmtId="164" fontId="7" fillId="4" borderId="3" xfId="1" applyNumberFormat="1" applyFont="1" applyFill="1" applyBorder="1"/>
    <xf numFmtId="0" fontId="8" fillId="2" borderId="4" xfId="0" applyFont="1" applyFill="1" applyBorder="1" applyAlignment="1"/>
    <xf numFmtId="0" fontId="8" fillId="2" borderId="8" xfId="0" applyFont="1" applyFill="1" applyBorder="1" applyAlignment="1"/>
    <xf numFmtId="164" fontId="5" fillId="3" borderId="3" xfId="1" applyNumberFormat="1" applyFont="1" applyFill="1" applyBorder="1"/>
    <xf numFmtId="164" fontId="5" fillId="2" borderId="3" xfId="1" applyNumberFormat="1" applyFont="1" applyFill="1" applyBorder="1"/>
    <xf numFmtId="0" fontId="8" fillId="2" borderId="9" xfId="0" applyFont="1" applyFill="1" applyBorder="1" applyAlignment="1"/>
    <xf numFmtId="0" fontId="5" fillId="2" borderId="13" xfId="0" applyFont="1" applyFill="1" applyBorder="1" applyAlignment="1"/>
    <xf numFmtId="0" fontId="5" fillId="2" borderId="7" xfId="0" applyFont="1" applyFill="1" applyBorder="1" applyAlignment="1"/>
    <xf numFmtId="0" fontId="8" fillId="2" borderId="8" xfId="0" applyFont="1" applyFill="1" applyBorder="1" applyAlignment="1">
      <alignment wrapText="1"/>
    </xf>
    <xf numFmtId="0" fontId="5" fillId="2" borderId="4" xfId="0" applyFont="1" applyFill="1" applyBorder="1" applyAlignment="1"/>
    <xf numFmtId="0" fontId="5" fillId="2" borderId="8" xfId="0" applyFont="1" applyFill="1" applyBorder="1" applyAlignment="1"/>
    <xf numFmtId="0" fontId="9" fillId="2" borderId="4" xfId="0" applyFont="1" applyFill="1" applyBorder="1" applyAlignment="1"/>
    <xf numFmtId="0" fontId="8" fillId="2" borderId="16" xfId="0" applyFont="1" applyFill="1" applyBorder="1" applyAlignment="1"/>
    <xf numFmtId="0" fontId="8" fillId="2" borderId="10" xfId="0" applyFont="1" applyFill="1" applyBorder="1" applyAlignment="1"/>
    <xf numFmtId="164" fontId="7" fillId="4" borderId="11" xfId="1" applyNumberFormat="1" applyFont="1" applyFill="1" applyBorder="1"/>
    <xf numFmtId="164" fontId="6" fillId="0" borderId="0" xfId="0" applyNumberFormat="1" applyFont="1"/>
    <xf numFmtId="0" fontId="4" fillId="2" borderId="4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/>
    <xf numFmtId="0" fontId="4" fillId="2" borderId="8" xfId="0" applyFont="1" applyFill="1" applyBorder="1" applyAlignment="1">
      <alignment wrapText="1"/>
    </xf>
    <xf numFmtId="0" fontId="10" fillId="2" borderId="4" xfId="0" applyFont="1" applyFill="1" applyBorder="1" applyAlignment="1"/>
    <xf numFmtId="3" fontId="5" fillId="0" borderId="0" xfId="0" applyNumberFormat="1" applyFont="1"/>
    <xf numFmtId="164" fontId="5" fillId="3" borderId="5" xfId="1" applyNumberFormat="1" applyFont="1" applyFill="1" applyBorder="1" applyAlignment="1">
      <alignment horizontal="right"/>
    </xf>
    <xf numFmtId="164" fontId="5" fillId="0" borderId="0" xfId="0" applyNumberFormat="1" applyFont="1"/>
    <xf numFmtId="164" fontId="7" fillId="3" borderId="25" xfId="1" applyNumberFormat="1" applyFont="1" applyFill="1" applyBorder="1" applyAlignment="1">
      <alignment horizontal="right"/>
    </xf>
    <xf numFmtId="3" fontId="4" fillId="0" borderId="0" xfId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2" borderId="14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20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6" fillId="2" borderId="19" xfId="0" applyNumberFormat="1" applyFont="1" applyFill="1" applyBorder="1" applyAlignment="1">
      <alignment horizontal="right" readingOrder="2"/>
    </xf>
    <xf numFmtId="0" fontId="6" fillId="2" borderId="22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right"/>
    </xf>
    <xf numFmtId="164" fontId="4" fillId="2" borderId="5" xfId="0" applyNumberFormat="1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0" fontId="4" fillId="2" borderId="22" xfId="0" applyFont="1" applyFill="1" applyBorder="1" applyAlignment="1">
      <alignment horizontal="right"/>
    </xf>
    <xf numFmtId="0" fontId="6" fillId="2" borderId="5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4" fillId="2" borderId="23" xfId="0" applyFont="1" applyFill="1" applyBorder="1" applyAlignment="1">
      <alignment horizontal="right"/>
    </xf>
    <xf numFmtId="0" fontId="4" fillId="2" borderId="15" xfId="0" applyFont="1" applyFill="1" applyBorder="1" applyAlignment="1">
      <alignment horizontal="right"/>
    </xf>
    <xf numFmtId="0" fontId="6" fillId="2" borderId="23" xfId="0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0" fontId="6" fillId="2" borderId="15" xfId="0" applyNumberFormat="1" applyFont="1" applyFill="1" applyBorder="1" applyAlignment="1">
      <alignment horizontal="right" readingOrder="2"/>
    </xf>
    <xf numFmtId="0" fontId="6" fillId="2" borderId="24" xfId="0" applyFont="1" applyFill="1" applyBorder="1" applyAlignment="1">
      <alignment horizontal="right"/>
    </xf>
    <xf numFmtId="164" fontId="5" fillId="0" borderId="0" xfId="1" applyNumberFormat="1" applyFont="1" applyAlignment="1">
      <alignment horizontal="right"/>
    </xf>
    <xf numFmtId="164" fontId="5" fillId="2" borderId="3" xfId="1" applyNumberFormat="1" applyFont="1" applyFill="1" applyBorder="1" applyAlignment="1">
      <alignment horizontal="right"/>
    </xf>
    <xf numFmtId="164" fontId="5" fillId="3" borderId="3" xfId="1" applyNumberFormat="1" applyFont="1" applyFill="1" applyBorder="1" applyAlignment="1">
      <alignment horizontal="right"/>
    </xf>
    <xf numFmtId="164" fontId="7" fillId="3" borderId="11" xfId="1" applyNumberFormat="1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right"/>
    </xf>
    <xf numFmtId="0" fontId="6" fillId="2" borderId="18" xfId="0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  <xf numFmtId="0" fontId="4" fillId="2" borderId="27" xfId="0" applyFont="1" applyFill="1" applyBorder="1" applyAlignment="1">
      <alignment horizontal="right"/>
    </xf>
    <xf numFmtId="0" fontId="6" fillId="2" borderId="28" xfId="0" applyFont="1" applyFill="1" applyBorder="1" applyAlignment="1">
      <alignment horizontal="right"/>
    </xf>
    <xf numFmtId="0" fontId="6" fillId="2" borderId="20" xfId="0" applyNumberFormat="1" applyFont="1" applyFill="1" applyBorder="1" applyAlignment="1">
      <alignment horizontal="right" readingOrder="2"/>
    </xf>
    <xf numFmtId="0" fontId="6" fillId="2" borderId="8" xfId="0" applyNumberFormat="1" applyFont="1" applyFill="1" applyBorder="1" applyAlignment="1">
      <alignment horizontal="right" readingOrder="2"/>
    </xf>
    <xf numFmtId="0" fontId="6" fillId="2" borderId="7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6" fillId="2" borderId="27" xfId="0" applyNumberFormat="1" applyFont="1" applyFill="1" applyBorder="1" applyAlignment="1">
      <alignment horizontal="right" readingOrder="2"/>
    </xf>
    <xf numFmtId="0" fontId="6" fillId="2" borderId="0" xfId="0" applyFont="1" applyFill="1" applyBorder="1" applyAlignment="1">
      <alignment horizontal="right"/>
    </xf>
    <xf numFmtId="164" fontId="4" fillId="4" borderId="3" xfId="1" applyNumberFormat="1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4" fillId="2" borderId="21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164" fontId="7" fillId="4" borderId="3" xfId="1" applyNumberFormat="1" applyFont="1" applyFill="1" applyBorder="1" applyProtection="1"/>
    <xf numFmtId="164" fontId="5" fillId="3" borderId="3" xfId="1" applyNumberFormat="1" applyFont="1" applyFill="1" applyBorder="1" applyProtection="1"/>
    <xf numFmtId="164" fontId="5" fillId="2" borderId="3" xfId="1" applyNumberFormat="1" applyFont="1" applyFill="1" applyBorder="1" applyProtection="1"/>
    <xf numFmtId="0" fontId="5" fillId="2" borderId="12" xfId="0" applyFont="1" applyFill="1" applyBorder="1" applyAlignment="1"/>
    <xf numFmtId="0" fontId="5" fillId="2" borderId="13" xfId="0" applyFont="1" applyFill="1" applyBorder="1" applyAlignment="1"/>
    <xf numFmtId="0" fontId="5" fillId="2" borderId="6" xfId="0" applyFont="1" applyFill="1" applyBorder="1" applyAlignment="1"/>
    <xf numFmtId="0" fontId="5" fillId="2" borderId="7" xfId="0" applyFont="1" applyFill="1" applyBorder="1" applyAlignment="1"/>
    <xf numFmtId="164" fontId="8" fillId="2" borderId="1" xfId="1" applyNumberFormat="1" applyFont="1" applyFill="1" applyBorder="1" applyAlignment="1">
      <alignment horizontal="center"/>
    </xf>
    <xf numFmtId="164" fontId="8" fillId="2" borderId="2" xfId="1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3"/>
    <cellStyle name="Percent 2" xfId="4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E42"/>
  <sheetViews>
    <sheetView rightToLeft="1" tabSelected="1" zoomScaleNormal="100" workbookViewId="0">
      <pane ySplit="7" topLeftCell="A8" activePane="bottomLeft" state="frozen"/>
      <selection pane="bottomLeft" activeCell="B44" sqref="B44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4" width="9" style="2"/>
    <col min="5" max="6" width="10.375" style="2" customWidth="1"/>
    <col min="7" max="7" width="9.625" style="2" customWidth="1"/>
    <col min="8" max="8" width="10.25" style="2" customWidth="1"/>
    <col min="9" max="16384" width="9" style="2"/>
  </cols>
  <sheetData>
    <row r="1" spans="1:3" x14ac:dyDescent="0.25">
      <c r="A1" s="94" t="s">
        <v>6</v>
      </c>
      <c r="B1" s="94"/>
    </row>
    <row r="2" spans="1:3" x14ac:dyDescent="0.25">
      <c r="A2" s="3"/>
      <c r="B2" s="4"/>
      <c r="C2" s="5"/>
    </row>
    <row r="3" spans="1:3" x14ac:dyDescent="0.25">
      <c r="A3" s="1" t="s">
        <v>82</v>
      </c>
      <c r="B3" s="4"/>
      <c r="C3" s="4"/>
    </row>
    <row r="4" spans="1:3" x14ac:dyDescent="0.25">
      <c r="A4" s="8"/>
      <c r="B4" s="5"/>
      <c r="C4" s="5"/>
    </row>
    <row r="5" spans="1:3" ht="15.75" thickBot="1" x14ac:dyDescent="0.3">
      <c r="A5" s="1" t="s">
        <v>84</v>
      </c>
      <c r="B5" s="5"/>
      <c r="C5" s="5"/>
    </row>
    <row r="6" spans="1:3" ht="14.25" customHeight="1" x14ac:dyDescent="0.25">
      <c r="A6" s="88"/>
      <c r="B6" s="90"/>
      <c r="C6" s="92" t="s">
        <v>87</v>
      </c>
    </row>
    <row r="7" spans="1:3" x14ac:dyDescent="0.25">
      <c r="A7" s="89"/>
      <c r="B7" s="91"/>
      <c r="C7" s="93"/>
    </row>
    <row r="8" spans="1:3" x14ac:dyDescent="0.25">
      <c r="A8" s="15">
        <v>1</v>
      </c>
      <c r="B8" s="16" t="s">
        <v>8</v>
      </c>
      <c r="C8" s="85">
        <f>SUM(C9:C10)</f>
        <v>159.195266771777</v>
      </c>
    </row>
    <row r="9" spans="1:3" x14ac:dyDescent="0.25">
      <c r="A9" s="18"/>
      <c r="B9" s="19" t="s">
        <v>9</v>
      </c>
      <c r="C9" s="86">
        <v>0</v>
      </c>
    </row>
    <row r="10" spans="1:3" x14ac:dyDescent="0.25">
      <c r="A10" s="18"/>
      <c r="B10" s="19" t="s">
        <v>10</v>
      </c>
      <c r="C10" s="86">
        <f>158.195266771777+1</f>
        <v>159.195266771777</v>
      </c>
    </row>
    <row r="11" spans="1:3" x14ac:dyDescent="0.25">
      <c r="A11" s="18"/>
      <c r="B11" s="19"/>
      <c r="C11" s="87"/>
    </row>
    <row r="12" spans="1:3" x14ac:dyDescent="0.25">
      <c r="A12" s="15">
        <v>2</v>
      </c>
      <c r="B12" s="16" t="s">
        <v>11</v>
      </c>
      <c r="C12" s="85">
        <f>SUM(C13:C14)</f>
        <v>13.611200980714882</v>
      </c>
    </row>
    <row r="13" spans="1:3" x14ac:dyDescent="0.25">
      <c r="A13" s="18"/>
      <c r="B13" s="22" t="s">
        <v>0</v>
      </c>
      <c r="C13" s="86">
        <v>0</v>
      </c>
    </row>
    <row r="14" spans="1:3" x14ac:dyDescent="0.25">
      <c r="A14" s="18"/>
      <c r="B14" s="22" t="s">
        <v>1</v>
      </c>
      <c r="C14" s="86">
        <v>13.611200980714882</v>
      </c>
    </row>
    <row r="15" spans="1:3" x14ac:dyDescent="0.25">
      <c r="A15" s="23"/>
      <c r="B15" s="24"/>
      <c r="C15" s="87"/>
    </row>
    <row r="16" spans="1:3" x14ac:dyDescent="0.25">
      <c r="A16" s="15">
        <v>3</v>
      </c>
      <c r="B16" s="16" t="s">
        <v>5</v>
      </c>
      <c r="C16" s="85">
        <f>SUM(C17:C19)</f>
        <v>28.520085160138628</v>
      </c>
    </row>
    <row r="17" spans="1:3" ht="26.25" x14ac:dyDescent="0.25">
      <c r="A17" s="18" t="s">
        <v>12</v>
      </c>
      <c r="B17" s="25" t="s">
        <v>13</v>
      </c>
      <c r="C17" s="86">
        <v>28.520085160138628</v>
      </c>
    </row>
    <row r="18" spans="1:3" x14ac:dyDescent="0.25">
      <c r="A18" s="18" t="s">
        <v>14</v>
      </c>
      <c r="B18" s="25" t="s">
        <v>15</v>
      </c>
      <c r="C18" s="86">
        <v>0</v>
      </c>
    </row>
    <row r="19" spans="1:3" x14ac:dyDescent="0.25">
      <c r="A19" s="18" t="s">
        <v>16</v>
      </c>
      <c r="B19" s="19" t="s">
        <v>2</v>
      </c>
      <c r="C19" s="86">
        <v>0</v>
      </c>
    </row>
    <row r="20" spans="1:3" x14ac:dyDescent="0.25">
      <c r="A20" s="26"/>
      <c r="B20" s="27"/>
      <c r="C20" s="87"/>
    </row>
    <row r="21" spans="1:3" x14ac:dyDescent="0.25">
      <c r="A21" s="28">
        <v>4</v>
      </c>
      <c r="B21" s="16" t="s">
        <v>17</v>
      </c>
      <c r="C21" s="85">
        <f>SUM(C22:C29)</f>
        <v>1836.8654786619184</v>
      </c>
    </row>
    <row r="22" spans="1:3" x14ac:dyDescent="0.25">
      <c r="A22" s="18"/>
      <c r="B22" s="19" t="s">
        <v>18</v>
      </c>
      <c r="C22" s="20">
        <v>181.60694856724439</v>
      </c>
    </row>
    <row r="23" spans="1:3" x14ac:dyDescent="0.25">
      <c r="A23" s="18"/>
      <c r="B23" s="19" t="s">
        <v>19</v>
      </c>
      <c r="C23" s="20">
        <v>1471.919283186483</v>
      </c>
    </row>
    <row r="24" spans="1:3" x14ac:dyDescent="0.25">
      <c r="A24" s="18"/>
      <c r="B24" s="19" t="s">
        <v>20</v>
      </c>
      <c r="C24" s="20"/>
    </row>
    <row r="25" spans="1:3" x14ac:dyDescent="0.25">
      <c r="A25" s="18"/>
      <c r="B25" s="19" t="s">
        <v>7</v>
      </c>
      <c r="C25" s="20"/>
    </row>
    <row r="26" spans="1:3" x14ac:dyDescent="0.25">
      <c r="A26" s="18"/>
      <c r="B26" s="19" t="s">
        <v>4</v>
      </c>
      <c r="C26" s="86">
        <v>2.1506492648492395</v>
      </c>
    </row>
    <row r="27" spans="1:3" x14ac:dyDescent="0.25">
      <c r="A27" s="18"/>
      <c r="B27" s="19" t="s">
        <v>21</v>
      </c>
      <c r="C27" s="86">
        <v>149.50498640387133</v>
      </c>
    </row>
    <row r="28" spans="1:3" x14ac:dyDescent="0.25">
      <c r="A28" s="18"/>
      <c r="B28" s="19" t="s">
        <v>22</v>
      </c>
      <c r="C28" s="86">
        <v>0</v>
      </c>
    </row>
    <row r="29" spans="1:3" x14ac:dyDescent="0.25">
      <c r="A29" s="18"/>
      <c r="B29" s="19" t="s">
        <v>23</v>
      </c>
      <c r="C29" s="86">
        <v>31.683611239470302</v>
      </c>
    </row>
    <row r="30" spans="1:3" x14ac:dyDescent="0.25">
      <c r="A30" s="18"/>
      <c r="B30" s="19"/>
      <c r="C30" s="87"/>
    </row>
    <row r="31" spans="1:3" x14ac:dyDescent="0.25">
      <c r="A31" s="18">
        <v>5</v>
      </c>
      <c r="B31" s="16" t="s">
        <v>24</v>
      </c>
      <c r="C31" s="85">
        <v>0</v>
      </c>
    </row>
    <row r="32" spans="1:3" x14ac:dyDescent="0.25">
      <c r="A32" s="18" t="s">
        <v>12</v>
      </c>
      <c r="B32" s="19" t="s">
        <v>25</v>
      </c>
      <c r="C32" s="86"/>
    </row>
    <row r="33" spans="1:5" x14ac:dyDescent="0.25">
      <c r="A33" s="18" t="s">
        <v>14</v>
      </c>
      <c r="B33" s="19" t="s">
        <v>26</v>
      </c>
      <c r="C33" s="86"/>
    </row>
    <row r="34" spans="1:5" x14ac:dyDescent="0.25">
      <c r="A34" s="18"/>
      <c r="B34" s="19"/>
      <c r="C34" s="87"/>
    </row>
    <row r="35" spans="1:5" x14ac:dyDescent="0.25">
      <c r="A35" s="18">
        <v>6</v>
      </c>
      <c r="B35" s="16" t="s">
        <v>3</v>
      </c>
      <c r="C35" s="85">
        <f>C8+C12+C16+C21+C31</f>
        <v>2038.1920315745488</v>
      </c>
      <c r="E35" s="40"/>
    </row>
    <row r="36" spans="1:5" x14ac:dyDescent="0.25">
      <c r="A36" s="18"/>
      <c r="B36" s="19"/>
      <c r="C36" s="87"/>
    </row>
    <row r="37" spans="1:5" x14ac:dyDescent="0.25">
      <c r="A37" s="18">
        <v>7</v>
      </c>
      <c r="B37" s="16" t="s">
        <v>27</v>
      </c>
      <c r="C37" s="87"/>
    </row>
    <row r="38" spans="1:5" ht="26.25" x14ac:dyDescent="0.25">
      <c r="A38" s="18" t="s">
        <v>12</v>
      </c>
      <c r="B38" s="25" t="s">
        <v>28</v>
      </c>
      <c r="C38" s="14">
        <f>(C17+C21+C33)/C41</f>
        <v>9.1194422686147626E-4</v>
      </c>
    </row>
    <row r="39" spans="1:5" x14ac:dyDescent="0.25">
      <c r="A39" s="18" t="s">
        <v>14</v>
      </c>
      <c r="B39" s="19" t="s">
        <v>29</v>
      </c>
      <c r="C39" s="14">
        <f>C35/C42</f>
        <v>9.4286229890292665E-4</v>
      </c>
    </row>
    <row r="40" spans="1:5" x14ac:dyDescent="0.25">
      <c r="A40" s="18"/>
      <c r="B40" s="19"/>
      <c r="C40" s="87"/>
    </row>
    <row r="41" spans="1:5" ht="15.75" thickBot="1" x14ac:dyDescent="0.3">
      <c r="A41" s="29"/>
      <c r="B41" s="30" t="s">
        <v>30</v>
      </c>
      <c r="C41" s="13">
        <v>2045504</v>
      </c>
    </row>
    <row r="42" spans="1:5" ht="15.75" thickBot="1" x14ac:dyDescent="0.3">
      <c r="A42" s="29"/>
      <c r="B42" s="30" t="s">
        <v>88</v>
      </c>
      <c r="C42" s="13">
        <v>2161707</v>
      </c>
      <c r="E42" s="40"/>
    </row>
  </sheetData>
  <mergeCells count="4">
    <mergeCell ref="A6:A7"/>
    <mergeCell ref="B6:B7"/>
    <mergeCell ref="C6:C7"/>
    <mergeCell ref="A1:B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rightToLeft="1" zoomScaleNormal="100" workbookViewId="0">
      <pane ySplit="6" topLeftCell="A7" activePane="bottomLeft" state="frozen"/>
      <selection activeCell="C39" sqref="C39"/>
      <selection pane="bottomLeft" sqref="A1:D1"/>
    </sheetView>
  </sheetViews>
  <sheetFormatPr defaultRowHeight="15" x14ac:dyDescent="0.25"/>
  <cols>
    <col min="1" max="1" width="5.125" style="2" customWidth="1"/>
    <col min="2" max="2" width="7.875" style="2" customWidth="1"/>
    <col min="3" max="3" width="34.375" style="2" bestFit="1" customWidth="1"/>
    <col min="4" max="4" width="11.25" style="2" customWidth="1"/>
    <col min="5" max="16384" width="9" style="2"/>
  </cols>
  <sheetData>
    <row r="1" spans="1:4" x14ac:dyDescent="0.25">
      <c r="A1" s="94" t="s">
        <v>6</v>
      </c>
      <c r="B1" s="94"/>
      <c r="C1" s="94"/>
      <c r="D1" s="94"/>
    </row>
    <row r="2" spans="1:4" x14ac:dyDescent="0.25">
      <c r="A2" s="9"/>
      <c r="B2" s="10"/>
      <c r="C2" s="4"/>
    </row>
    <row r="3" spans="1:4" x14ac:dyDescent="0.25">
      <c r="A3" s="1" t="s">
        <v>86</v>
      </c>
      <c r="B3" s="10"/>
      <c r="C3" s="64"/>
    </row>
    <row r="4" spans="1:4" x14ac:dyDescent="0.25">
      <c r="A4" s="10"/>
      <c r="B4" s="10"/>
      <c r="C4" s="64"/>
    </row>
    <row r="5" spans="1:4" ht="15.75" thickBot="1" x14ac:dyDescent="0.3">
      <c r="A5" s="1" t="s">
        <v>84</v>
      </c>
    </row>
    <row r="6" spans="1:4" x14ac:dyDescent="0.25">
      <c r="A6" s="68" t="s">
        <v>31</v>
      </c>
      <c r="B6" s="69"/>
      <c r="C6" s="70"/>
      <c r="D6" s="71" t="s">
        <v>87</v>
      </c>
    </row>
    <row r="7" spans="1:4" x14ac:dyDescent="0.25">
      <c r="A7" s="52" t="s">
        <v>32</v>
      </c>
      <c r="B7" s="72"/>
      <c r="C7" s="73"/>
      <c r="D7" s="65"/>
    </row>
    <row r="8" spans="1:4" x14ac:dyDescent="0.25">
      <c r="A8" s="74"/>
      <c r="B8" s="75">
        <v>1</v>
      </c>
      <c r="C8" s="76" t="s">
        <v>58</v>
      </c>
      <c r="D8" s="66">
        <v>0</v>
      </c>
    </row>
    <row r="9" spans="1:4" x14ac:dyDescent="0.25">
      <c r="A9" s="74"/>
      <c r="B9" s="75">
        <v>2</v>
      </c>
      <c r="C9" s="76" t="s">
        <v>58</v>
      </c>
      <c r="D9" s="66">
        <v>0</v>
      </c>
    </row>
    <row r="10" spans="1:4" x14ac:dyDescent="0.25">
      <c r="A10" s="74"/>
      <c r="B10" s="75">
        <v>3</v>
      </c>
      <c r="C10" s="76" t="s">
        <v>58</v>
      </c>
      <c r="D10" s="66">
        <v>0</v>
      </c>
    </row>
    <row r="11" spans="1:4" x14ac:dyDescent="0.25">
      <c r="A11" s="59" t="s">
        <v>34</v>
      </c>
      <c r="B11" s="77"/>
      <c r="C11" s="48"/>
      <c r="D11" s="65"/>
    </row>
    <row r="12" spans="1:4" x14ac:dyDescent="0.25">
      <c r="A12" s="50"/>
      <c r="B12" s="78">
        <v>1</v>
      </c>
      <c r="C12" s="76" t="s">
        <v>33</v>
      </c>
      <c r="D12" s="66">
        <f>119.377261790073+1</f>
        <v>120.37726179007301</v>
      </c>
    </row>
    <row r="13" spans="1:4" x14ac:dyDescent="0.25">
      <c r="A13" s="50"/>
      <c r="B13" s="75">
        <v>2</v>
      </c>
      <c r="C13" s="76" t="s">
        <v>68</v>
      </c>
      <c r="D13" s="66">
        <v>19.51007828809448</v>
      </c>
    </row>
    <row r="14" spans="1:4" x14ac:dyDescent="0.25">
      <c r="A14" s="50"/>
      <c r="B14" s="78">
        <v>3</v>
      </c>
      <c r="C14" s="76" t="s">
        <v>59</v>
      </c>
      <c r="D14" s="66">
        <v>19.307926693609637</v>
      </c>
    </row>
    <row r="15" spans="1:4" x14ac:dyDescent="0.25">
      <c r="A15" s="50"/>
      <c r="B15" s="75">
        <v>4</v>
      </c>
      <c r="C15" s="76" t="s">
        <v>58</v>
      </c>
      <c r="D15" s="66">
        <v>0</v>
      </c>
    </row>
    <row r="16" spans="1:4" x14ac:dyDescent="0.25">
      <c r="A16" s="50"/>
      <c r="B16" s="78">
        <v>5</v>
      </c>
      <c r="C16" s="76" t="s">
        <v>58</v>
      </c>
      <c r="D16" s="66">
        <v>0</v>
      </c>
    </row>
    <row r="17" spans="1:4" x14ac:dyDescent="0.25">
      <c r="A17" s="50"/>
      <c r="B17" s="75">
        <v>6</v>
      </c>
      <c r="C17" s="76" t="s">
        <v>58</v>
      </c>
      <c r="D17" s="66">
        <v>0</v>
      </c>
    </row>
    <row r="18" spans="1:4" x14ac:dyDescent="0.25">
      <c r="A18" s="50"/>
      <c r="B18" s="78">
        <v>7</v>
      </c>
      <c r="C18" s="76" t="s">
        <v>58</v>
      </c>
      <c r="D18" s="66">
        <v>0</v>
      </c>
    </row>
    <row r="19" spans="1:4" x14ac:dyDescent="0.25">
      <c r="A19" s="50"/>
      <c r="B19" s="75">
        <v>8</v>
      </c>
      <c r="C19" s="76" t="s">
        <v>58</v>
      </c>
      <c r="D19" s="66">
        <v>0</v>
      </c>
    </row>
    <row r="20" spans="1:4" x14ac:dyDescent="0.25">
      <c r="A20" s="47" t="s">
        <v>35</v>
      </c>
      <c r="B20" s="77"/>
      <c r="C20" s="79"/>
      <c r="D20" s="80">
        <f>SUM(D12:D19)</f>
        <v>159.19526677177711</v>
      </c>
    </row>
    <row r="21" spans="1:4" x14ac:dyDescent="0.25">
      <c r="A21" s="47"/>
      <c r="B21" s="81"/>
      <c r="C21" s="81"/>
      <c r="D21" s="65"/>
    </row>
    <row r="22" spans="1:4" x14ac:dyDescent="0.25">
      <c r="A22" s="47" t="s">
        <v>36</v>
      </c>
      <c r="B22" s="81"/>
      <c r="C22" s="73"/>
      <c r="D22" s="65"/>
    </row>
    <row r="23" spans="1:4" x14ac:dyDescent="0.25">
      <c r="A23" s="47" t="s">
        <v>32</v>
      </c>
      <c r="B23" s="81"/>
      <c r="C23" s="48"/>
      <c r="D23" s="65"/>
    </row>
    <row r="24" spans="1:4" x14ac:dyDescent="0.25">
      <c r="A24" s="57"/>
      <c r="B24" s="76">
        <v>1</v>
      </c>
      <c r="C24" s="76" t="s">
        <v>58</v>
      </c>
      <c r="D24" s="66">
        <v>0</v>
      </c>
    </row>
    <row r="25" spans="1:4" x14ac:dyDescent="0.25">
      <c r="A25" s="57"/>
      <c r="B25" s="76">
        <v>2</v>
      </c>
      <c r="C25" s="76" t="s">
        <v>58</v>
      </c>
      <c r="D25" s="66">
        <v>0</v>
      </c>
    </row>
    <row r="26" spans="1:4" x14ac:dyDescent="0.25">
      <c r="A26" s="57"/>
      <c r="B26" s="76">
        <v>3</v>
      </c>
      <c r="C26" s="76" t="s">
        <v>58</v>
      </c>
      <c r="D26" s="66">
        <v>0</v>
      </c>
    </row>
    <row r="27" spans="1:4" x14ac:dyDescent="0.25">
      <c r="A27" s="47" t="s">
        <v>34</v>
      </c>
      <c r="B27" s="81"/>
      <c r="C27" s="48"/>
      <c r="D27" s="65"/>
    </row>
    <row r="28" spans="1:4" x14ac:dyDescent="0.25">
      <c r="A28" s="57"/>
      <c r="B28" s="76">
        <v>1</v>
      </c>
      <c r="C28" s="76" t="s">
        <v>71</v>
      </c>
      <c r="D28" s="66">
        <v>4.0892466854814815</v>
      </c>
    </row>
    <row r="29" spans="1:4" x14ac:dyDescent="0.25">
      <c r="A29" s="57"/>
      <c r="B29" s="76">
        <v>2</v>
      </c>
      <c r="C29" s="76" t="s">
        <v>69</v>
      </c>
      <c r="D29" s="66">
        <v>3.2104112607461794</v>
      </c>
    </row>
    <row r="30" spans="1:4" x14ac:dyDescent="0.25">
      <c r="A30" s="57"/>
      <c r="B30" s="76">
        <v>3</v>
      </c>
      <c r="C30" s="76" t="s">
        <v>62</v>
      </c>
      <c r="D30" s="66">
        <v>2.784221046885849</v>
      </c>
    </row>
    <row r="31" spans="1:4" x14ac:dyDescent="0.25">
      <c r="A31" s="57"/>
      <c r="B31" s="76">
        <v>4</v>
      </c>
      <c r="C31" s="76" t="s">
        <v>70</v>
      </c>
      <c r="D31" s="66">
        <v>2.6469342615842</v>
      </c>
    </row>
    <row r="32" spans="1:4" x14ac:dyDescent="0.25">
      <c r="A32" s="57"/>
      <c r="B32" s="76">
        <v>5</v>
      </c>
      <c r="C32" s="76" t="s">
        <v>60</v>
      </c>
      <c r="D32" s="66">
        <v>0.7731504321684699</v>
      </c>
    </row>
    <row r="33" spans="1:4" x14ac:dyDescent="0.25">
      <c r="A33" s="57"/>
      <c r="B33" s="76">
        <v>6</v>
      </c>
      <c r="C33" s="76" t="s">
        <v>33</v>
      </c>
      <c r="D33" s="66">
        <v>0.10723729384869896</v>
      </c>
    </row>
    <row r="34" spans="1:4" x14ac:dyDescent="0.25">
      <c r="A34" s="57"/>
      <c r="B34" s="76">
        <v>7</v>
      </c>
      <c r="C34" s="76" t="s">
        <v>58</v>
      </c>
      <c r="D34" s="66">
        <v>0</v>
      </c>
    </row>
    <row r="35" spans="1:4" x14ac:dyDescent="0.25">
      <c r="A35" s="57"/>
      <c r="B35" s="76">
        <v>8</v>
      </c>
      <c r="C35" s="76" t="s">
        <v>58</v>
      </c>
      <c r="D35" s="66">
        <v>0</v>
      </c>
    </row>
    <row r="36" spans="1:4" x14ac:dyDescent="0.25">
      <c r="A36" s="47" t="s">
        <v>37</v>
      </c>
      <c r="B36" s="77"/>
      <c r="C36" s="79"/>
      <c r="D36" s="80">
        <f>SUM(D28:D35)</f>
        <v>13.611200980714878</v>
      </c>
    </row>
    <row r="37" spans="1:4" x14ac:dyDescent="0.25">
      <c r="A37" s="47"/>
      <c r="B37" s="81"/>
      <c r="C37" s="81"/>
      <c r="D37" s="65"/>
    </row>
    <row r="38" spans="1:4" x14ac:dyDescent="0.25">
      <c r="A38" s="47" t="s">
        <v>38</v>
      </c>
      <c r="B38" s="77"/>
      <c r="C38" s="79"/>
      <c r="D38" s="65"/>
    </row>
    <row r="39" spans="1:4" x14ac:dyDescent="0.25">
      <c r="A39" s="50"/>
      <c r="B39" s="78">
        <v>1</v>
      </c>
      <c r="C39" s="82" t="s">
        <v>61</v>
      </c>
      <c r="D39" s="66">
        <v>17.318868688490564</v>
      </c>
    </row>
    <row r="40" spans="1:4" x14ac:dyDescent="0.25">
      <c r="A40" s="50"/>
      <c r="B40" s="78">
        <v>2</v>
      </c>
      <c r="C40" s="82" t="s">
        <v>62</v>
      </c>
      <c r="D40" s="66">
        <v>11.201216471648056</v>
      </c>
    </row>
    <row r="41" spans="1:4" x14ac:dyDescent="0.25">
      <c r="A41" s="50"/>
      <c r="B41" s="78">
        <v>3</v>
      </c>
      <c r="C41" s="82" t="s">
        <v>58</v>
      </c>
      <c r="D41" s="66">
        <v>0</v>
      </c>
    </row>
    <row r="42" spans="1:4" x14ac:dyDescent="0.25">
      <c r="A42" s="50"/>
      <c r="B42" s="78">
        <v>4</v>
      </c>
      <c r="C42" s="82" t="s">
        <v>58</v>
      </c>
      <c r="D42" s="66">
        <v>0</v>
      </c>
    </row>
    <row r="43" spans="1:4" x14ac:dyDescent="0.25">
      <c r="A43" s="50"/>
      <c r="B43" s="78">
        <v>5</v>
      </c>
      <c r="C43" s="82" t="s">
        <v>58</v>
      </c>
      <c r="D43" s="66">
        <v>0</v>
      </c>
    </row>
    <row r="44" spans="1:4" x14ac:dyDescent="0.25">
      <c r="A44" s="50"/>
      <c r="B44" s="78">
        <v>6</v>
      </c>
      <c r="C44" s="82" t="s">
        <v>58</v>
      </c>
      <c r="D44" s="66">
        <v>0</v>
      </c>
    </row>
    <row r="45" spans="1:4" x14ac:dyDescent="0.25">
      <c r="A45" s="50"/>
      <c r="B45" s="78">
        <v>7</v>
      </c>
      <c r="C45" s="82" t="s">
        <v>58</v>
      </c>
      <c r="D45" s="66">
        <v>0</v>
      </c>
    </row>
    <row r="46" spans="1:4" x14ac:dyDescent="0.25">
      <c r="A46" s="50"/>
      <c r="B46" s="75">
        <v>8</v>
      </c>
      <c r="C46" s="82" t="s">
        <v>58</v>
      </c>
      <c r="D46" s="66">
        <v>0</v>
      </c>
    </row>
    <row r="47" spans="1:4" x14ac:dyDescent="0.25">
      <c r="A47" s="47" t="s">
        <v>39</v>
      </c>
      <c r="B47" s="77"/>
      <c r="C47" s="79"/>
      <c r="D47" s="80">
        <f>SUM(D39:D46)</f>
        <v>28.52008516013862</v>
      </c>
    </row>
    <row r="48" spans="1:4" x14ac:dyDescent="0.25">
      <c r="A48" s="47"/>
      <c r="B48" s="81"/>
      <c r="C48" s="81"/>
      <c r="D48" s="65"/>
    </row>
    <row r="49" spans="1:4" x14ac:dyDescent="0.25">
      <c r="A49" s="47" t="s">
        <v>40</v>
      </c>
      <c r="B49" s="77"/>
      <c r="C49" s="79"/>
      <c r="D49" s="65"/>
    </row>
    <row r="50" spans="1:4" x14ac:dyDescent="0.25">
      <c r="A50" s="50"/>
      <c r="B50" s="78">
        <v>1</v>
      </c>
      <c r="C50" s="82" t="s">
        <v>58</v>
      </c>
      <c r="D50" s="66">
        <v>0</v>
      </c>
    </row>
    <row r="51" spans="1:4" x14ac:dyDescent="0.25">
      <c r="A51" s="50"/>
      <c r="B51" s="78">
        <v>2</v>
      </c>
      <c r="C51" s="82" t="s">
        <v>58</v>
      </c>
      <c r="D51" s="66">
        <v>0</v>
      </c>
    </row>
    <row r="52" spans="1:4" x14ac:dyDescent="0.25">
      <c r="A52" s="50"/>
      <c r="B52" s="78">
        <v>3</v>
      </c>
      <c r="C52" s="82" t="s">
        <v>58</v>
      </c>
      <c r="D52" s="66">
        <v>0</v>
      </c>
    </row>
    <row r="53" spans="1:4" x14ac:dyDescent="0.25">
      <c r="A53" s="50"/>
      <c r="B53" s="78">
        <v>4</v>
      </c>
      <c r="C53" s="82" t="s">
        <v>58</v>
      </c>
      <c r="D53" s="66">
        <v>0</v>
      </c>
    </row>
    <row r="54" spans="1:4" x14ac:dyDescent="0.25">
      <c r="A54" s="50"/>
      <c r="B54" s="78">
        <v>5</v>
      </c>
      <c r="C54" s="82" t="s">
        <v>58</v>
      </c>
      <c r="D54" s="66">
        <v>0</v>
      </c>
    </row>
    <row r="55" spans="1:4" x14ac:dyDescent="0.25">
      <c r="A55" s="50"/>
      <c r="B55" s="78">
        <v>6</v>
      </c>
      <c r="C55" s="82" t="s">
        <v>58</v>
      </c>
      <c r="D55" s="66">
        <v>0</v>
      </c>
    </row>
    <row r="56" spans="1:4" x14ac:dyDescent="0.25">
      <c r="A56" s="50"/>
      <c r="B56" s="78">
        <v>7</v>
      </c>
      <c r="C56" s="82" t="s">
        <v>58</v>
      </c>
      <c r="D56" s="66">
        <v>0</v>
      </c>
    </row>
    <row r="57" spans="1:4" x14ac:dyDescent="0.25">
      <c r="A57" s="50"/>
      <c r="B57" s="78">
        <v>8</v>
      </c>
      <c r="C57" s="82" t="s">
        <v>58</v>
      </c>
      <c r="D57" s="66">
        <v>0</v>
      </c>
    </row>
    <row r="58" spans="1:4" x14ac:dyDescent="0.25">
      <c r="A58" s="47" t="s">
        <v>2</v>
      </c>
      <c r="B58" s="81"/>
      <c r="C58" s="81"/>
      <c r="D58" s="80">
        <v>0</v>
      </c>
    </row>
    <row r="59" spans="1:4" x14ac:dyDescent="0.25">
      <c r="A59" s="47"/>
      <c r="B59" s="81"/>
      <c r="C59" s="81"/>
      <c r="D59" s="65"/>
    </row>
    <row r="60" spans="1:4" x14ac:dyDescent="0.25">
      <c r="A60" s="47" t="s">
        <v>41</v>
      </c>
      <c r="B60" s="81"/>
      <c r="C60" s="81"/>
      <c r="D60" s="65"/>
    </row>
    <row r="61" spans="1:4" x14ac:dyDescent="0.25">
      <c r="A61" s="50"/>
      <c r="B61" s="78">
        <v>1</v>
      </c>
      <c r="C61" s="82" t="s">
        <v>33</v>
      </c>
      <c r="D61" s="66"/>
    </row>
    <row r="62" spans="1:4" x14ac:dyDescent="0.25">
      <c r="A62" s="50"/>
      <c r="B62" s="78"/>
      <c r="C62" s="81" t="s">
        <v>43</v>
      </c>
      <c r="D62" s="80"/>
    </row>
    <row r="63" spans="1:4" x14ac:dyDescent="0.25">
      <c r="A63" s="47"/>
      <c r="B63" s="81"/>
      <c r="C63" s="82"/>
      <c r="D63" s="65"/>
    </row>
    <row r="64" spans="1:4" x14ac:dyDescent="0.25">
      <c r="A64" s="47" t="s">
        <v>44</v>
      </c>
      <c r="B64" s="81"/>
      <c r="C64" s="81"/>
      <c r="D64" s="65"/>
    </row>
    <row r="65" spans="1:4" x14ac:dyDescent="0.25">
      <c r="A65" s="50"/>
      <c r="B65" s="78">
        <v>1</v>
      </c>
      <c r="C65" s="82" t="s">
        <v>42</v>
      </c>
      <c r="D65" s="66"/>
    </row>
    <row r="66" spans="1:4" x14ac:dyDescent="0.25">
      <c r="A66" s="50"/>
      <c r="B66" s="78"/>
      <c r="C66" s="81" t="s">
        <v>26</v>
      </c>
      <c r="D66" s="80"/>
    </row>
    <row r="67" spans="1:4" x14ac:dyDescent="0.25">
      <c r="A67" s="50"/>
      <c r="B67" s="78"/>
      <c r="C67" s="81"/>
      <c r="D67" s="65"/>
    </row>
    <row r="68" spans="1:4" x14ac:dyDescent="0.25">
      <c r="A68" s="47"/>
      <c r="B68" s="81"/>
      <c r="C68" s="81" t="s">
        <v>45</v>
      </c>
      <c r="D68" s="80">
        <f>D20+D36+D47</f>
        <v>201.3265529126306</v>
      </c>
    </row>
    <row r="69" spans="1:4" x14ac:dyDescent="0.25">
      <c r="A69" s="47"/>
      <c r="B69" s="81"/>
      <c r="C69" s="81"/>
      <c r="D69" s="65"/>
    </row>
    <row r="70" spans="1:4" ht="15.75" thickBot="1" x14ac:dyDescent="0.3">
      <c r="A70" s="83"/>
      <c r="B70" s="84"/>
      <c r="C70" s="12" t="s">
        <v>30</v>
      </c>
      <c r="D70" s="67">
        <v>2045504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69"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rightToLeft="1" zoomScaleNormal="100" workbookViewId="0">
      <pane ySplit="6" topLeftCell="A7" activePane="bottomLeft" state="frozen"/>
      <selection activeCell="C39" sqref="C39"/>
      <selection pane="bottomLeft" sqref="A1:C1"/>
    </sheetView>
  </sheetViews>
  <sheetFormatPr defaultRowHeight="15" x14ac:dyDescent="0.25"/>
  <cols>
    <col min="1" max="1" width="4.5" style="2" customWidth="1"/>
    <col min="2" max="2" width="50.375" style="2" customWidth="1"/>
    <col min="3" max="3" width="12.5" style="2" customWidth="1"/>
    <col min="4" max="16384" width="9" style="2"/>
  </cols>
  <sheetData>
    <row r="1" spans="1:3" x14ac:dyDescent="0.25">
      <c r="A1" s="94" t="s">
        <v>6</v>
      </c>
      <c r="B1" s="94"/>
      <c r="C1" s="94"/>
    </row>
    <row r="2" spans="1:3" x14ac:dyDescent="0.25">
      <c r="A2" s="9"/>
      <c r="B2" s="10"/>
      <c r="C2" s="42"/>
    </row>
    <row r="3" spans="1:3" x14ac:dyDescent="0.25">
      <c r="A3" s="1" t="s">
        <v>85</v>
      </c>
      <c r="B3" s="10"/>
      <c r="C3" s="43"/>
    </row>
    <row r="4" spans="1:3" x14ac:dyDescent="0.25">
      <c r="A4" s="10"/>
      <c r="B4" s="10"/>
      <c r="C4" s="43"/>
    </row>
    <row r="5" spans="1:3" ht="15.75" thickBot="1" x14ac:dyDescent="0.3">
      <c r="A5" s="1" t="s">
        <v>84</v>
      </c>
      <c r="C5" s="38"/>
    </row>
    <row r="6" spans="1:3" x14ac:dyDescent="0.25">
      <c r="A6" s="44"/>
      <c r="B6" s="45"/>
      <c r="C6" s="46" t="s">
        <v>87</v>
      </c>
    </row>
    <row r="7" spans="1:3" x14ac:dyDescent="0.25">
      <c r="A7" s="47" t="s">
        <v>46</v>
      </c>
      <c r="B7" s="48"/>
      <c r="C7" s="49"/>
    </row>
    <row r="8" spans="1:3" x14ac:dyDescent="0.25">
      <c r="A8" s="50">
        <v>1</v>
      </c>
      <c r="B8" s="51" t="s">
        <v>62</v>
      </c>
      <c r="C8" s="39">
        <v>1653.5262317537276</v>
      </c>
    </row>
    <row r="9" spans="1:3" x14ac:dyDescent="0.25">
      <c r="A9" s="50">
        <v>2</v>
      </c>
      <c r="B9" s="51" t="s">
        <v>58</v>
      </c>
      <c r="C9" s="39">
        <v>0</v>
      </c>
    </row>
    <row r="10" spans="1:3" x14ac:dyDescent="0.25">
      <c r="A10" s="50">
        <v>3</v>
      </c>
      <c r="B10" s="51" t="s">
        <v>58</v>
      </c>
      <c r="C10" s="39">
        <v>0</v>
      </c>
    </row>
    <row r="11" spans="1:3" x14ac:dyDescent="0.25">
      <c r="A11" s="50">
        <v>4</v>
      </c>
      <c r="B11" s="51" t="s">
        <v>58</v>
      </c>
      <c r="C11" s="39">
        <v>0</v>
      </c>
    </row>
    <row r="12" spans="1:3" x14ac:dyDescent="0.25">
      <c r="A12" s="50">
        <v>5</v>
      </c>
      <c r="B12" s="51" t="s">
        <v>58</v>
      </c>
      <c r="C12" s="39">
        <v>0</v>
      </c>
    </row>
    <row r="13" spans="1:3" x14ac:dyDescent="0.25">
      <c r="A13" s="50">
        <v>6</v>
      </c>
      <c r="B13" s="51" t="s">
        <v>58</v>
      </c>
      <c r="C13" s="39">
        <v>0</v>
      </c>
    </row>
    <row r="14" spans="1:3" x14ac:dyDescent="0.25">
      <c r="A14" s="50">
        <v>7</v>
      </c>
      <c r="B14" s="51" t="s">
        <v>58</v>
      </c>
      <c r="C14" s="39">
        <v>0</v>
      </c>
    </row>
    <row r="15" spans="1:3" x14ac:dyDescent="0.25">
      <c r="A15" s="50">
        <v>8</v>
      </c>
      <c r="B15" s="51" t="s">
        <v>58</v>
      </c>
      <c r="C15" s="39">
        <v>0</v>
      </c>
    </row>
    <row r="16" spans="1:3" x14ac:dyDescent="0.25">
      <c r="A16" s="52" t="s">
        <v>47</v>
      </c>
      <c r="B16" s="51"/>
      <c r="C16" s="53">
        <f>SUM(C8:C15)</f>
        <v>1653.5262317537276</v>
      </c>
    </row>
    <row r="17" spans="1:3" x14ac:dyDescent="0.25">
      <c r="A17" s="54"/>
      <c r="B17" s="55"/>
      <c r="C17" s="56"/>
    </row>
    <row r="18" spans="1:3" x14ac:dyDescent="0.25">
      <c r="A18" s="52" t="s">
        <v>48</v>
      </c>
      <c r="B18" s="51"/>
      <c r="C18" s="56"/>
    </row>
    <row r="19" spans="1:3" x14ac:dyDescent="0.25">
      <c r="A19" s="50">
        <v>1</v>
      </c>
      <c r="B19" s="51" t="s">
        <v>33</v>
      </c>
      <c r="C19" s="39"/>
    </row>
    <row r="20" spans="1:3" x14ac:dyDescent="0.25">
      <c r="A20" s="47" t="s">
        <v>49</v>
      </c>
      <c r="B20" s="48"/>
      <c r="C20" s="53"/>
    </row>
    <row r="21" spans="1:3" x14ac:dyDescent="0.25">
      <c r="A21" s="57"/>
      <c r="B21" s="58"/>
      <c r="C21" s="56"/>
    </row>
    <row r="22" spans="1:3" x14ac:dyDescent="0.25">
      <c r="A22" s="59" t="s">
        <v>50</v>
      </c>
      <c r="B22" s="60"/>
      <c r="C22" s="56"/>
    </row>
    <row r="23" spans="1:3" x14ac:dyDescent="0.25">
      <c r="A23" s="50">
        <v>1</v>
      </c>
      <c r="B23" s="51" t="s">
        <v>33</v>
      </c>
      <c r="C23" s="39"/>
    </row>
    <row r="24" spans="1:3" x14ac:dyDescent="0.25">
      <c r="A24" s="52" t="s">
        <v>7</v>
      </c>
      <c r="B24" s="51"/>
      <c r="C24" s="53"/>
    </row>
    <row r="25" spans="1:3" x14ac:dyDescent="0.25">
      <c r="A25" s="54"/>
      <c r="B25" s="51"/>
      <c r="C25" s="56"/>
    </row>
    <row r="26" spans="1:3" x14ac:dyDescent="0.25">
      <c r="A26" s="52" t="s">
        <v>51</v>
      </c>
      <c r="B26" s="51"/>
      <c r="C26" s="56"/>
    </row>
    <row r="27" spans="1:3" x14ac:dyDescent="0.25">
      <c r="A27" s="52" t="s">
        <v>52</v>
      </c>
      <c r="B27" s="55" t="s">
        <v>53</v>
      </c>
      <c r="C27" s="56"/>
    </row>
    <row r="28" spans="1:3" x14ac:dyDescent="0.25">
      <c r="A28" s="50">
        <v>1</v>
      </c>
      <c r="B28" s="51"/>
      <c r="C28" s="39"/>
    </row>
    <row r="29" spans="1:3" x14ac:dyDescent="0.25">
      <c r="A29" s="50">
        <v>2</v>
      </c>
      <c r="B29" s="51"/>
      <c r="C29" s="39"/>
    </row>
    <row r="30" spans="1:3" x14ac:dyDescent="0.25">
      <c r="A30" s="47" t="s">
        <v>54</v>
      </c>
      <c r="B30" s="61" t="s">
        <v>55</v>
      </c>
      <c r="C30" s="56"/>
    </row>
    <row r="31" spans="1:3" x14ac:dyDescent="0.25">
      <c r="A31" s="62">
        <v>1</v>
      </c>
      <c r="B31" s="60" t="s">
        <v>73</v>
      </c>
      <c r="C31" s="39">
        <v>7.1874552752173804</v>
      </c>
    </row>
    <row r="32" spans="1:3" x14ac:dyDescent="0.25">
      <c r="A32" s="62">
        <v>2</v>
      </c>
      <c r="B32" s="60" t="s">
        <v>72</v>
      </c>
      <c r="C32" s="39">
        <v>6.5874171925643603</v>
      </c>
    </row>
    <row r="33" spans="1:3" x14ac:dyDescent="0.25">
      <c r="A33" s="62">
        <v>3</v>
      </c>
      <c r="B33" s="60" t="s">
        <v>75</v>
      </c>
      <c r="C33" s="39">
        <v>5.5833396700449986</v>
      </c>
    </row>
    <row r="34" spans="1:3" x14ac:dyDescent="0.25">
      <c r="A34" s="62">
        <v>4</v>
      </c>
      <c r="B34" s="60" t="s">
        <v>77</v>
      </c>
      <c r="C34" s="39">
        <v>4.4388742294116907</v>
      </c>
    </row>
    <row r="35" spans="1:3" x14ac:dyDescent="0.25">
      <c r="A35" s="62">
        <v>5</v>
      </c>
      <c r="B35" s="60" t="s">
        <v>76</v>
      </c>
      <c r="C35" s="39">
        <v>3.3966724559549202</v>
      </c>
    </row>
    <row r="36" spans="1:3" x14ac:dyDescent="0.25">
      <c r="A36" s="62">
        <v>6</v>
      </c>
      <c r="B36" s="60" t="s">
        <v>80</v>
      </c>
      <c r="C36" s="39">
        <v>2.5616511798117498</v>
      </c>
    </row>
    <row r="37" spans="1:3" x14ac:dyDescent="0.25">
      <c r="A37" s="62">
        <v>7</v>
      </c>
      <c r="B37" s="60" t="s">
        <v>74</v>
      </c>
      <c r="C37" s="39">
        <v>1.9282012364651999</v>
      </c>
    </row>
    <row r="38" spans="1:3" x14ac:dyDescent="0.25">
      <c r="A38" s="59" t="s">
        <v>57</v>
      </c>
      <c r="B38" s="58"/>
      <c r="C38" s="53">
        <f>SUM(C31:C37)</f>
        <v>31.683611239470302</v>
      </c>
    </row>
    <row r="39" spans="1:3" x14ac:dyDescent="0.25">
      <c r="A39" s="59"/>
      <c r="B39" s="60"/>
      <c r="C39" s="56"/>
    </row>
    <row r="40" spans="1:3" x14ac:dyDescent="0.25">
      <c r="A40" s="52" t="s">
        <v>78</v>
      </c>
      <c r="B40" s="51"/>
      <c r="C40" s="56"/>
    </row>
    <row r="41" spans="1:3" x14ac:dyDescent="0.25">
      <c r="A41" s="52" t="s">
        <v>52</v>
      </c>
      <c r="B41" s="55" t="s">
        <v>66</v>
      </c>
      <c r="C41" s="56"/>
    </row>
    <row r="42" spans="1:3" x14ac:dyDescent="0.25">
      <c r="A42" s="50">
        <v>1</v>
      </c>
      <c r="B42" s="48" t="s">
        <v>58</v>
      </c>
      <c r="C42" s="39">
        <v>0</v>
      </c>
    </row>
    <row r="43" spans="1:3" x14ac:dyDescent="0.25">
      <c r="A43" s="50">
        <v>2</v>
      </c>
      <c r="B43" s="48" t="s">
        <v>58</v>
      </c>
      <c r="C43" s="39">
        <v>0</v>
      </c>
    </row>
    <row r="44" spans="1:3" x14ac:dyDescent="0.25">
      <c r="A44" s="50">
        <v>3</v>
      </c>
      <c r="B44" s="48" t="s">
        <v>58</v>
      </c>
      <c r="C44" s="39">
        <v>0</v>
      </c>
    </row>
    <row r="45" spans="1:3" x14ac:dyDescent="0.25">
      <c r="A45" s="50">
        <v>4</v>
      </c>
      <c r="B45" s="48" t="s">
        <v>58</v>
      </c>
      <c r="C45" s="39">
        <v>0</v>
      </c>
    </row>
    <row r="46" spans="1:3" x14ac:dyDescent="0.25">
      <c r="A46" s="50">
        <v>5</v>
      </c>
      <c r="B46" s="48" t="s">
        <v>58</v>
      </c>
      <c r="C46" s="39">
        <v>0</v>
      </c>
    </row>
    <row r="47" spans="1:3" x14ac:dyDescent="0.25">
      <c r="A47" s="50">
        <v>6</v>
      </c>
      <c r="B47" s="48" t="s">
        <v>58</v>
      </c>
      <c r="C47" s="39">
        <v>0</v>
      </c>
    </row>
    <row r="48" spans="1:3" x14ac:dyDescent="0.25">
      <c r="A48" s="50">
        <v>7</v>
      </c>
      <c r="B48" s="48" t="s">
        <v>58</v>
      </c>
      <c r="C48" s="39">
        <v>0</v>
      </c>
    </row>
    <row r="49" spans="1:5" x14ac:dyDescent="0.25">
      <c r="A49" s="50">
        <v>8</v>
      </c>
      <c r="B49" s="48" t="s">
        <v>58</v>
      </c>
      <c r="C49" s="39">
        <v>0</v>
      </c>
    </row>
    <row r="50" spans="1:5" x14ac:dyDescent="0.25">
      <c r="A50" s="47" t="s">
        <v>54</v>
      </c>
      <c r="B50" s="55" t="s">
        <v>67</v>
      </c>
      <c r="C50" s="56"/>
    </row>
    <row r="51" spans="1:5" x14ac:dyDescent="0.25">
      <c r="A51" s="62">
        <v>1</v>
      </c>
      <c r="B51" s="48" t="s">
        <v>33</v>
      </c>
      <c r="C51" s="39">
        <v>109.9205623103006</v>
      </c>
    </row>
    <row r="52" spans="1:5" x14ac:dyDescent="0.25">
      <c r="A52" s="62">
        <v>2</v>
      </c>
      <c r="B52" s="48" t="s">
        <v>64</v>
      </c>
      <c r="C52" s="39">
        <v>26.108114956967185</v>
      </c>
    </row>
    <row r="53" spans="1:5" x14ac:dyDescent="0.25">
      <c r="A53" s="62">
        <v>3</v>
      </c>
      <c r="B53" s="48" t="s">
        <v>63</v>
      </c>
      <c r="C53" s="39">
        <v>15.626958401452933</v>
      </c>
    </row>
    <row r="54" spans="1:5" x14ac:dyDescent="0.25">
      <c r="A54" s="62">
        <v>4</v>
      </c>
      <c r="B54" s="48" t="s">
        <v>58</v>
      </c>
      <c r="C54" s="39">
        <v>0</v>
      </c>
    </row>
    <row r="55" spans="1:5" x14ac:dyDescent="0.25">
      <c r="A55" s="62">
        <v>5</v>
      </c>
      <c r="B55" s="48" t="s">
        <v>58</v>
      </c>
      <c r="C55" s="39">
        <v>0</v>
      </c>
    </row>
    <row r="56" spans="1:5" x14ac:dyDescent="0.25">
      <c r="A56" s="62">
        <v>6</v>
      </c>
      <c r="B56" s="48" t="s">
        <v>58</v>
      </c>
      <c r="C56" s="39">
        <v>0</v>
      </c>
    </row>
    <row r="57" spans="1:5" x14ac:dyDescent="0.25">
      <c r="A57" s="62">
        <v>7</v>
      </c>
      <c r="B57" s="48" t="s">
        <v>58</v>
      </c>
      <c r="C57" s="39">
        <v>0</v>
      </c>
    </row>
    <row r="58" spans="1:5" x14ac:dyDescent="0.25">
      <c r="A58" s="62">
        <v>8</v>
      </c>
      <c r="B58" s="48" t="s">
        <v>58</v>
      </c>
      <c r="C58" s="39">
        <v>0</v>
      </c>
      <c r="E58" s="40"/>
    </row>
    <row r="59" spans="1:5" x14ac:dyDescent="0.25">
      <c r="A59" s="47" t="s">
        <v>79</v>
      </c>
      <c r="B59" s="58"/>
      <c r="C59" s="53">
        <f>SUM(C51:C58)</f>
        <v>151.65563566872069</v>
      </c>
    </row>
    <row r="60" spans="1:5" x14ac:dyDescent="0.25">
      <c r="A60" s="57"/>
      <c r="B60" s="58"/>
      <c r="C60" s="53"/>
    </row>
    <row r="61" spans="1:5" x14ac:dyDescent="0.25">
      <c r="A61" s="59" t="s">
        <v>56</v>
      </c>
      <c r="B61" s="60"/>
      <c r="C61" s="53">
        <f>C16+C38+C59</f>
        <v>1836.8654786619186</v>
      </c>
    </row>
    <row r="62" spans="1:5" x14ac:dyDescent="0.25">
      <c r="A62" s="57"/>
      <c r="B62" s="58"/>
      <c r="C62" s="56"/>
    </row>
    <row r="63" spans="1:5" ht="15.75" thickBot="1" x14ac:dyDescent="0.3">
      <c r="A63" s="12" t="s">
        <v>30</v>
      </c>
      <c r="B63" s="63"/>
      <c r="C63" s="41">
        <v>2045504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77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pageSetUpPr fitToPage="1"/>
  </sheetPr>
  <dimension ref="A1:K48"/>
  <sheetViews>
    <sheetView rightToLeft="1" zoomScaleNormal="100" workbookViewId="0">
      <pane ySplit="7" topLeftCell="A8" activePane="bottomLeft" state="frozen"/>
      <selection activeCell="C39" sqref="C39"/>
      <selection pane="bottomLeft" sqref="A1:C1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12.375" style="2" bestFit="1" customWidth="1"/>
    <col min="4" max="4" width="9" style="2"/>
    <col min="5" max="5" width="9.875" style="2" customWidth="1"/>
    <col min="6" max="6" width="10" style="2" customWidth="1"/>
    <col min="7" max="7" width="10.25" style="2" customWidth="1"/>
    <col min="8" max="16384" width="9" style="2"/>
  </cols>
  <sheetData>
    <row r="1" spans="1:11" x14ac:dyDescent="0.25">
      <c r="A1" s="94" t="s">
        <v>6</v>
      </c>
      <c r="B1" s="94"/>
      <c r="C1" s="94"/>
    </row>
    <row r="2" spans="1:11" x14ac:dyDescent="0.25">
      <c r="A2" s="3"/>
      <c r="B2" s="4"/>
      <c r="C2" s="5"/>
    </row>
    <row r="3" spans="1:11" x14ac:dyDescent="0.25">
      <c r="A3" s="1" t="s">
        <v>82</v>
      </c>
      <c r="B3" s="4"/>
      <c r="C3" s="6"/>
      <c r="D3" s="7"/>
      <c r="E3" s="7"/>
    </row>
    <row r="4" spans="1:11" x14ac:dyDescent="0.25">
      <c r="A4" s="8"/>
      <c r="B4" s="5"/>
      <c r="C4" s="5"/>
      <c r="D4" s="7"/>
      <c r="E4" s="7"/>
    </row>
    <row r="5" spans="1:11" ht="15.75" thickBot="1" x14ac:dyDescent="0.3">
      <c r="A5" s="1" t="s">
        <v>81</v>
      </c>
      <c r="B5" s="5"/>
      <c r="C5" s="5"/>
      <c r="D5" s="7"/>
      <c r="E5" s="7"/>
    </row>
    <row r="6" spans="1:11" ht="14.25" customHeight="1" x14ac:dyDescent="0.25">
      <c r="A6" s="88"/>
      <c r="B6" s="90"/>
      <c r="C6" s="95" t="s">
        <v>87</v>
      </c>
      <c r="E6" s="7"/>
    </row>
    <row r="7" spans="1:11" x14ac:dyDescent="0.25">
      <c r="A7" s="89"/>
      <c r="B7" s="91"/>
      <c r="C7" s="96"/>
      <c r="E7" s="7"/>
    </row>
    <row r="8" spans="1:11" x14ac:dyDescent="0.25">
      <c r="A8" s="15">
        <v>1</v>
      </c>
      <c r="B8" s="16" t="s">
        <v>8</v>
      </c>
      <c r="C8" s="17">
        <f>SUM(C9:C10)</f>
        <v>155.163917883908</v>
      </c>
      <c r="E8" s="7"/>
      <c r="G8" s="40"/>
      <c r="K8" s="40"/>
    </row>
    <row r="9" spans="1:11" x14ac:dyDescent="0.25">
      <c r="A9" s="33"/>
      <c r="B9" s="34" t="s">
        <v>9</v>
      </c>
      <c r="C9" s="20">
        <v>0</v>
      </c>
      <c r="E9" s="7"/>
      <c r="G9" s="40"/>
      <c r="K9" s="40"/>
    </row>
    <row r="10" spans="1:11" x14ac:dyDescent="0.25">
      <c r="A10" s="33"/>
      <c r="B10" s="34" t="s">
        <v>10</v>
      </c>
      <c r="C10" s="20">
        <f>154.163917883908+1</f>
        <v>155.163917883908</v>
      </c>
      <c r="E10" s="7"/>
      <c r="G10" s="40"/>
      <c r="K10" s="40"/>
    </row>
    <row r="11" spans="1:11" x14ac:dyDescent="0.25">
      <c r="A11" s="33"/>
      <c r="B11" s="34"/>
      <c r="C11" s="21"/>
      <c r="E11" s="7"/>
      <c r="G11" s="40"/>
      <c r="K11" s="40"/>
    </row>
    <row r="12" spans="1:11" x14ac:dyDescent="0.25">
      <c r="A12" s="15">
        <v>2</v>
      </c>
      <c r="B12" s="16" t="s">
        <v>11</v>
      </c>
      <c r="C12" s="17">
        <f>SUM(C13:C14)</f>
        <v>12.46260654713266</v>
      </c>
      <c r="E12" s="7"/>
      <c r="G12" s="40"/>
      <c r="K12" s="40"/>
    </row>
    <row r="13" spans="1:11" x14ac:dyDescent="0.25">
      <c r="A13" s="33"/>
      <c r="B13" s="35" t="s">
        <v>0</v>
      </c>
      <c r="C13" s="20">
        <v>0</v>
      </c>
      <c r="E13" s="7"/>
      <c r="G13" s="40"/>
      <c r="K13" s="40"/>
    </row>
    <row r="14" spans="1:11" x14ac:dyDescent="0.25">
      <c r="A14" s="33"/>
      <c r="B14" s="35" t="s">
        <v>1</v>
      </c>
      <c r="C14" s="20">
        <v>12.46260654713266</v>
      </c>
      <c r="E14" s="7"/>
      <c r="G14" s="40"/>
      <c r="K14" s="40"/>
    </row>
    <row r="15" spans="1:11" x14ac:dyDescent="0.25">
      <c r="A15" s="23"/>
      <c r="B15" s="24"/>
      <c r="C15" s="21"/>
      <c r="E15" s="7"/>
      <c r="G15" s="40"/>
      <c r="K15" s="40"/>
    </row>
    <row r="16" spans="1:11" x14ac:dyDescent="0.25">
      <c r="A16" s="15">
        <v>3</v>
      </c>
      <c r="B16" s="16" t="s">
        <v>5</v>
      </c>
      <c r="C16" s="17">
        <f>SUM(C17:C19)</f>
        <v>28.276677170627664</v>
      </c>
      <c r="E16" s="7"/>
      <c r="G16" s="40"/>
      <c r="K16" s="40"/>
    </row>
    <row r="17" spans="1:11" ht="30" x14ac:dyDescent="0.25">
      <c r="A17" s="33" t="s">
        <v>12</v>
      </c>
      <c r="B17" s="36" t="s">
        <v>13</v>
      </c>
      <c r="C17" s="20">
        <v>28.276677170627664</v>
      </c>
      <c r="E17" s="7"/>
      <c r="G17" s="40"/>
      <c r="K17" s="40"/>
    </row>
    <row r="18" spans="1:11" x14ac:dyDescent="0.25">
      <c r="A18" s="33" t="s">
        <v>14</v>
      </c>
      <c r="B18" s="36" t="s">
        <v>15</v>
      </c>
      <c r="C18" s="20">
        <v>0</v>
      </c>
      <c r="E18" s="7"/>
      <c r="G18" s="40"/>
      <c r="K18" s="40"/>
    </row>
    <row r="19" spans="1:11" x14ac:dyDescent="0.25">
      <c r="A19" s="33" t="s">
        <v>16</v>
      </c>
      <c r="B19" s="34" t="s">
        <v>2</v>
      </c>
      <c r="C19" s="20">
        <v>0</v>
      </c>
      <c r="E19" s="7"/>
      <c r="G19" s="40"/>
      <c r="K19" s="40"/>
    </row>
    <row r="20" spans="1:11" x14ac:dyDescent="0.25">
      <c r="A20" s="26"/>
      <c r="B20" s="27"/>
      <c r="C20" s="21"/>
      <c r="E20" s="7"/>
      <c r="G20" s="40"/>
      <c r="K20" s="40"/>
    </row>
    <row r="21" spans="1:11" x14ac:dyDescent="0.25">
      <c r="A21" s="37">
        <v>4</v>
      </c>
      <c r="B21" s="16" t="s">
        <v>17</v>
      </c>
      <c r="C21" s="17">
        <f>SUM(C22:C29)</f>
        <v>1832.1999603248769</v>
      </c>
      <c r="E21" s="7"/>
      <c r="G21" s="40"/>
      <c r="K21" s="40"/>
    </row>
    <row r="22" spans="1:11" x14ac:dyDescent="0.25">
      <c r="A22" s="33"/>
      <c r="B22" s="34" t="s">
        <v>18</v>
      </c>
      <c r="C22" s="20">
        <v>181.60694856724439</v>
      </c>
      <c r="E22" s="7"/>
      <c r="G22" s="40"/>
      <c r="K22" s="40"/>
    </row>
    <row r="23" spans="1:11" x14ac:dyDescent="0.25">
      <c r="A23" s="33"/>
      <c r="B23" s="34" t="s">
        <v>19</v>
      </c>
      <c r="C23" s="20">
        <v>1471.919283186483</v>
      </c>
      <c r="E23" s="7"/>
      <c r="G23" s="40"/>
      <c r="K23" s="40"/>
    </row>
    <row r="24" spans="1:11" x14ac:dyDescent="0.25">
      <c r="A24" s="33"/>
      <c r="B24" s="34" t="s">
        <v>20</v>
      </c>
      <c r="C24" s="20"/>
      <c r="E24" s="7"/>
      <c r="G24" s="40"/>
      <c r="K24" s="40"/>
    </row>
    <row r="25" spans="1:11" x14ac:dyDescent="0.25">
      <c r="A25" s="33"/>
      <c r="B25" s="34" t="s">
        <v>7</v>
      </c>
      <c r="C25" s="20"/>
      <c r="E25" s="7"/>
      <c r="G25" s="40"/>
      <c r="K25" s="40"/>
    </row>
    <row r="26" spans="1:11" x14ac:dyDescent="0.25">
      <c r="A26" s="33"/>
      <c r="B26" s="34" t="s">
        <v>4</v>
      </c>
      <c r="C26" s="20">
        <v>2.0966203075056695</v>
      </c>
      <c r="E26" s="7"/>
      <c r="G26" s="40"/>
      <c r="K26" s="40"/>
    </row>
    <row r="27" spans="1:11" x14ac:dyDescent="0.25">
      <c r="A27" s="33"/>
      <c r="B27" s="34" t="s">
        <v>21</v>
      </c>
      <c r="C27" s="20">
        <v>145.69983308625206</v>
      </c>
      <c r="E27" s="7"/>
      <c r="G27" s="40"/>
      <c r="K27" s="40"/>
    </row>
    <row r="28" spans="1:11" x14ac:dyDescent="0.25">
      <c r="A28" s="33"/>
      <c r="B28" s="34" t="s">
        <v>22</v>
      </c>
      <c r="C28" s="20">
        <v>0</v>
      </c>
      <c r="E28" s="7"/>
      <c r="G28" s="40"/>
      <c r="K28" s="40"/>
    </row>
    <row r="29" spans="1:11" x14ac:dyDescent="0.25">
      <c r="A29" s="33"/>
      <c r="B29" s="34" t="s">
        <v>23</v>
      </c>
      <c r="C29" s="20">
        <v>30.877275177391688</v>
      </c>
      <c r="E29" s="7"/>
      <c r="G29" s="40"/>
      <c r="K29" s="40"/>
    </row>
    <row r="30" spans="1:11" x14ac:dyDescent="0.25">
      <c r="A30" s="33"/>
      <c r="B30" s="34"/>
      <c r="C30" s="21"/>
      <c r="E30" s="7"/>
      <c r="G30" s="40"/>
      <c r="K30" s="40"/>
    </row>
    <row r="31" spans="1:11" x14ac:dyDescent="0.25">
      <c r="A31" s="33">
        <v>5</v>
      </c>
      <c r="B31" s="16" t="s">
        <v>24</v>
      </c>
      <c r="C31" s="17">
        <v>0</v>
      </c>
      <c r="E31" s="7"/>
      <c r="G31" s="40"/>
      <c r="K31" s="40"/>
    </row>
    <row r="32" spans="1:11" x14ac:dyDescent="0.25">
      <c r="A32" s="33" t="s">
        <v>12</v>
      </c>
      <c r="B32" s="34" t="s">
        <v>25</v>
      </c>
      <c r="C32" s="20"/>
      <c r="E32" s="7"/>
      <c r="G32" s="40"/>
      <c r="K32" s="40"/>
    </row>
    <row r="33" spans="1:11" x14ac:dyDescent="0.25">
      <c r="A33" s="33" t="s">
        <v>14</v>
      </c>
      <c r="B33" s="34" t="s">
        <v>26</v>
      </c>
      <c r="C33" s="20"/>
      <c r="E33" s="7"/>
      <c r="G33" s="40"/>
      <c r="K33" s="40"/>
    </row>
    <row r="34" spans="1:11" x14ac:dyDescent="0.25">
      <c r="A34" s="33"/>
      <c r="B34" s="34"/>
      <c r="C34" s="21"/>
      <c r="E34" s="7"/>
      <c r="G34" s="40"/>
      <c r="K34" s="40"/>
    </row>
    <row r="35" spans="1:11" x14ac:dyDescent="0.25">
      <c r="A35" s="33">
        <v>6</v>
      </c>
      <c r="B35" s="16" t="s">
        <v>3</v>
      </c>
      <c r="C35" s="17">
        <f>C8+C12+C16+C21+C31</f>
        <v>2028.1031619265452</v>
      </c>
      <c r="E35" s="32"/>
      <c r="G35" s="40"/>
      <c r="K35" s="40"/>
    </row>
    <row r="36" spans="1:11" x14ac:dyDescent="0.25">
      <c r="A36" s="33"/>
      <c r="B36" s="34"/>
      <c r="C36" s="21"/>
      <c r="E36" s="7"/>
      <c r="G36" s="40"/>
      <c r="K36" s="40"/>
    </row>
    <row r="37" spans="1:11" x14ac:dyDescent="0.25">
      <c r="A37" s="33">
        <v>7</v>
      </c>
      <c r="B37" s="16" t="s">
        <v>27</v>
      </c>
      <c r="C37" s="21"/>
      <c r="E37" s="7"/>
      <c r="G37" s="40"/>
      <c r="K37" s="40"/>
    </row>
    <row r="38" spans="1:11" ht="30" x14ac:dyDescent="0.25">
      <c r="A38" s="33" t="s">
        <v>12</v>
      </c>
      <c r="B38" s="36" t="s">
        <v>28</v>
      </c>
      <c r="C38" s="14">
        <f>(C17+C21+C33)/C41</f>
        <v>9.3058030701057861E-4</v>
      </c>
      <c r="E38" s="7"/>
      <c r="G38" s="40"/>
      <c r="K38" s="40"/>
    </row>
    <row r="39" spans="1:11" x14ac:dyDescent="0.25">
      <c r="A39" s="33" t="s">
        <v>14</v>
      </c>
      <c r="B39" s="34" t="s">
        <v>65</v>
      </c>
      <c r="C39" s="14">
        <f>C35/C42</f>
        <v>9.5991206077929029E-4</v>
      </c>
      <c r="E39" s="7"/>
      <c r="G39" s="40"/>
      <c r="K39" s="40"/>
    </row>
    <row r="40" spans="1:11" x14ac:dyDescent="0.25">
      <c r="A40" s="33"/>
      <c r="B40" s="34"/>
      <c r="C40" s="21"/>
      <c r="E40" s="7"/>
      <c r="G40" s="40"/>
      <c r="K40" s="40"/>
    </row>
    <row r="41" spans="1:11" ht="15.75" thickBot="1" x14ac:dyDescent="0.3">
      <c r="A41" s="11"/>
      <c r="B41" s="12" t="s">
        <v>30</v>
      </c>
      <c r="C41" s="31">
        <v>1999265</v>
      </c>
      <c r="E41" s="7"/>
      <c r="G41" s="40"/>
      <c r="K41" s="40"/>
    </row>
    <row r="42" spans="1:11" ht="15.75" thickBot="1" x14ac:dyDescent="0.3">
      <c r="A42" s="11"/>
      <c r="B42" s="12" t="s">
        <v>88</v>
      </c>
      <c r="C42" s="13">
        <v>2112801</v>
      </c>
      <c r="G42" s="40"/>
      <c r="K42" s="40"/>
    </row>
    <row r="43" spans="1:11" x14ac:dyDescent="0.25">
      <c r="E43" s="7"/>
    </row>
    <row r="44" spans="1:11" x14ac:dyDescent="0.25">
      <c r="E44" s="7"/>
    </row>
    <row r="45" spans="1:11" x14ac:dyDescent="0.25">
      <c r="E45" s="7"/>
      <c r="H45" s="7"/>
    </row>
    <row r="46" spans="1:11" x14ac:dyDescent="0.25">
      <c r="E46" s="7"/>
      <c r="H46" s="7"/>
    </row>
    <row r="47" spans="1:11" x14ac:dyDescent="0.25">
      <c r="E47" s="7"/>
      <c r="H47" s="7"/>
    </row>
    <row r="48" spans="1:11" x14ac:dyDescent="0.25">
      <c r="E48" s="7"/>
      <c r="H48" s="7"/>
    </row>
  </sheetData>
  <mergeCells count="4">
    <mergeCell ref="A6:A7"/>
    <mergeCell ref="B6:B7"/>
    <mergeCell ref="C6:C7"/>
    <mergeCell ref="A1:C1"/>
  </mergeCells>
  <pageMargins left="0.70866141732283472" right="0.70866141732283472" top="0.35433070866141736" bottom="0.35433070866141736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>
    <pageSetUpPr fitToPage="1"/>
  </sheetPr>
  <dimension ref="A1:C42"/>
  <sheetViews>
    <sheetView rightToLeft="1" workbookViewId="0">
      <pane ySplit="7" topLeftCell="A8" activePane="bottomLeft" state="frozen"/>
      <selection activeCell="C39" sqref="C39"/>
      <selection pane="bottomLeft" sqref="A1:C1"/>
    </sheetView>
  </sheetViews>
  <sheetFormatPr defaultRowHeight="15" x14ac:dyDescent="0.25"/>
  <cols>
    <col min="1" max="1" width="1.875" style="2" bestFit="1" customWidth="1"/>
    <col min="2" max="2" width="55.875" style="2" bestFit="1" customWidth="1"/>
    <col min="3" max="3" width="9.875" style="2" bestFit="1" customWidth="1"/>
    <col min="4" max="5" width="9" style="2"/>
    <col min="6" max="7" width="9.625" style="2" customWidth="1"/>
    <col min="8" max="16384" width="9" style="2"/>
  </cols>
  <sheetData>
    <row r="1" spans="1:3" x14ac:dyDescent="0.25">
      <c r="A1" s="94" t="s">
        <v>6</v>
      </c>
      <c r="B1" s="94"/>
      <c r="C1" s="94"/>
    </row>
    <row r="2" spans="1:3" x14ac:dyDescent="0.25">
      <c r="A2" s="3"/>
      <c r="B2" s="4"/>
      <c r="C2" s="5"/>
    </row>
    <row r="3" spans="1:3" x14ac:dyDescent="0.25">
      <c r="A3" s="1" t="s">
        <v>82</v>
      </c>
      <c r="B3" s="4"/>
      <c r="C3" s="6"/>
    </row>
    <row r="4" spans="1:3" x14ac:dyDescent="0.25">
      <c r="A4" s="8"/>
      <c r="B4" s="5"/>
      <c r="C4" s="5"/>
    </row>
    <row r="5" spans="1:3" ht="15.75" thickBot="1" x14ac:dyDescent="0.3">
      <c r="A5" s="1" t="s">
        <v>83</v>
      </c>
      <c r="B5" s="5"/>
      <c r="C5" s="5"/>
    </row>
    <row r="6" spans="1:3" ht="14.25" customHeight="1" x14ac:dyDescent="0.25">
      <c r="A6" s="88"/>
      <c r="B6" s="90"/>
      <c r="C6" s="95" t="s">
        <v>87</v>
      </c>
    </row>
    <row r="7" spans="1:3" x14ac:dyDescent="0.25">
      <c r="A7" s="89"/>
      <c r="B7" s="91"/>
      <c r="C7" s="96"/>
    </row>
    <row r="8" spans="1:3" x14ac:dyDescent="0.25">
      <c r="A8" s="15">
        <v>1</v>
      </c>
      <c r="B8" s="16" t="s">
        <v>8</v>
      </c>
      <c r="C8" s="17">
        <f>SUM(C9:C10)</f>
        <v>4.0313488878695098</v>
      </c>
    </row>
    <row r="9" spans="1:3" x14ac:dyDescent="0.25">
      <c r="A9" s="33"/>
      <c r="B9" s="34" t="s">
        <v>9</v>
      </c>
      <c r="C9" s="20">
        <v>0</v>
      </c>
    </row>
    <row r="10" spans="1:3" x14ac:dyDescent="0.25">
      <c r="A10" s="33"/>
      <c r="B10" s="34" t="s">
        <v>10</v>
      </c>
      <c r="C10" s="20">
        <v>4.0313488878695098</v>
      </c>
    </row>
    <row r="11" spans="1:3" x14ac:dyDescent="0.25">
      <c r="A11" s="33"/>
      <c r="B11" s="34"/>
      <c r="C11" s="21"/>
    </row>
    <row r="12" spans="1:3" x14ac:dyDescent="0.25">
      <c r="A12" s="15">
        <v>2</v>
      </c>
      <c r="B12" s="16" t="s">
        <v>11</v>
      </c>
      <c r="C12" s="17">
        <f>SUM(C13:C14)</f>
        <v>1.1485944335822198</v>
      </c>
    </row>
    <row r="13" spans="1:3" x14ac:dyDescent="0.25">
      <c r="A13" s="33"/>
      <c r="B13" s="35" t="s">
        <v>0</v>
      </c>
      <c r="C13" s="20">
        <v>0</v>
      </c>
    </row>
    <row r="14" spans="1:3" x14ac:dyDescent="0.25">
      <c r="A14" s="33"/>
      <c r="B14" s="35" t="s">
        <v>1</v>
      </c>
      <c r="C14" s="20">
        <v>1.1485944335822198</v>
      </c>
    </row>
    <row r="15" spans="1:3" x14ac:dyDescent="0.25">
      <c r="A15" s="23"/>
      <c r="B15" s="24"/>
      <c r="C15" s="21"/>
    </row>
    <row r="16" spans="1:3" x14ac:dyDescent="0.25">
      <c r="A16" s="15">
        <v>3</v>
      </c>
      <c r="B16" s="16" t="s">
        <v>5</v>
      </c>
      <c r="C16" s="17">
        <f>SUM(C17:C19)</f>
        <v>0.24340798951096004</v>
      </c>
    </row>
    <row r="17" spans="1:3" ht="30" x14ac:dyDescent="0.25">
      <c r="A17" s="33" t="s">
        <v>12</v>
      </c>
      <c r="B17" s="36" t="s">
        <v>13</v>
      </c>
      <c r="C17" s="20">
        <v>0.24340798951096004</v>
      </c>
    </row>
    <row r="18" spans="1:3" x14ac:dyDescent="0.25">
      <c r="A18" s="33" t="s">
        <v>14</v>
      </c>
      <c r="B18" s="36" t="s">
        <v>15</v>
      </c>
      <c r="C18" s="20">
        <v>0</v>
      </c>
    </row>
    <row r="19" spans="1:3" x14ac:dyDescent="0.25">
      <c r="A19" s="33" t="s">
        <v>16</v>
      </c>
      <c r="B19" s="34" t="s">
        <v>2</v>
      </c>
      <c r="C19" s="20">
        <v>0</v>
      </c>
    </row>
    <row r="20" spans="1:3" x14ac:dyDescent="0.25">
      <c r="A20" s="26"/>
      <c r="B20" s="27"/>
      <c r="C20" s="21"/>
    </row>
    <row r="21" spans="1:3" x14ac:dyDescent="0.25">
      <c r="A21" s="37">
        <v>4</v>
      </c>
      <c r="B21" s="16" t="s">
        <v>17</v>
      </c>
      <c r="C21" s="17">
        <f>SUM(C22:C29)</f>
        <v>4.6655183370415898</v>
      </c>
    </row>
    <row r="22" spans="1:3" x14ac:dyDescent="0.25">
      <c r="A22" s="33"/>
      <c r="B22" s="34" t="s">
        <v>18</v>
      </c>
      <c r="C22" s="20">
        <v>0</v>
      </c>
    </row>
    <row r="23" spans="1:3" x14ac:dyDescent="0.25">
      <c r="A23" s="33"/>
      <c r="B23" s="34" t="s">
        <v>19</v>
      </c>
      <c r="C23" s="20">
        <v>0</v>
      </c>
    </row>
    <row r="24" spans="1:3" x14ac:dyDescent="0.25">
      <c r="A24" s="33"/>
      <c r="B24" s="34" t="s">
        <v>20</v>
      </c>
      <c r="C24" s="20"/>
    </row>
    <row r="25" spans="1:3" x14ac:dyDescent="0.25">
      <c r="A25" s="33"/>
      <c r="B25" s="34" t="s">
        <v>7</v>
      </c>
      <c r="C25" s="20"/>
    </row>
    <row r="26" spans="1:3" x14ac:dyDescent="0.25">
      <c r="A26" s="33"/>
      <c r="B26" s="34" t="s">
        <v>4</v>
      </c>
      <c r="C26" s="20">
        <v>5.4028957343570001E-2</v>
      </c>
    </row>
    <row r="27" spans="1:3" x14ac:dyDescent="0.25">
      <c r="A27" s="33"/>
      <c r="B27" s="34" t="s">
        <v>21</v>
      </c>
      <c r="C27" s="20">
        <v>3.8051533176194097</v>
      </c>
    </row>
    <row r="28" spans="1:3" x14ac:dyDescent="0.25">
      <c r="A28" s="33"/>
      <c r="B28" s="34" t="s">
        <v>22</v>
      </c>
      <c r="C28" s="20">
        <v>0</v>
      </c>
    </row>
    <row r="29" spans="1:3" x14ac:dyDescent="0.25">
      <c r="A29" s="33"/>
      <c r="B29" s="34" t="s">
        <v>23</v>
      </c>
      <c r="C29" s="20">
        <v>0.80633606207861008</v>
      </c>
    </row>
    <row r="30" spans="1:3" x14ac:dyDescent="0.25">
      <c r="A30" s="33"/>
      <c r="B30" s="34"/>
      <c r="C30" s="21"/>
    </row>
    <row r="31" spans="1:3" x14ac:dyDescent="0.25">
      <c r="A31" s="33">
        <v>5</v>
      </c>
      <c r="B31" s="16" t="s">
        <v>24</v>
      </c>
      <c r="C31" s="17">
        <v>0</v>
      </c>
    </row>
    <row r="32" spans="1:3" x14ac:dyDescent="0.25">
      <c r="A32" s="33" t="s">
        <v>12</v>
      </c>
      <c r="B32" s="34" t="s">
        <v>25</v>
      </c>
      <c r="C32" s="20"/>
    </row>
    <row r="33" spans="1:3" x14ac:dyDescent="0.25">
      <c r="A33" s="33" t="s">
        <v>14</v>
      </c>
      <c r="B33" s="34" t="s">
        <v>26</v>
      </c>
      <c r="C33" s="20"/>
    </row>
    <row r="34" spans="1:3" x14ac:dyDescent="0.25">
      <c r="A34" s="33"/>
      <c r="B34" s="34"/>
      <c r="C34" s="21"/>
    </row>
    <row r="35" spans="1:3" x14ac:dyDescent="0.25">
      <c r="A35" s="33">
        <v>6</v>
      </c>
      <c r="B35" s="16" t="s">
        <v>3</v>
      </c>
      <c r="C35" s="17">
        <f>C8+C12+C16+C21+C31</f>
        <v>10.08886964800428</v>
      </c>
    </row>
    <row r="36" spans="1:3" x14ac:dyDescent="0.25">
      <c r="A36" s="33"/>
      <c r="B36" s="34"/>
      <c r="C36" s="21"/>
    </row>
    <row r="37" spans="1:3" x14ac:dyDescent="0.25">
      <c r="A37" s="33">
        <v>7</v>
      </c>
      <c r="B37" s="16" t="s">
        <v>27</v>
      </c>
      <c r="C37" s="21"/>
    </row>
    <row r="38" spans="1:3" ht="30" x14ac:dyDescent="0.25">
      <c r="A38" s="33" t="s">
        <v>12</v>
      </c>
      <c r="B38" s="36" t="s">
        <v>28</v>
      </c>
      <c r="C38" s="14">
        <f>(C17+C21+C33)/C41</f>
        <v>1.0616419746431691E-4</v>
      </c>
    </row>
    <row r="39" spans="1:3" x14ac:dyDescent="0.25">
      <c r="A39" s="33" t="s">
        <v>14</v>
      </c>
      <c r="B39" s="34" t="s">
        <v>65</v>
      </c>
      <c r="C39" s="14">
        <f>C35/C42</f>
        <v>2.0629104093576004E-4</v>
      </c>
    </row>
    <row r="40" spans="1:3" x14ac:dyDescent="0.25">
      <c r="A40" s="33"/>
      <c r="B40" s="34"/>
      <c r="C40" s="21"/>
    </row>
    <row r="41" spans="1:3" ht="15.75" thickBot="1" x14ac:dyDescent="0.3">
      <c r="A41" s="11"/>
      <c r="B41" s="12" t="s">
        <v>30</v>
      </c>
      <c r="C41" s="31">
        <v>46239</v>
      </c>
    </row>
    <row r="42" spans="1:3" ht="15.75" thickBot="1" x14ac:dyDescent="0.3">
      <c r="A42" s="11"/>
      <c r="B42" s="12" t="s">
        <v>88</v>
      </c>
      <c r="C42" s="13">
        <v>48906</v>
      </c>
    </row>
  </sheetData>
  <mergeCells count="4">
    <mergeCell ref="A6:A7"/>
    <mergeCell ref="B6:B7"/>
    <mergeCell ref="C6:C7"/>
    <mergeCell ref="A1:C1"/>
  </mergeCells>
  <pageMargins left="0.70866141732283472" right="0.70866141732283472" top="0.35433070866141736" bottom="0.354330708661417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יוזמה נספח 1</vt:lpstr>
      <vt:lpstr>יוזמה נספח 2</vt:lpstr>
      <vt:lpstr>יוזמה נספח 3</vt:lpstr>
      <vt:lpstr>מבוטחים רגילים</vt:lpstr>
      <vt:lpstr>עמיתי הביניים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אפרת חן</cp:lastModifiedBy>
  <cp:lastPrinted>2022-03-30T08:48:34Z</cp:lastPrinted>
  <dcterms:created xsi:type="dcterms:W3CDTF">2013-05-20T07:11:09Z</dcterms:created>
  <dcterms:modified xsi:type="dcterms:W3CDTF">2022-03-30T08:58:02Z</dcterms:modified>
</cp:coreProperties>
</file>