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מזומנים!$B$7:$L$193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33" i="78" l="1"/>
  <c r="P12" i="78"/>
  <c r="L171" i="62" l="1"/>
  <c r="L145" i="62"/>
  <c r="L97" i="62"/>
  <c r="L12" i="62" s="1"/>
  <c r="L11" i="62" s="1"/>
  <c r="R13" i="61"/>
  <c r="R12" i="61" s="1"/>
  <c r="R11" i="61" s="1"/>
  <c r="I11" i="81"/>
  <c r="I10" i="81" s="1"/>
  <c r="J14" i="81" s="1"/>
  <c r="J13" i="81" l="1"/>
  <c r="J12" i="58" l="1"/>
  <c r="J21" i="58"/>
  <c r="C43" i="88"/>
  <c r="C37" i="88"/>
  <c r="C16" i="88"/>
  <c r="C15" i="88"/>
  <c r="C23" i="88"/>
  <c r="J12" i="81"/>
  <c r="J11" i="81"/>
  <c r="J10" i="81"/>
  <c r="H20" i="80"/>
  <c r="H19" i="80"/>
  <c r="H18" i="80"/>
  <c r="H17" i="80"/>
  <c r="H15" i="80"/>
  <c r="H14" i="80"/>
  <c r="H13" i="80"/>
  <c r="H12" i="80"/>
  <c r="H11" i="80"/>
  <c r="H10" i="80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91" i="76"/>
  <c r="J290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5" i="76"/>
  <c r="J274" i="76"/>
  <c r="J273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1" i="73"/>
  <c r="J50" i="73"/>
  <c r="J49" i="73"/>
  <c r="J48" i="73"/>
  <c r="J47" i="73"/>
  <c r="J46" i="73"/>
  <c r="J44" i="73"/>
  <c r="J43" i="73"/>
  <c r="J42" i="73"/>
  <c r="J41" i="73"/>
  <c r="J40" i="73"/>
  <c r="J39" i="73"/>
  <c r="J38" i="73"/>
  <c r="J37" i="73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4" i="73"/>
  <c r="J13" i="73"/>
  <c r="J12" i="73"/>
  <c r="J11" i="73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39" i="64"/>
  <c r="N38" i="64"/>
  <c r="N37" i="64"/>
  <c r="N36" i="64"/>
  <c r="N35" i="64"/>
  <c r="N34" i="64"/>
  <c r="N33" i="64"/>
  <c r="N32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4" i="62"/>
  <c r="N233" i="62"/>
  <c r="N232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69" i="62"/>
  <c r="N168" i="62"/>
  <c r="N167" i="62"/>
  <c r="N166" i="62"/>
  <c r="N165" i="62"/>
  <c r="N164" i="62"/>
  <c r="N163" i="62"/>
  <c r="N242" i="62"/>
  <c r="N162" i="62"/>
  <c r="N235" i="62"/>
  <c r="N161" i="62"/>
  <c r="N231" i="62"/>
  <c r="N160" i="62"/>
  <c r="N159" i="62"/>
  <c r="N158" i="62"/>
  <c r="N157" i="62"/>
  <c r="N214" i="62"/>
  <c r="N156" i="62"/>
  <c r="N155" i="62"/>
  <c r="N154" i="62"/>
  <c r="N153" i="62"/>
  <c r="N198" i="62"/>
  <c r="N152" i="62"/>
  <c r="N151" i="62"/>
  <c r="N150" i="62"/>
  <c r="N149" i="62"/>
  <c r="N148" i="62"/>
  <c r="N147" i="62"/>
  <c r="N146" i="62"/>
  <c r="N145" i="62"/>
  <c r="N144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221" i="61"/>
  <c r="T161" i="61"/>
  <c r="T160" i="61"/>
  <c r="T159" i="61"/>
  <c r="T158" i="61"/>
  <c r="T157" i="61"/>
  <c r="T156" i="61"/>
  <c r="T155" i="61"/>
  <c r="T154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0" i="59"/>
  <c r="Q49" i="59"/>
  <c r="Q48" i="59"/>
  <c r="Q47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s="1"/>
  <c r="C12" i="88"/>
  <c r="K21" i="58" l="1"/>
  <c r="K11" i="58"/>
  <c r="C11" i="88"/>
  <c r="K48" i="58"/>
  <c r="K44" i="58"/>
  <c r="K40" i="58"/>
  <c r="K36" i="58"/>
  <c r="K32" i="58"/>
  <c r="K28" i="58"/>
  <c r="K24" i="58"/>
  <c r="K18" i="58"/>
  <c r="K14" i="58"/>
  <c r="K10" i="58"/>
  <c r="K51" i="58"/>
  <c r="K47" i="58"/>
  <c r="K43" i="58"/>
  <c r="K39" i="58"/>
  <c r="K35" i="58"/>
  <c r="K31" i="58"/>
  <c r="K27" i="58"/>
  <c r="K23" i="58"/>
  <c r="K17" i="58"/>
  <c r="K13" i="58"/>
  <c r="K50" i="58"/>
  <c r="K46" i="58"/>
  <c r="K42" i="58"/>
  <c r="K38" i="58"/>
  <c r="K34" i="58"/>
  <c r="K30" i="58"/>
  <c r="K26" i="58"/>
  <c r="K22" i="58"/>
  <c r="K16" i="58"/>
  <c r="K12" i="58"/>
  <c r="K49" i="58"/>
  <c r="K45" i="58"/>
  <c r="K41" i="58"/>
  <c r="K37" i="58"/>
  <c r="K33" i="58"/>
  <c r="K29" i="58"/>
  <c r="K25" i="58"/>
  <c r="K19" i="58"/>
  <c r="K15" i="58"/>
  <c r="C10" i="88"/>
  <c r="C42" i="88" l="1"/>
  <c r="U51" i="61" s="1"/>
  <c r="K55" i="73"/>
  <c r="K46" i="73"/>
  <c r="K63" i="76"/>
  <c r="K55" i="76"/>
  <c r="K104" i="76"/>
  <c r="K72" i="76"/>
  <c r="N92" i="63"/>
  <c r="K186" i="76"/>
  <c r="K214" i="76"/>
  <c r="K181" i="76"/>
  <c r="S21" i="71"/>
  <c r="S13" i="71"/>
  <c r="K56" i="76"/>
  <c r="K39" i="76"/>
  <c r="K31" i="73"/>
  <c r="K23" i="73"/>
  <c r="L19" i="66"/>
  <c r="L16" i="65"/>
  <c r="K283" i="76"/>
  <c r="R86" i="78"/>
  <c r="K41" i="73"/>
  <c r="K17" i="73"/>
  <c r="N91" i="63"/>
  <c r="K209" i="76"/>
  <c r="K80" i="73"/>
  <c r="K72" i="73"/>
  <c r="S24" i="71"/>
  <c r="S16" i="71"/>
  <c r="L14" i="65"/>
  <c r="O35" i="64"/>
  <c r="P34" i="69"/>
  <c r="L15" i="66"/>
  <c r="K59" i="73"/>
  <c r="M16" i="72"/>
  <c r="N82" i="63"/>
  <c r="K96" i="76"/>
  <c r="O30" i="64"/>
  <c r="K50" i="76"/>
  <c r="N44" i="63"/>
  <c r="N35" i="63"/>
  <c r="O58" i="62"/>
  <c r="O50" i="62"/>
  <c r="U320" i="61"/>
  <c r="U304" i="61"/>
  <c r="U229" i="61"/>
  <c r="U220" i="61"/>
  <c r="N43" i="63"/>
  <c r="N34" i="63"/>
  <c r="O228" i="62"/>
  <c r="O220" i="62"/>
  <c r="K93" i="76"/>
  <c r="L14" i="74"/>
  <c r="K17" i="76"/>
  <c r="K100" i="73"/>
  <c r="O22" i="64"/>
  <c r="K146" i="76"/>
  <c r="N68" i="63"/>
  <c r="N60" i="63"/>
  <c r="O239" i="62"/>
  <c r="O221" i="62"/>
  <c r="O39" i="62"/>
  <c r="O31" i="62"/>
  <c r="U310" i="61"/>
  <c r="U302" i="61"/>
  <c r="U244" i="61"/>
  <c r="U235" i="61"/>
  <c r="K46" i="76"/>
  <c r="N73" i="63"/>
  <c r="N15" i="63"/>
  <c r="O261" i="62"/>
  <c r="O201" i="62"/>
  <c r="O192" i="62"/>
  <c r="K91" i="73"/>
  <c r="M24" i="72"/>
  <c r="K92" i="73"/>
  <c r="K60" i="73"/>
  <c r="K114" i="76"/>
  <c r="K14" i="67"/>
  <c r="N58" i="63"/>
  <c r="N48" i="63"/>
  <c r="O219" i="62"/>
  <c r="O202" i="62"/>
  <c r="O29" i="62"/>
  <c r="O21" i="62"/>
  <c r="U308" i="61"/>
  <c r="U300" i="61"/>
  <c r="U242" i="61"/>
  <c r="U233" i="61"/>
  <c r="N85" i="63"/>
  <c r="N71" i="63"/>
  <c r="N13" i="63"/>
  <c r="O259" i="62"/>
  <c r="K128" i="76"/>
  <c r="K51" i="73"/>
  <c r="O52" i="62"/>
  <c r="O19" i="62"/>
  <c r="N37" i="63"/>
  <c r="O257" i="62"/>
  <c r="O152" i="62"/>
  <c r="O144" i="62"/>
  <c r="O87" i="62"/>
  <c r="O79" i="62"/>
  <c r="O22" i="62"/>
  <c r="O15" i="62"/>
  <c r="U325" i="61"/>
  <c r="U309" i="61"/>
  <c r="U277" i="61"/>
  <c r="U269" i="61"/>
  <c r="U234" i="61"/>
  <c r="U226" i="61"/>
  <c r="U193" i="61"/>
  <c r="U177" i="61"/>
  <c r="U146" i="61"/>
  <c r="U138" i="61"/>
  <c r="U106" i="61"/>
  <c r="U98" i="61"/>
  <c r="U66" i="61"/>
  <c r="U50" i="61"/>
  <c r="N52" i="63"/>
  <c r="O256" i="62"/>
  <c r="O185" i="62"/>
  <c r="O168" i="62"/>
  <c r="O128" i="62"/>
  <c r="O113" i="62"/>
  <c r="O80" i="62"/>
  <c r="O72" i="62"/>
  <c r="L41" i="58"/>
  <c r="L15" i="58"/>
  <c r="L48" i="58"/>
  <c r="R25" i="59"/>
  <c r="U18" i="61"/>
  <c r="U26" i="61"/>
  <c r="U133" i="61"/>
  <c r="U164" i="61"/>
  <c r="O179" i="62"/>
  <c r="U258" i="61"/>
  <c r="O162" i="62"/>
  <c r="O141" i="62"/>
  <c r="O45" i="62"/>
  <c r="O20" i="62"/>
  <c r="U241" i="61"/>
  <c r="U183" i="61"/>
  <c r="U104" i="61"/>
  <c r="U72" i="61"/>
  <c r="O195" i="62"/>
  <c r="O154" i="62"/>
  <c r="O70" i="62"/>
  <c r="L26" i="58"/>
  <c r="U12" i="61"/>
  <c r="U109" i="61"/>
  <c r="S29" i="71"/>
  <c r="K211" i="76"/>
  <c r="O229" i="62"/>
  <c r="O35" i="62"/>
  <c r="U249" i="61"/>
  <c r="U214" i="61"/>
  <c r="O240" i="62"/>
  <c r="O205" i="62"/>
  <c r="O161" i="62"/>
  <c r="O148" i="62"/>
  <c r="O116" i="62"/>
  <c r="O108" i="62"/>
  <c r="O75" i="62"/>
  <c r="O67" i="62"/>
  <c r="O34" i="62"/>
  <c r="O18" i="62"/>
  <c r="U329" i="61"/>
  <c r="U321" i="61"/>
  <c r="U289" i="61"/>
  <c r="U281" i="61"/>
  <c r="U248" i="61"/>
  <c r="U230" i="61"/>
  <c r="U197" i="61"/>
  <c r="U189" i="61"/>
  <c r="U158" i="61"/>
  <c r="U149" i="61"/>
  <c r="U118" i="61"/>
  <c r="U102" i="61"/>
  <c r="U78" i="61"/>
  <c r="U70" i="61"/>
  <c r="U46" i="61"/>
  <c r="U38" i="61"/>
  <c r="O262" i="62"/>
  <c r="O248" i="62"/>
  <c r="O191" i="62"/>
  <c r="O177" i="62"/>
  <c r="O140" i="62"/>
  <c r="O132" i="62"/>
  <c r="O101" i="62"/>
  <c r="O92" i="62"/>
  <c r="O68" i="62"/>
  <c r="O60" i="62"/>
  <c r="L47" i="58"/>
  <c r="L11" i="58"/>
  <c r="L36" i="58"/>
  <c r="L44" i="58"/>
  <c r="R30" i="59"/>
  <c r="R38" i="59"/>
  <c r="U22" i="61"/>
  <c r="U30" i="61"/>
  <c r="U117" i="61"/>
  <c r="U148" i="61"/>
  <c r="K16" i="73"/>
  <c r="O249" i="62"/>
  <c r="O125" i="62"/>
  <c r="O102" i="62"/>
  <c r="O28" i="62"/>
  <c r="O13" i="62"/>
  <c r="U307" i="61"/>
  <c r="U283" i="61"/>
  <c r="U207" i="61"/>
  <c r="U191" i="61"/>
  <c r="U120" i="61"/>
  <c r="U96" i="61"/>
  <c r="K198" i="76"/>
  <c r="O232" i="62"/>
  <c r="O119" i="62"/>
  <c r="O94" i="62"/>
  <c r="L17" i="58"/>
  <c r="L34" i="58"/>
  <c r="U20" i="61"/>
  <c r="U45" i="61"/>
  <c r="K84" i="73"/>
  <c r="P51" i="69"/>
  <c r="N56" i="63"/>
  <c r="N20" i="63"/>
  <c r="O27" i="62"/>
  <c r="U338" i="61"/>
  <c r="U240" i="61"/>
  <c r="U206" i="61"/>
  <c r="N11" i="63"/>
  <c r="O230" i="62"/>
  <c r="O174" i="62"/>
  <c r="O165" i="62"/>
  <c r="O146" i="62"/>
  <c r="O137" i="62"/>
  <c r="O114" i="62"/>
  <c r="O106" i="62"/>
  <c r="O81" i="62"/>
  <c r="O73" i="62"/>
  <c r="O49" i="62"/>
  <c r="O40" i="62"/>
  <c r="O16" i="62"/>
  <c r="U351" i="61"/>
  <c r="U327" i="61"/>
  <c r="U319" i="61"/>
  <c r="U295" i="61"/>
  <c r="U287" i="61"/>
  <c r="U263" i="61"/>
  <c r="U254" i="61"/>
  <c r="U228" i="61"/>
  <c r="U219" i="61"/>
  <c r="U195" i="61"/>
  <c r="U187" i="61"/>
  <c r="U163" i="61"/>
  <c r="U156" i="61"/>
  <c r="U132" i="61"/>
  <c r="U124" i="61"/>
  <c r="U100" i="61"/>
  <c r="U92" i="61"/>
  <c r="U68" i="61"/>
  <c r="U60" i="61"/>
  <c r="U36" i="61"/>
  <c r="K134" i="76"/>
  <c r="O244" i="62"/>
  <c r="O223" i="62"/>
  <c r="O173" i="62"/>
  <c r="O159" i="62"/>
  <c r="O130" i="62"/>
  <c r="O123" i="62"/>
  <c r="O99" i="62"/>
  <c r="O90" i="62"/>
  <c r="O66" i="62"/>
  <c r="L10" i="58"/>
  <c r="L51" i="58"/>
  <c r="L13" i="58"/>
  <c r="L38" i="58"/>
  <c r="L46" i="58"/>
  <c r="R32" i="59"/>
  <c r="R40" i="59"/>
  <c r="U24" i="61"/>
  <c r="U32" i="61"/>
  <c r="U125" i="61"/>
  <c r="U157" i="61"/>
  <c r="N83" i="63"/>
  <c r="O39" i="64"/>
  <c r="O36" i="64"/>
  <c r="U322" i="61"/>
  <c r="U290" i="61"/>
  <c r="O213" i="62"/>
  <c r="O180" i="62"/>
  <c r="O110" i="62"/>
  <c r="O85" i="62"/>
  <c r="U347" i="61"/>
  <c r="U323" i="61"/>
  <c r="U250" i="61"/>
  <c r="U215" i="61"/>
  <c r="U136" i="61"/>
  <c r="U112" i="61"/>
  <c r="U40" i="61"/>
  <c r="N14" i="63"/>
  <c r="O134" i="62"/>
  <c r="O103" i="62"/>
  <c r="L42" i="58"/>
  <c r="U77" i="61"/>
  <c r="U172" i="61"/>
  <c r="R51" i="78" l="1"/>
  <c r="R39" i="78"/>
  <c r="S22" i="71"/>
  <c r="K228" i="76"/>
  <c r="R31" i="78"/>
  <c r="K145" i="76"/>
  <c r="K14" i="76"/>
  <c r="R210" i="78"/>
  <c r="S31" i="71"/>
  <c r="K260" i="76"/>
  <c r="R40" i="78"/>
  <c r="K153" i="76"/>
  <c r="K22" i="76"/>
  <c r="R242" i="78"/>
  <c r="R18" i="78"/>
  <c r="K287" i="76"/>
  <c r="U178" i="61"/>
  <c r="U75" i="61"/>
  <c r="R29" i="59"/>
  <c r="I19" i="80"/>
  <c r="R143" i="78"/>
  <c r="R183" i="78"/>
  <c r="R53" i="78"/>
  <c r="R96" i="78"/>
  <c r="U63" i="61"/>
  <c r="R178" i="78"/>
  <c r="R219" i="78"/>
  <c r="R89" i="78"/>
  <c r="K239" i="76"/>
  <c r="U168" i="61"/>
  <c r="R192" i="78"/>
  <c r="R233" i="78"/>
  <c r="R103" i="78"/>
  <c r="K253" i="76"/>
  <c r="R244" i="78"/>
  <c r="R92" i="78"/>
  <c r="K242" i="76"/>
  <c r="K123" i="76"/>
  <c r="K67" i="76"/>
  <c r="K148" i="76"/>
  <c r="K38" i="76"/>
  <c r="L12" i="74"/>
  <c r="K89" i="73"/>
  <c r="K57" i="73"/>
  <c r="K22" i="73"/>
  <c r="U121" i="61"/>
  <c r="R204" i="78"/>
  <c r="R245" i="78"/>
  <c r="R118" i="78"/>
  <c r="K265" i="76"/>
  <c r="R82" i="78"/>
  <c r="R50" i="78"/>
  <c r="R17" i="78"/>
  <c r="K264" i="76"/>
  <c r="K232" i="76"/>
  <c r="K201" i="76"/>
  <c r="K169" i="76"/>
  <c r="K137" i="76"/>
  <c r="K105" i="76"/>
  <c r="K73" i="76"/>
  <c r="K205" i="76"/>
  <c r="K76" i="76"/>
  <c r="K20" i="76"/>
  <c r="K103" i="73"/>
  <c r="K71" i="73"/>
  <c r="K37" i="73"/>
  <c r="U31" i="61"/>
  <c r="R228" i="78"/>
  <c r="I18" i="80"/>
  <c r="R142" i="78"/>
  <c r="R10" i="78"/>
  <c r="R88" i="78"/>
  <c r="R56" i="78"/>
  <c r="R23" i="78"/>
  <c r="K270" i="76"/>
  <c r="K238" i="76"/>
  <c r="K208" i="76"/>
  <c r="K175" i="76"/>
  <c r="K143" i="76"/>
  <c r="K111" i="76"/>
  <c r="K79" i="76"/>
  <c r="K47" i="76"/>
  <c r="K100" i="76"/>
  <c r="K26" i="76"/>
  <c r="K109" i="73"/>
  <c r="K77" i="73"/>
  <c r="K43" i="73"/>
  <c r="R229" i="78"/>
  <c r="R46" i="78"/>
  <c r="K197" i="76"/>
  <c r="K69" i="76"/>
  <c r="K99" i="73"/>
  <c r="M26" i="72"/>
  <c r="S17" i="71"/>
  <c r="P40" i="69"/>
  <c r="O38" i="64"/>
  <c r="K168" i="76"/>
  <c r="K43" i="76"/>
  <c r="K11" i="76"/>
  <c r="K94" i="73"/>
  <c r="K62" i="73"/>
  <c r="K27" i="73"/>
  <c r="K86" i="76"/>
  <c r="U21" i="61"/>
  <c r="R238" i="78"/>
  <c r="R111" i="78"/>
  <c r="R151" i="78"/>
  <c r="R20" i="78"/>
  <c r="R24" i="59"/>
  <c r="K12" i="81"/>
  <c r="R147" i="78"/>
  <c r="R187" i="78"/>
  <c r="R57" i="78"/>
  <c r="L39" i="58"/>
  <c r="U135" i="61"/>
  <c r="R160" i="78"/>
  <c r="R201" i="78"/>
  <c r="R71" i="78"/>
  <c r="K221" i="76"/>
  <c r="R117" i="78"/>
  <c r="R60" i="78"/>
  <c r="K212" i="76"/>
  <c r="K115" i="76"/>
  <c r="K59" i="76"/>
  <c r="K116" i="76"/>
  <c r="K30" i="76"/>
  <c r="K113" i="73"/>
  <c r="K81" i="73"/>
  <c r="K48" i="73"/>
  <c r="L29" i="58"/>
  <c r="U87" i="61"/>
  <c r="R172" i="78"/>
  <c r="R213" i="78"/>
  <c r="R83" i="78"/>
  <c r="K233" i="76"/>
  <c r="R74" i="78"/>
  <c r="R42" i="78"/>
  <c r="K291" i="76"/>
  <c r="K256" i="76"/>
  <c r="K224" i="76"/>
  <c r="K193" i="76"/>
  <c r="K161" i="76"/>
  <c r="K129" i="76"/>
  <c r="K97" i="76"/>
  <c r="K65" i="76"/>
  <c r="K172" i="76"/>
  <c r="K44" i="76"/>
  <c r="K12" i="76"/>
  <c r="K95" i="73"/>
  <c r="K63" i="73"/>
  <c r="K28" i="73"/>
  <c r="U152" i="61"/>
  <c r="R196" i="78"/>
  <c r="R237" i="78"/>
  <c r="R110" i="78"/>
  <c r="K257" i="76"/>
  <c r="R80" i="78"/>
  <c r="R48" i="78"/>
  <c r="R15" i="78"/>
  <c r="K262" i="76"/>
  <c r="K230" i="76"/>
  <c r="K199" i="76"/>
  <c r="K167" i="76"/>
  <c r="K135" i="76"/>
  <c r="K103" i="76"/>
  <c r="K71" i="76"/>
  <c r="K196" i="76"/>
  <c r="K68" i="76"/>
  <c r="K18" i="76"/>
  <c r="K101" i="73"/>
  <c r="K69" i="73"/>
  <c r="K34" i="73"/>
  <c r="R99" i="78"/>
  <c r="R13" i="78"/>
  <c r="K165" i="76"/>
  <c r="K188" i="76"/>
  <c r="K67" i="73"/>
  <c r="M18" i="72"/>
  <c r="P64" i="69"/>
  <c r="P30" i="69"/>
  <c r="O19" i="64"/>
  <c r="K136" i="76"/>
  <c r="K35" i="76"/>
  <c r="K118" i="73"/>
  <c r="U67" i="61"/>
  <c r="R206" i="78"/>
  <c r="R120" i="78"/>
  <c r="U17" i="61"/>
  <c r="R115" i="78"/>
  <c r="R24" i="78"/>
  <c r="R256" i="78"/>
  <c r="R169" i="78"/>
  <c r="U57" i="61"/>
  <c r="R27" i="78"/>
  <c r="K91" i="76"/>
  <c r="K84" i="76"/>
  <c r="K105" i="73"/>
  <c r="K39" i="73"/>
  <c r="I17" i="80"/>
  <c r="R181" i="78"/>
  <c r="R102" i="78"/>
  <c r="R34" i="78"/>
  <c r="K248" i="76"/>
  <c r="K185" i="76"/>
  <c r="K121" i="76"/>
  <c r="K57" i="76"/>
  <c r="K36" i="76"/>
  <c r="K87" i="73"/>
  <c r="L49" i="58"/>
  <c r="R164" i="78"/>
  <c r="R75" i="78"/>
  <c r="R72" i="78"/>
  <c r="K288" i="76"/>
  <c r="K222" i="76"/>
  <c r="K159" i="76"/>
  <c r="K95" i="76"/>
  <c r="K164" i="76"/>
  <c r="L16" i="74"/>
  <c r="K61" i="73"/>
  <c r="K249" i="76"/>
  <c r="K133" i="76"/>
  <c r="K32" i="73"/>
  <c r="P56" i="69"/>
  <c r="N86" i="63"/>
  <c r="K27" i="76"/>
  <c r="K86" i="73"/>
  <c r="K44" i="73"/>
  <c r="M21" i="72"/>
  <c r="S14" i="71"/>
  <c r="P37" i="69"/>
  <c r="L23" i="66"/>
  <c r="O24" i="64"/>
  <c r="K154" i="76"/>
  <c r="P28" i="69"/>
  <c r="R35" i="78"/>
  <c r="K278" i="76"/>
  <c r="K149" i="76"/>
  <c r="K124" i="76"/>
  <c r="K50" i="73"/>
  <c r="M13" i="72"/>
  <c r="P60" i="69"/>
  <c r="P22" i="69"/>
  <c r="O11" i="64"/>
  <c r="K120" i="76"/>
  <c r="K31" i="76"/>
  <c r="K114" i="73"/>
  <c r="K82" i="73"/>
  <c r="K49" i="73"/>
  <c r="K13" i="73"/>
  <c r="S27" i="71"/>
  <c r="P49" i="69"/>
  <c r="P17" i="69"/>
  <c r="O37" i="64"/>
  <c r="K202" i="76"/>
  <c r="K74" i="76"/>
  <c r="R261" i="78"/>
  <c r="R54" i="78"/>
  <c r="K206" i="76"/>
  <c r="K77" i="76"/>
  <c r="K107" i="73"/>
  <c r="M28" i="72"/>
  <c r="S19" i="71"/>
  <c r="P42" i="69"/>
  <c r="L13" i="65"/>
  <c r="K176" i="76"/>
  <c r="K48" i="76"/>
  <c r="K13" i="76"/>
  <c r="K96" i="73"/>
  <c r="K64" i="73"/>
  <c r="K29" i="73"/>
  <c r="M15" i="72"/>
  <c r="P63" i="69"/>
  <c r="P31" i="69"/>
  <c r="L16" i="66"/>
  <c r="O18" i="64"/>
  <c r="K130" i="76"/>
  <c r="P14" i="69"/>
  <c r="N84" i="63"/>
  <c r="K157" i="76"/>
  <c r="P62" i="69"/>
  <c r="K40" i="76"/>
  <c r="P12" i="69"/>
  <c r="K108" i="73"/>
  <c r="S20" i="71"/>
  <c r="K178" i="76"/>
  <c r="N93" i="63"/>
  <c r="N62" i="63"/>
  <c r="N27" i="63"/>
  <c r="O225" i="62"/>
  <c r="O231" i="62"/>
  <c r="O33" i="62"/>
  <c r="U344" i="61"/>
  <c r="U312" i="61"/>
  <c r="U280" i="61"/>
  <c r="U246" i="61"/>
  <c r="U212" i="61"/>
  <c r="K78" i="76"/>
  <c r="N51" i="63"/>
  <c r="L25" i="58"/>
  <c r="R174" i="78"/>
  <c r="R85" i="78"/>
  <c r="U97" i="61"/>
  <c r="R251" i="78"/>
  <c r="K271" i="76"/>
  <c r="R224" i="78"/>
  <c r="R138" i="78"/>
  <c r="U15" i="61"/>
  <c r="K275" i="76"/>
  <c r="K83" i="76"/>
  <c r="K52" i="76"/>
  <c r="K97" i="73"/>
  <c r="K30" i="73"/>
  <c r="R236" i="78"/>
  <c r="R90" i="78"/>
  <c r="R25" i="78"/>
  <c r="K240" i="76"/>
  <c r="K177" i="76"/>
  <c r="K113" i="76"/>
  <c r="K49" i="76"/>
  <c r="K28" i="76"/>
  <c r="K79" i="73"/>
  <c r="R39" i="59"/>
  <c r="R133" i="78"/>
  <c r="R43" i="78"/>
  <c r="R64" i="78"/>
  <c r="K280" i="76"/>
  <c r="R108" i="78"/>
  <c r="K151" i="76"/>
  <c r="K87" i="76"/>
  <c r="K132" i="76"/>
  <c r="K117" i="73"/>
  <c r="K53" i="73"/>
  <c r="R78" i="78"/>
  <c r="K101" i="76"/>
  <c r="K14" i="73"/>
  <c r="P48" i="69"/>
  <c r="K200" i="76"/>
  <c r="K19" i="76"/>
  <c r="K78" i="73"/>
  <c r="K35" i="73"/>
  <c r="P61" i="69"/>
  <c r="P29" i="69"/>
  <c r="L14" i="66"/>
  <c r="O16" i="64"/>
  <c r="K122" i="76"/>
  <c r="R252" i="78"/>
  <c r="R94" i="78"/>
  <c r="K244" i="76"/>
  <c r="K117" i="76"/>
  <c r="K32" i="76"/>
  <c r="K20" i="73"/>
  <c r="S32" i="71"/>
  <c r="P52" i="69"/>
  <c r="K12" i="67"/>
  <c r="N78" i="63"/>
  <c r="K88" i="76"/>
  <c r="K23" i="76"/>
  <c r="K106" i="73"/>
  <c r="K74" i="73"/>
  <c r="K40" i="73"/>
  <c r="M25" i="72"/>
  <c r="S18" i="71"/>
  <c r="P41" i="69"/>
  <c r="K13" i="67"/>
  <c r="O28" i="64"/>
  <c r="K170" i="76"/>
  <c r="S30" i="71"/>
  <c r="R134" i="78"/>
  <c r="R21" i="78"/>
  <c r="K173" i="76"/>
  <c r="K45" i="76"/>
  <c r="K75" i="73"/>
  <c r="M20" i="72"/>
  <c r="S11" i="71"/>
  <c r="P32" i="69"/>
  <c r="O23" i="64"/>
  <c r="K144" i="76"/>
  <c r="K37" i="76"/>
  <c r="L11" i="74"/>
  <c r="K88" i="73"/>
  <c r="K56" i="73"/>
  <c r="U113" i="61"/>
  <c r="K267" i="76"/>
  <c r="R155" i="78"/>
  <c r="R129" i="78"/>
  <c r="R157" i="78"/>
  <c r="K51" i="76"/>
  <c r="K73" i="73"/>
  <c r="R141" i="78"/>
  <c r="R66" i="78"/>
  <c r="K216" i="76"/>
  <c r="K89" i="76"/>
  <c r="K119" i="73"/>
  <c r="U119" i="61"/>
  <c r="K225" i="76"/>
  <c r="K254" i="76"/>
  <c r="K127" i="76"/>
  <c r="K42" i="76"/>
  <c r="K26" i="73"/>
  <c r="K60" i="76"/>
  <c r="P16" i="69"/>
  <c r="K110" i="73"/>
  <c r="K19" i="73"/>
  <c r="P53" i="69"/>
  <c r="L12" i="65"/>
  <c r="K90" i="76"/>
  <c r="R62" i="78"/>
  <c r="K85" i="76"/>
  <c r="M30" i="72"/>
  <c r="P44" i="69"/>
  <c r="K184" i="76"/>
  <c r="K15" i="76"/>
  <c r="K66" i="73"/>
  <c r="M17" i="72"/>
  <c r="P33" i="69"/>
  <c r="O20" i="64"/>
  <c r="P20" i="69"/>
  <c r="K268" i="76"/>
  <c r="K92" i="76"/>
  <c r="M12" i="72"/>
  <c r="P18" i="69"/>
  <c r="K112" i="76"/>
  <c r="K112" i="73"/>
  <c r="K47" i="73"/>
  <c r="M23" i="72"/>
  <c r="P55" i="69"/>
  <c r="P15" i="69"/>
  <c r="O26" i="64"/>
  <c r="K98" i="76"/>
  <c r="O34" i="64"/>
  <c r="K286" i="76"/>
  <c r="K217" i="76"/>
  <c r="S34" i="71"/>
  <c r="K25" i="76"/>
  <c r="P43" i="69"/>
  <c r="L20" i="66"/>
  <c r="N70" i="63"/>
  <c r="N18" i="63"/>
  <c r="O193" i="62"/>
  <c r="O41" i="62"/>
  <c r="U336" i="61"/>
  <c r="U296" i="61"/>
  <c r="U255" i="61"/>
  <c r="U204" i="61"/>
  <c r="N67" i="63"/>
  <c r="N26" i="63"/>
  <c r="O247" i="62"/>
  <c r="O211" i="62"/>
  <c r="R70" i="78"/>
  <c r="K12" i="73"/>
  <c r="K192" i="76"/>
  <c r="K68" i="73"/>
  <c r="P35" i="69"/>
  <c r="P24" i="69"/>
  <c r="K94" i="76"/>
  <c r="N50" i="63"/>
  <c r="N16" i="63"/>
  <c r="O206" i="62"/>
  <c r="O56" i="62"/>
  <c r="O23" i="62"/>
  <c r="U326" i="61"/>
  <c r="U294" i="61"/>
  <c r="U262" i="61"/>
  <c r="U227" i="61"/>
  <c r="U194" i="61"/>
  <c r="N65" i="63"/>
  <c r="N32" i="63"/>
  <c r="O253" i="62"/>
  <c r="O218" i="62"/>
  <c r="O184" i="62"/>
  <c r="K189" i="76"/>
  <c r="S15" i="71"/>
  <c r="K41" i="76"/>
  <c r="K25" i="73"/>
  <c r="L12" i="66"/>
  <c r="L11" i="65"/>
  <c r="N74" i="63"/>
  <c r="N40" i="63"/>
  <c r="O250" i="62"/>
  <c r="O183" i="62"/>
  <c r="O46" i="62"/>
  <c r="O14" i="62"/>
  <c r="U324" i="61"/>
  <c r="U292" i="61"/>
  <c r="U260" i="61"/>
  <c r="U225" i="61"/>
  <c r="U192" i="61"/>
  <c r="N63" i="63"/>
  <c r="N30" i="63"/>
  <c r="O251" i="62"/>
  <c r="O216" i="62"/>
  <c r="P19" i="69"/>
  <c r="O264" i="62"/>
  <c r="U330" i="61"/>
  <c r="U198" i="61"/>
  <c r="O222" i="62"/>
  <c r="O163" i="62"/>
  <c r="O135" i="62"/>
  <c r="O104" i="62"/>
  <c r="O71" i="62"/>
  <c r="O38" i="62"/>
  <c r="U349" i="61"/>
  <c r="U317" i="61"/>
  <c r="U285" i="61"/>
  <c r="U252" i="61"/>
  <c r="U217" i="61"/>
  <c r="U185" i="61"/>
  <c r="U154" i="61"/>
  <c r="U122" i="61"/>
  <c r="U90" i="61"/>
  <c r="U58" i="61"/>
  <c r="K102" i="76"/>
  <c r="O217" i="62"/>
  <c r="O157" i="62"/>
  <c r="O121" i="62"/>
  <c r="O88" i="62"/>
  <c r="L12" i="58"/>
  <c r="L24" i="58"/>
  <c r="R17" i="59"/>
  <c r="R50" i="59"/>
  <c r="U69" i="61"/>
  <c r="K33" i="76"/>
  <c r="O12" i="62"/>
  <c r="O190" i="62"/>
  <c r="O93" i="62"/>
  <c r="U339" i="61"/>
  <c r="U224" i="61"/>
  <c r="U128" i="61"/>
  <c r="K70" i="76"/>
  <c r="O126" i="62"/>
  <c r="L31" i="58"/>
  <c r="R44" i="59"/>
  <c r="P26" i="69"/>
  <c r="O13" i="64"/>
  <c r="O242" i="62"/>
  <c r="U282" i="61"/>
  <c r="N53" i="63"/>
  <c r="O188" i="62"/>
  <c r="O155" i="62"/>
  <c r="O124" i="62"/>
  <c r="O91" i="62"/>
  <c r="O59" i="62"/>
  <c r="O26" i="62"/>
  <c r="U337" i="61"/>
  <c r="U305" i="61"/>
  <c r="U273" i="61"/>
  <c r="U239" i="61"/>
  <c r="U205" i="61"/>
  <c r="U173" i="61"/>
  <c r="U142" i="61"/>
  <c r="U110" i="61"/>
  <c r="U79" i="61"/>
  <c r="K235" i="76"/>
  <c r="R124" i="78"/>
  <c r="I13" i="80"/>
  <c r="R26" i="78"/>
  <c r="K180" i="76"/>
  <c r="K65" i="73"/>
  <c r="R109" i="78"/>
  <c r="R58" i="78"/>
  <c r="K210" i="76"/>
  <c r="K81" i="76"/>
  <c r="K111" i="73"/>
  <c r="R260" i="78"/>
  <c r="R100" i="78"/>
  <c r="K246" i="76"/>
  <c r="K119" i="76"/>
  <c r="K34" i="76"/>
  <c r="R188" i="78"/>
  <c r="K16" i="76"/>
  <c r="L17" i="66"/>
  <c r="K102" i="73"/>
  <c r="M29" i="72"/>
  <c r="P45" i="69"/>
  <c r="O33" i="64"/>
  <c r="K58" i="76"/>
  <c r="R29" i="78"/>
  <c r="K53" i="76"/>
  <c r="M22" i="72"/>
  <c r="P36" i="69"/>
  <c r="K152" i="76"/>
  <c r="L13" i="74"/>
  <c r="K58" i="73"/>
  <c r="S36" i="71"/>
  <c r="P25" i="69"/>
  <c r="O12" i="64"/>
  <c r="R220" i="78"/>
  <c r="K236" i="76"/>
  <c r="K24" i="76"/>
  <c r="S28" i="71"/>
  <c r="L24" i="66"/>
  <c r="K80" i="76"/>
  <c r="K104" i="73"/>
  <c r="K38" i="73"/>
  <c r="S33" i="71"/>
  <c r="P47" i="69"/>
  <c r="K11" i="67"/>
  <c r="N94" i="63"/>
  <c r="K66" i="76"/>
  <c r="O17" i="64"/>
  <c r="K156" i="76"/>
  <c r="K252" i="76"/>
  <c r="P54" i="69"/>
  <c r="K76" i="73"/>
  <c r="P11" i="69"/>
  <c r="O29" i="64"/>
  <c r="N54" i="63"/>
  <c r="O258" i="62"/>
  <c r="O175" i="62"/>
  <c r="O25" i="62"/>
  <c r="U328" i="61"/>
  <c r="U288" i="61"/>
  <c r="U237" i="61"/>
  <c r="U196" i="61"/>
  <c r="N59" i="63"/>
  <c r="N17" i="63"/>
  <c r="O238" i="62"/>
  <c r="O203" i="62"/>
  <c r="K220" i="76"/>
  <c r="S23" i="71"/>
  <c r="K64" i="76"/>
  <c r="K33" i="73"/>
  <c r="L21" i="66"/>
  <c r="L15" i="65"/>
  <c r="N76" i="63"/>
  <c r="N42" i="63"/>
  <c r="O254" i="62"/>
  <c r="O189" i="62"/>
  <c r="O48" i="62"/>
  <c r="U350" i="61"/>
  <c r="U318" i="61"/>
  <c r="U286" i="61"/>
  <c r="U253" i="61"/>
  <c r="U218" i="61"/>
  <c r="K174" i="76"/>
  <c r="N57" i="63"/>
  <c r="N23" i="63"/>
  <c r="O245" i="62"/>
  <c r="O209" i="62"/>
  <c r="O176" i="62"/>
  <c r="K61" i="76"/>
  <c r="P38" i="69"/>
  <c r="L15" i="74"/>
  <c r="M11" i="72"/>
  <c r="O14" i="64"/>
  <c r="O21" i="64"/>
  <c r="N66" i="63"/>
  <c r="N31" i="63"/>
  <c r="O234" i="62"/>
  <c r="O166" i="62"/>
  <c r="O37" i="62"/>
  <c r="U348" i="61"/>
  <c r="U316" i="61"/>
  <c r="U284" i="61"/>
  <c r="U251" i="61"/>
  <c r="U216" i="61"/>
  <c r="K142" i="76"/>
  <c r="N55" i="63"/>
  <c r="N21" i="63"/>
  <c r="O243" i="62"/>
  <c r="O207" i="62"/>
  <c r="L22" i="66"/>
  <c r="O197" i="62"/>
  <c r="U298" i="61"/>
  <c r="N69" i="63"/>
  <c r="O196" i="62"/>
  <c r="O158" i="62"/>
  <c r="O127" i="62"/>
  <c r="O95" i="62"/>
  <c r="O63" i="62"/>
  <c r="O30" i="62"/>
  <c r="U28" i="61"/>
  <c r="L16" i="58"/>
  <c r="O164" i="62"/>
  <c r="U64" i="61"/>
  <c r="U175" i="61"/>
  <c r="U275" i="61"/>
  <c r="O36" i="62"/>
  <c r="O133" i="62"/>
  <c r="N61" i="63"/>
  <c r="O43" i="62"/>
  <c r="U93" i="61"/>
  <c r="R23" i="59"/>
  <c r="L30" i="58"/>
  <c r="O138" i="62"/>
  <c r="O260" i="62"/>
  <c r="U76" i="61"/>
  <c r="U171" i="61"/>
  <c r="U303" i="61"/>
  <c r="O153" i="62"/>
  <c r="U274" i="61"/>
  <c r="K190" i="76"/>
  <c r="L43" i="58"/>
  <c r="U144" i="61"/>
  <c r="O150" i="62"/>
  <c r="U85" i="61"/>
  <c r="U14" i="61"/>
  <c r="L33" i="58"/>
  <c r="O109" i="62"/>
  <c r="O208" i="62"/>
  <c r="U54" i="61"/>
  <c r="U86" i="61"/>
  <c r="U126" i="61"/>
  <c r="U165" i="61"/>
  <c r="U213" i="61"/>
  <c r="U256" i="61"/>
  <c r="U297" i="61"/>
  <c r="U345" i="61"/>
  <c r="O42" i="62"/>
  <c r="O83" i="62"/>
  <c r="O131" i="62"/>
  <c r="O167" i="62"/>
  <c r="N19" i="63"/>
  <c r="U314" i="61"/>
  <c r="N29" i="63"/>
  <c r="K116" i="73"/>
  <c r="R19" i="59"/>
  <c r="O86" i="62"/>
  <c r="O252" i="62"/>
  <c r="U151" i="61"/>
  <c r="U267" i="61"/>
  <c r="O69" i="62"/>
  <c r="N28" i="63"/>
  <c r="O246" i="62"/>
  <c r="U101" i="61"/>
  <c r="R42" i="59"/>
  <c r="L40" i="58"/>
  <c r="L27" i="58"/>
  <c r="O97" i="62"/>
  <c r="O136" i="62"/>
  <c r="O200" i="62"/>
  <c r="U34" i="61"/>
  <c r="U74" i="61"/>
  <c r="U114" i="61"/>
  <c r="U221" i="61"/>
  <c r="U201" i="61"/>
  <c r="U243" i="61"/>
  <c r="U293" i="61"/>
  <c r="U333" i="61"/>
  <c r="O47" i="62"/>
  <c r="O112" i="62"/>
  <c r="O172" i="62"/>
  <c r="U231" i="61"/>
  <c r="N46" i="63"/>
  <c r="O224" i="62"/>
  <c r="N39" i="63"/>
  <c r="U200" i="61"/>
  <c r="U268" i="61"/>
  <c r="U332" i="61"/>
  <c r="O54" i="62"/>
  <c r="N12" i="63"/>
  <c r="K62" i="76"/>
  <c r="P27" i="69"/>
  <c r="K160" i="76"/>
  <c r="R38" i="78"/>
  <c r="O226" i="62"/>
  <c r="N41" i="63"/>
  <c r="U202" i="61"/>
  <c r="U270" i="61"/>
  <c r="U334" i="61"/>
  <c r="O156" i="62"/>
  <c r="N25" i="63"/>
  <c r="N88" i="63"/>
  <c r="S12" i="71"/>
  <c r="L13" i="66"/>
  <c r="R156" i="78"/>
  <c r="O255" i="62"/>
  <c r="N75" i="63"/>
  <c r="U264" i="61"/>
  <c r="U352" i="61"/>
  <c r="O210" i="62"/>
  <c r="N81" i="63"/>
  <c r="M27" i="72"/>
  <c r="K24" i="73"/>
  <c r="R67" i="78"/>
  <c r="K162" i="76"/>
  <c r="P23" i="69"/>
  <c r="K11" i="73"/>
  <c r="K21" i="76"/>
  <c r="P50" i="69"/>
  <c r="K109" i="76"/>
  <c r="K106" i="76"/>
  <c r="P57" i="69"/>
  <c r="K90" i="73"/>
  <c r="O27" i="64"/>
  <c r="K83" i="73"/>
  <c r="R165" i="78"/>
  <c r="P13" i="69"/>
  <c r="K54" i="73"/>
  <c r="S25" i="71"/>
  <c r="K85" i="73"/>
  <c r="K183" i="76"/>
  <c r="R173" i="78"/>
  <c r="K108" i="76"/>
  <c r="K273" i="76"/>
  <c r="U23" i="61"/>
  <c r="K147" i="76"/>
  <c r="U41" i="61"/>
  <c r="R215" i="78"/>
  <c r="U16" i="61"/>
  <c r="L37" i="58"/>
  <c r="O74" i="62"/>
  <c r="O107" i="62"/>
  <c r="O187" i="62"/>
  <c r="U44" i="61"/>
  <c r="U108" i="61"/>
  <c r="U140" i="61"/>
  <c r="U203" i="61"/>
  <c r="U236" i="61"/>
  <c r="U271" i="61"/>
  <c r="U335" i="61"/>
  <c r="O24" i="62"/>
  <c r="O57" i="62"/>
  <c r="O89" i="62"/>
  <c r="O122" i="62"/>
  <c r="O186" i="62"/>
  <c r="N45" i="63"/>
  <c r="O149" i="62"/>
  <c r="O15" i="64"/>
  <c r="R36" i="59"/>
  <c r="O142" i="62"/>
  <c r="U56" i="61"/>
  <c r="U232" i="61"/>
  <c r="U315" i="61"/>
  <c r="O53" i="62"/>
  <c r="K182" i="76"/>
  <c r="R21" i="59"/>
  <c r="L28" i="58"/>
  <c r="O76" i="62"/>
  <c r="O151" i="62"/>
  <c r="N87" i="63"/>
  <c r="R28" i="59"/>
  <c r="O78" i="62"/>
  <c r="O212" i="62"/>
  <c r="U88" i="61"/>
  <c r="U199" i="61"/>
  <c r="U299" i="61"/>
  <c r="O61" i="62"/>
  <c r="O214" i="62"/>
  <c r="U223" i="61"/>
  <c r="N38" i="63"/>
  <c r="U188" i="61"/>
  <c r="U61" i="61"/>
  <c r="R48" i="59"/>
  <c r="R15" i="59"/>
  <c r="L22" i="58"/>
  <c r="L23" i="58"/>
  <c r="O82" i="62"/>
  <c r="O115" i="62"/>
  <c r="O147" i="62"/>
  <c r="O204" i="62"/>
  <c r="N79" i="63"/>
  <c r="U52" i="61"/>
  <c r="U84" i="61"/>
  <c r="U116" i="61"/>
  <c r="U147" i="61"/>
  <c r="U179" i="61"/>
  <c r="U211" i="61"/>
  <c r="U245" i="61"/>
  <c r="U279" i="61"/>
  <c r="U311" i="61"/>
  <c r="U343" i="61"/>
  <c r="O32" i="62"/>
  <c r="O65" i="62"/>
  <c r="O98" i="62"/>
  <c r="O129" i="62"/>
  <c r="O160" i="62"/>
  <c r="O199" i="62"/>
  <c r="N77" i="63"/>
  <c r="U306" i="61"/>
  <c r="O215" i="62"/>
  <c r="K82" i="76"/>
  <c r="U141" i="61"/>
  <c r="R11" i="59"/>
  <c r="O62" i="62"/>
  <c r="O181" i="62"/>
  <c r="U80" i="61"/>
  <c r="U167" i="61"/>
  <c r="U259" i="61"/>
  <c r="U331" i="61"/>
  <c r="O77" i="62"/>
  <c r="O169" i="62"/>
  <c r="U180" i="61"/>
  <c r="U53" i="61"/>
  <c r="R47" i="59"/>
  <c r="R13" i="59"/>
  <c r="L19" i="58"/>
  <c r="L18" i="58"/>
  <c r="O84" i="62"/>
  <c r="O117" i="62"/>
  <c r="O235" i="62"/>
  <c r="O227" i="62"/>
  <c r="K166" i="76"/>
  <c r="U62" i="61"/>
  <c r="U94" i="61"/>
  <c r="U134" i="61"/>
  <c r="U181" i="61"/>
  <c r="U222" i="61"/>
  <c r="U265" i="61"/>
  <c r="U313" i="61"/>
  <c r="O11" i="62"/>
  <c r="O51" i="62"/>
  <c r="O100" i="62"/>
  <c r="O139" i="62"/>
  <c r="O178" i="62"/>
  <c r="K110" i="76"/>
  <c r="U346" i="61"/>
  <c r="N64" i="63"/>
  <c r="K54" i="76"/>
  <c r="L50" i="58"/>
  <c r="O111" i="62"/>
  <c r="U48" i="61"/>
  <c r="U160" i="61"/>
  <c r="U291" i="61"/>
  <c r="O118" i="62"/>
  <c r="U190" i="61"/>
  <c r="N72" i="63"/>
  <c r="U37" i="61"/>
  <c r="R34" i="59"/>
  <c r="L32" i="58"/>
  <c r="O64" i="62"/>
  <c r="O105" i="62"/>
  <c r="O145" i="62"/>
  <c r="O237" i="62"/>
  <c r="U42" i="61"/>
  <c r="U82" i="61"/>
  <c r="U130" i="61"/>
  <c r="U169" i="61"/>
  <c r="U209" i="61"/>
  <c r="U261" i="61"/>
  <c r="U301" i="61"/>
  <c r="U341" i="61"/>
  <c r="O55" i="62"/>
  <c r="O120" i="62"/>
  <c r="O182" i="62"/>
  <c r="U266" i="61"/>
  <c r="N90" i="63"/>
  <c r="O233" i="62"/>
  <c r="N47" i="63"/>
  <c r="U208" i="61"/>
  <c r="U276" i="61"/>
  <c r="U340" i="61"/>
  <c r="O198" i="62"/>
  <c r="N22" i="63"/>
  <c r="N80" i="63"/>
  <c r="P59" i="69"/>
  <c r="O32" i="64"/>
  <c r="R197" i="78"/>
  <c r="O236" i="62"/>
  <c r="N49" i="63"/>
  <c r="U210" i="61"/>
  <c r="U278" i="61"/>
  <c r="U342" i="61"/>
  <c r="O171" i="62"/>
  <c r="N33" i="63"/>
  <c r="O25" i="64"/>
  <c r="M19" i="72"/>
  <c r="P46" i="69"/>
  <c r="O194" i="62"/>
  <c r="O263" i="62"/>
  <c r="K207" i="76"/>
  <c r="U272" i="61"/>
  <c r="O17" i="62"/>
  <c r="O241" i="62"/>
  <c r="K158" i="76"/>
  <c r="K42" i="73"/>
  <c r="K125" i="76"/>
  <c r="K126" i="76"/>
  <c r="K194" i="76"/>
  <c r="P39" i="69"/>
  <c r="K21" i="73"/>
  <c r="K29" i="76"/>
  <c r="P58" i="69"/>
  <c r="K141" i="76"/>
  <c r="K138" i="76"/>
  <c r="P65" i="69"/>
  <c r="K98" i="73"/>
  <c r="L11" i="66"/>
  <c r="K115" i="73"/>
  <c r="R125" i="78"/>
  <c r="P21" i="69"/>
  <c r="K70" i="73"/>
  <c r="S37" i="71"/>
  <c r="K93" i="73"/>
  <c r="K191" i="76"/>
  <c r="R205" i="78"/>
  <c r="K140" i="76"/>
  <c r="K282" i="76"/>
  <c r="R31" i="59"/>
  <c r="K179" i="76"/>
  <c r="R43" i="59"/>
  <c r="R247" i="78"/>
  <c r="K155" i="76"/>
  <c r="K187" i="76"/>
  <c r="K218" i="76"/>
  <c r="K250" i="76"/>
  <c r="K284" i="76"/>
  <c r="R36" i="78"/>
  <c r="R68" i="78"/>
  <c r="K215" i="76"/>
  <c r="R59" i="78"/>
  <c r="R189" i="78"/>
  <c r="R149" i="78"/>
  <c r="U182" i="61"/>
  <c r="R22" i="59"/>
  <c r="R14" i="59"/>
  <c r="K229" i="76"/>
  <c r="K261" i="76"/>
  <c r="R14" i="78"/>
  <c r="R47" i="78"/>
  <c r="R79" i="78"/>
  <c r="R114" i="78"/>
  <c r="R146" i="78"/>
  <c r="R177" i="78"/>
  <c r="R209" i="78"/>
  <c r="R241" i="78"/>
  <c r="K11" i="81"/>
  <c r="R137" i="78"/>
  <c r="R168" i="78"/>
  <c r="R200" i="78"/>
  <c r="R232" i="78"/>
  <c r="I12" i="80"/>
  <c r="U103" i="61"/>
  <c r="U137" i="61"/>
  <c r="U27" i="61"/>
  <c r="R35" i="59"/>
  <c r="L21" i="58"/>
  <c r="K247" i="76"/>
  <c r="K281" i="76"/>
  <c r="R33" i="78"/>
  <c r="R65" i="78"/>
  <c r="R97" i="78"/>
  <c r="R132" i="78"/>
  <c r="R163" i="78"/>
  <c r="R195" i="78"/>
  <c r="R227" i="78"/>
  <c r="R259" i="78"/>
  <c r="R123" i="78"/>
  <c r="R154" i="78"/>
  <c r="R186" i="78"/>
  <c r="R218" i="78"/>
  <c r="R250" i="78"/>
  <c r="U159" i="61"/>
  <c r="K118" i="76"/>
  <c r="U65" i="61"/>
  <c r="R49" i="59"/>
  <c r="R16" i="59"/>
  <c r="R104" i="78"/>
  <c r="K243" i="76"/>
  <c r="K277" i="76"/>
  <c r="R28" i="78"/>
  <c r="R61" i="78"/>
  <c r="R93" i="78"/>
  <c r="R128" i="78"/>
  <c r="R159" i="78"/>
  <c r="R191" i="78"/>
  <c r="R223" i="78"/>
  <c r="R255" i="78"/>
  <c r="R119" i="78"/>
  <c r="R182" i="78"/>
  <c r="R214" i="78"/>
  <c r="R246" i="78"/>
  <c r="U174" i="61"/>
  <c r="U47" i="61"/>
  <c r="U81" i="61"/>
  <c r="U13" i="61"/>
  <c r="R20" i="59"/>
  <c r="U59" i="61"/>
  <c r="U99" i="61"/>
  <c r="U91" i="61"/>
  <c r="U107" i="61"/>
  <c r="U83" i="61"/>
  <c r="K99" i="76"/>
  <c r="K131" i="76"/>
  <c r="K163" i="76"/>
  <c r="K195" i="76"/>
  <c r="K226" i="76"/>
  <c r="K258" i="76"/>
  <c r="R11" i="78"/>
  <c r="R44" i="78"/>
  <c r="R76" i="78"/>
  <c r="K241" i="76"/>
  <c r="R91" i="78"/>
  <c r="R221" i="78"/>
  <c r="R180" i="78"/>
  <c r="U55" i="61"/>
  <c r="U150" i="61"/>
  <c r="R98" i="78"/>
  <c r="K237" i="76"/>
  <c r="K269" i="76"/>
  <c r="R22" i="78"/>
  <c r="R55" i="78"/>
  <c r="R87" i="78"/>
  <c r="R122" i="78"/>
  <c r="R153" i="78"/>
  <c r="R185" i="78"/>
  <c r="R217" i="78"/>
  <c r="R249" i="78"/>
  <c r="R113" i="78"/>
  <c r="R145" i="78"/>
  <c r="R176" i="78"/>
  <c r="R208" i="78"/>
  <c r="R240" i="78"/>
  <c r="K10" i="81"/>
  <c r="U71" i="61"/>
  <c r="U105" i="61"/>
  <c r="U19" i="61"/>
  <c r="R27" i="59"/>
  <c r="K223" i="76"/>
  <c r="K255" i="76"/>
  <c r="K290" i="76"/>
  <c r="R41" i="78"/>
  <c r="R73" i="78"/>
  <c r="R105" i="78"/>
  <c r="R140" i="78"/>
  <c r="R171" i="78"/>
  <c r="R203" i="78"/>
  <c r="R235" i="78"/>
  <c r="I15" i="80"/>
  <c r="R131" i="78"/>
  <c r="R162" i="78"/>
  <c r="R194" i="78"/>
  <c r="R226" i="78"/>
  <c r="R258" i="78"/>
  <c r="U127" i="61"/>
  <c r="U161" i="61"/>
  <c r="U33" i="61"/>
  <c r="R41" i="59"/>
  <c r="L35" i="58"/>
  <c r="K219" i="76"/>
  <c r="K251" i="76"/>
  <c r="K285" i="76"/>
  <c r="R37" i="78"/>
  <c r="R69" i="78"/>
  <c r="R101" i="78"/>
  <c r="R136" i="78"/>
  <c r="R167" i="78"/>
  <c r="R199" i="78"/>
  <c r="R231" i="78"/>
  <c r="I11" i="80"/>
  <c r="R127" i="78"/>
  <c r="R158" i="78"/>
  <c r="R190" i="78"/>
  <c r="R222" i="78"/>
  <c r="R254" i="78"/>
  <c r="U143" i="61"/>
  <c r="U176" i="61"/>
  <c r="U49" i="61"/>
  <c r="R45" i="59"/>
  <c r="R12" i="59"/>
  <c r="U186" i="61"/>
  <c r="U131" i="61"/>
  <c r="U155" i="61"/>
  <c r="U139" i="61"/>
  <c r="U115" i="61"/>
  <c r="K213" i="76"/>
  <c r="K75" i="76"/>
  <c r="K107" i="76"/>
  <c r="K139" i="76"/>
  <c r="K171" i="76"/>
  <c r="K204" i="76"/>
  <c r="K234" i="76"/>
  <c r="K266" i="76"/>
  <c r="R19" i="78"/>
  <c r="R52" i="78"/>
  <c r="R84" i="78"/>
  <c r="K274" i="76"/>
  <c r="R126" i="78"/>
  <c r="R253" i="78"/>
  <c r="R212" i="78"/>
  <c r="U89" i="61"/>
  <c r="U184" i="61"/>
  <c r="R106" i="78"/>
  <c r="K245" i="76"/>
  <c r="K279" i="76"/>
  <c r="R30" i="78"/>
  <c r="R63" i="78"/>
  <c r="R95" i="78"/>
  <c r="R130" i="78"/>
  <c r="R161" i="78"/>
  <c r="R193" i="78"/>
  <c r="R225" i="78"/>
  <c r="R257" i="78"/>
  <c r="R121" i="78"/>
  <c r="R152" i="78"/>
  <c r="R184" i="78"/>
  <c r="R216" i="78"/>
  <c r="R248" i="78"/>
  <c r="U166" i="61"/>
  <c r="U39" i="61"/>
  <c r="U73" i="61"/>
  <c r="U11" i="61"/>
  <c r="R18" i="59"/>
  <c r="K231" i="76"/>
  <c r="K263" i="76"/>
  <c r="R16" i="78"/>
  <c r="R49" i="78"/>
  <c r="R81" i="78"/>
  <c r="R116" i="78"/>
  <c r="R148" i="78"/>
  <c r="R179" i="78"/>
  <c r="R211" i="78"/>
  <c r="R243" i="78"/>
  <c r="R107" i="78"/>
  <c r="R139" i="78"/>
  <c r="R170" i="78"/>
  <c r="R202" i="78"/>
  <c r="R234" i="78"/>
  <c r="I14" i="80"/>
  <c r="U95" i="61"/>
  <c r="U129" i="61"/>
  <c r="U25" i="61"/>
  <c r="R33" i="59"/>
  <c r="L14" i="58"/>
  <c r="K227" i="76"/>
  <c r="K259" i="76"/>
  <c r="R12" i="78"/>
  <c r="R45" i="78"/>
  <c r="R77" i="78"/>
  <c r="R112" i="78"/>
  <c r="R144" i="78"/>
  <c r="R175" i="78"/>
  <c r="R207" i="78"/>
  <c r="R239" i="78"/>
  <c r="I20" i="80"/>
  <c r="R135" i="78"/>
  <c r="R166" i="78"/>
  <c r="R198" i="78"/>
  <c r="R230" i="78"/>
  <c r="I10" i="80"/>
  <c r="U111" i="61"/>
  <c r="U145" i="61"/>
  <c r="U29" i="61"/>
  <c r="R37" i="59"/>
  <c r="L45" i="58"/>
  <c r="U35" i="61"/>
  <c r="U162" i="61"/>
  <c r="U43" i="61"/>
  <c r="U170" i="61"/>
  <c r="K150" i="76"/>
  <c r="U123" i="61"/>
  <c r="K13" i="81"/>
  <c r="K14" i="8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201231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7">
    <mdx n="0" f="s">
      <ms ns="1" c="0"/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6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</valueMetadata>
</metadata>
</file>

<file path=xl/sharedStrings.xml><?xml version="1.0" encoding="utf-8"?>
<sst xmlns="http://schemas.openxmlformats.org/spreadsheetml/2006/main" count="10215" uniqueCount="3038">
  <si>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</si>
  <si>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</si>
  <si>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</si>
  <si>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</si>
  <si>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</si>
  <si>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</si>
  <si>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</si>
  <si>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</si>
  <si>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</si>
  <si>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</si>
  <si>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</si>
  <si>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</si>
  <si>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</si>
  <si>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</si>
  <si>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</si>
  <si>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</si>
  <si>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</si>
  <si>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</si>
  <si>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</si>
  <si>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</si>
  <si>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</si>
  <si>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</si>
  <si>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</si>
  <si>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</si>
  <si>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</si>
  <si>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</si>
  <si>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</si>
  <si>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</si>
  <si>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</si>
  <si>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</si>
  <si>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</si>
  <si>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</si>
  <si>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</si>
  <si>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</si>
  <si>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</si>
  <si>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</si>
  <si>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</si>
  <si>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</si>
  <si>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</si>
  <si>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</si>
  <si>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</si>
  <si>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</si>
  <si>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</si>
  <si>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</si>
  <si>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</si>
  <si>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</si>
  <si>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</si>
  <si>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</si>
  <si>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</si>
  <si>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</si>
  <si>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</si>
  <si>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</si>
  <si>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</si>
  <si>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</si>
  <si>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</si>
  <si>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</si>
  <si>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</si>
  <si>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</si>
  <si>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</si>
  <si>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</si>
  <si>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</si>
  <si>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</si>
  <si>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</si>
  <si>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</si>
  <si>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</si>
  <si>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</si>
  <si>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</si>
  <si>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</si>
  <si>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</si>
  <si>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</si>
  <si>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</si>
  <si>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</si>
  <si>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</si>
  <si>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</si>
  <si>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</si>
  <si>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</si>
  <si>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</si>
  <si>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</si>
  <si>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</si>
  <si>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</si>
  <si>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</si>
  <si>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</si>
  <si>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</si>
  <si>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</si>
  <si>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</si>
  <si>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</si>
  <si>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</si>
  <si>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</si>
  <si>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</si>
  <si>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</si>
  <si>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</si>
  <si>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</si>
  <si>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</si>
  <si>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</si>
  <si>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</si>
  <si>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</si>
  <si>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</si>
  <si>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</si>
  <si>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</si>
  <si>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</si>
  <si>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</si>
  <si>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</si>
  <si>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</si>
  <si>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</si>
  <si>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</si>
  <si>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</si>
  <si>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</si>
  <si>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</si>
  <si>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</si>
  <si>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</si>
  <si>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</si>
  <si>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</si>
  <si>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</si>
  <si>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</si>
  <si>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</si>
  <si>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</si>
  <si>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</si>
  <si>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</si>
  <si>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</si>
  <si>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</si>
  <si>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</si>
  <si>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</si>
  <si>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</si>
  <si>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</si>
  <si>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</si>
  <si>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</si>
  <si>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</si>
  <si>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</si>
  <si>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</si>
  <si>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</si>
  <si>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</si>
  <si>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</si>
  <si>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</si>
  <si>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</si>
  <si>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</si>
  <si>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</si>
  <si>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</si>
  <si>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</si>
  <si>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</si>
  <si>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</si>
  <si>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</si>
  <si>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</si>
  <si>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</si>
  <si>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</si>
  <si>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</si>
  <si>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</si>
  <si>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</si>
  <si>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</si>
  <si>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</si>
  <si>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</si>
  <si>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</si>
  <si>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</si>
  <si>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</si>
  <si>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</si>
  <si>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</si>
  <si>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</si>
  <si>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</si>
  <si>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</si>
  <si>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</si>
  <si>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</si>
  <si>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</si>
  <si>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</si>
  <si>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</si>
  <si>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</si>
  <si>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</si>
  <si>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</si>
  <si>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</si>
  <si>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</si>
  <si>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</si>
  <si>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</si>
  <si>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</si>
  <si>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</si>
  <si>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</si>
  <si>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</si>
  <si>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</si>
  <si>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</si>
  <si>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</si>
  <si>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</si>
  <si>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</si>
  <si>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</si>
  <si>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</si>
  <si>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</si>
  <si>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</si>
  <si>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</si>
  <si>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</si>
  <si>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</si>
  <si>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</si>
  <si>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</si>
  <si>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</si>
  <si>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</si>
  <si>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</si>
  <si>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</si>
  <si>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</si>
  <si>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</si>
  <si>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</si>
  <si>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</si>
  <si>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</si>
  <si>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</si>
  <si>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</si>
  <si>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</si>
  <si>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</si>
  <si>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</si>
  <si>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</si>
  <si>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</si>
  <si>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</si>
  <si>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</si>
  <si>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</si>
  <si>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</si>
  <si>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</si>
  <si>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</si>
  <si>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</si>
  <si>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</si>
  <si>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</si>
  <si>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</si>
  <si>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</si>
  <si>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</si>
  <si>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</si>
  <si>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</si>
  <si>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</si>
  <si>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</si>
  <si>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</si>
  <si>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</si>
  <si>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</si>
  <si>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</si>
  <si>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</si>
  <si>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</si>
  <si>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</si>
  <si>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</si>
  <si>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</si>
  <si>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</si>
  <si>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</si>
  <si>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</si>
  <si>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</si>
  <si>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</si>
  <si>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</si>
  <si>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</si>
  <si>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</si>
  <si>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</si>
  <si>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</si>
  <si>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</si>
  <si>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</si>
  <si>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</si>
  <si>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</si>
  <si>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</si>
  <si>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</si>
  <si>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</si>
  <si>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</si>
  <si>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</si>
  <si>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</si>
  <si>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</si>
  <si>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</si>
  <si>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</si>
  <si>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</si>
  <si>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</si>
  <si>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</si>
  <si>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</si>
  <si>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</si>
  <si>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</si>
  <si>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</si>
  <si>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</si>
  <si>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</si>
  <si>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</si>
  <si>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</si>
  <si>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</si>
  <si>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</si>
  <si>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</si>
  <si>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</si>
  <si>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</si>
  <si>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</si>
  <si>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</si>
  <si>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</si>
  <si>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</si>
  <si>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</si>
  <si>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</si>
  <si>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</si>
  <si>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</si>
  <si>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</si>
  <si>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</si>
  <si>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</si>
  <si>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</si>
  <si>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</si>
  <si>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</si>
  <si>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</si>
  <si>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</si>
  <si>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</si>
  <si>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</si>
  <si>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</si>
  <si>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</si>
  <si>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</si>
  <si>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</si>
  <si>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</si>
  <si>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</si>
  <si>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</si>
  <si>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</si>
  <si>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</si>
  <si>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</si>
  <si>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</si>
  <si>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</si>
  <si>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</si>
  <si>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</si>
  <si>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</si>
  <si>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</si>
  <si>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</si>
  <si>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</si>
  <si>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</si>
  <si>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</si>
  <si>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</si>
  <si>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</si>
  <si>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</si>
  <si>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</si>
  <si>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</si>
  <si>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</si>
  <si>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</si>
  <si>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</si>
  <si>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</si>
  <si>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</si>
  <si>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</si>
  <si>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</si>
  <si>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</si>
  <si>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</si>
  <si>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</si>
  <si>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</si>
  <si>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</si>
  <si>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</si>
  <si>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</si>
  <si>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</si>
  <si>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</si>
  <si>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</si>
  <si>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</si>
  <si>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</si>
  <si>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</si>
  <si>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</si>
  <si>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</si>
  <si>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</si>
  <si>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</si>
  <si>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</si>
  <si>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</si>
  <si>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</si>
  <si>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</si>
  <si>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</si>
  <si>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</si>
  <si>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</si>
  <si>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</si>
  <si>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</si>
  <si>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</si>
  <si>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</si>
  <si>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</si>
  <si>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</si>
  <si>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</si>
  <si>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</si>
  <si>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</si>
  <si>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</si>
  <si>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</si>
  <si>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</si>
  <si>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</si>
  <si>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</si>
  <si>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</si>
  <si>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</si>
  <si>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</si>
  <si>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</si>
  <si>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</si>
  <si>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</si>
  <si>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</si>
  <si>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</si>
  <si>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</si>
  <si>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</si>
  <si>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</si>
  <si>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</si>
  <si>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</si>
  <si>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</si>
  <si>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</si>
  <si>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</si>
  <si>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</si>
  <si>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</si>
  <si>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</si>
  <si>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</si>
  <si>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</si>
  <si>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</si>
  <si>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</si>
  <si>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</si>
  <si>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</si>
  <si>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</si>
  <si>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</si>
  <si>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</si>
  <si>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</si>
  <si>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</si>
  <si>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</si>
  <si>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</si>
  <si>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</si>
  <si>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</si>
  <si>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</si>
  <si>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</si>
  <si>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</si>
  <si>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</si>
  <si>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</si>
  <si>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</si>
  <si>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</si>
  <si>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</si>
  <si>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</si>
  <si>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</si>
  <si>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</si>
  <si>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</si>
  <si>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</si>
  <si>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</si>
  <si>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</si>
  <si>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</si>
  <si>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</si>
  <si>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</si>
  <si>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</si>
  <si>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</si>
  <si>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</si>
  <si>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</si>
  <si>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</si>
  <si>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</si>
  <si>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</si>
  <si>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</si>
  <si>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</si>
  <si>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</si>
  <si>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</si>
  <si>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</si>
  <si>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</si>
  <si>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</si>
  <si>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</si>
  <si>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</si>
  <si>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</si>
  <si>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</si>
  <si>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</si>
  <si>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</si>
  <si>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</si>
  <si>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</si>
  <si>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</si>
  <si>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</si>
  <si>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</si>
  <si>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</si>
  <si>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</si>
  <si>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</si>
  <si>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</si>
  <si>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</si>
  <si>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</si>
  <si>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</si>
  <si>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</si>
  <si>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</si>
  <si>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</si>
  <si>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</si>
  <si>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</si>
  <si>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</si>
  <si>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</si>
  <si>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</si>
  <si>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</si>
  <si>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</si>
  <si>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</si>
  <si>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</si>
  <si>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</si>
  <si>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</si>
  <si>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</si>
  <si>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</si>
  <si>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</si>
  <si>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</si>
  <si>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</si>
  <si>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</si>
  <si>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</si>
  <si>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</si>
  <si>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</si>
  <si>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</si>
  <si>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</si>
  <si>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</si>
  <si>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</si>
  <si>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</si>
  <si>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</si>
  <si>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</si>
  <si>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</si>
  <si>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</si>
  <si>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</si>
  <si>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</si>
  <si>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</si>
  <si>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</si>
  <si>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</si>
  <si>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</si>
  <si>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</si>
  <si>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</si>
  <si>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</si>
  <si>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</si>
  <si>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</si>
  <si>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</si>
  <si>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</si>
  <si>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</si>
  <si>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</si>
  <si>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</si>
  <si>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</si>
  <si>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</si>
  <si>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</si>
  <si>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</si>
  <si>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</si>
  <si>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</si>
  <si>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</si>
  <si>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</si>
  <si>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</si>
  <si>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</si>
  <si>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</si>
  <si>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</si>
  <si>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</si>
  <si>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</si>
  <si>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</si>
  <si>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</si>
  <si>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</si>
  <si>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</si>
  <si>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</si>
  <si>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</si>
  <si>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</si>
  <si>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</si>
  <si>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</si>
  <si>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</si>
  <si>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</si>
  <si>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</si>
  <si>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</si>
  <si>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</si>
  <si>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</si>
  <si>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</si>
  <si>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</si>
  <si>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</si>
  <si>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</si>
  <si>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</si>
  <si>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</si>
  <si>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</si>
  <si>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</si>
  <si>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</si>
  <si>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</si>
  <si>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</si>
  <si>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</si>
  <si>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</si>
  <si>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</si>
  <si>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</si>
  <si>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</si>
  <si>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</si>
  <si>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</si>
  <si>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</si>
  <si>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</si>
  <si>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</si>
  <si>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</si>
  <si>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</si>
  <si>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</si>
  <si>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</si>
  <si>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</si>
  <si>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</si>
  <si>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</si>
  <si>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</si>
  <si>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</si>
  <si>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</si>
  <si>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</si>
  <si>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</si>
  <si>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</si>
  <si>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</si>
  <si>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</si>
  <si>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</si>
  <si>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</si>
  <si>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</si>
  <si>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</si>
  <si>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</si>
  <si>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</si>
  <si>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</si>
  <si>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</si>
  <si>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</si>
  <si>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</si>
  <si>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</si>
  <si>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</si>
  <si>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</si>
  <si>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</si>
  <si>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</si>
  <si>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</si>
  <si>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</si>
  <si>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</si>
  <si>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</si>
  <si>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</si>
  <si>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</si>
  <si>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</si>
  <si>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</si>
  <si>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</si>
  <si>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</si>
  <si>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</si>
  <si>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</si>
  <si>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</si>
  <si>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</si>
  <si>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</si>
  <si>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</si>
  <si>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</si>
  <si>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</si>
  <si>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</si>
  <si>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</si>
  <si>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</si>
  <si>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</si>
  <si>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</si>
  <si>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</si>
  <si>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</si>
  <si>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</si>
  <si>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</si>
  <si>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</si>
  <si>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</si>
  <si>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</si>
  <si>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</si>
  <si>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</si>
  <si>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</si>
  <si>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</si>
  <si>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</si>
  <si>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</si>
  <si>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</si>
  <si>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</si>
  <si>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</si>
  <si>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</si>
  <si>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</si>
  <si>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</si>
  <si>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</si>
  <si>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</si>
  <si>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</si>
  <si>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</si>
  <si>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</si>
  <si>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</si>
  <si>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</si>
  <si>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</si>
  <si>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</si>
  <si>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</si>
  <si>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</si>
  <si>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</si>
  <si>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</si>
  <si>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</si>
  <si>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</si>
  <si>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</si>
  <si>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</si>
  <si>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</si>
  <si>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</si>
  <si>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</si>
  <si>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</si>
  <si>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</si>
  <si>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</si>
  <si>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</si>
  <si>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</si>
  <si>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</si>
  <si>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</si>
  <si>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</si>
  <si>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</si>
  <si>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</si>
  <si>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</si>
  <si>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</si>
  <si>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</si>
  <si>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</si>
  <si>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</si>
  <si>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</si>
  <si>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</si>
  <si>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</si>
  <si>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</si>
  <si>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</si>
  <si>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</si>
  <si>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</si>
  <si>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</si>
  <si>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</si>
  <si>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</si>
  <si>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</si>
  <si>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</si>
  <si>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</si>
  <si>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</si>
  <si>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</si>
  <si>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</si>
  <si>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</si>
  <si>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</si>
  <si>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</si>
  <si>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</si>
  <si>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</si>
  <si>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</si>
  <si>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</si>
  <si>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</si>
  <si>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</si>
  <si>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</si>
  <si>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</si>
  <si>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</si>
  <si>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</si>
  <si>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</si>
  <si>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</si>
  <si>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</si>
  <si>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</si>
  <si>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</si>
  <si>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</si>
  <si>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</si>
  <si>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</si>
  <si>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</si>
  <si>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</si>
  <si>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</si>
  <si>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</si>
  <si>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</si>
  <si>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</si>
  <si>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</si>
  <si>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</si>
  <si>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</si>
  <si>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</si>
  <si>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</si>
  <si>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</si>
  <si>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</si>
  <si>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</si>
  <si>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</si>
  <si>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</si>
  <si>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</si>
  <si>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</si>
  <si>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</si>
  <si>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</si>
  <si>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</si>
  <si>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</si>
  <si>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</si>
  <si>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</si>
  <si>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</si>
  <si>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</si>
  <si>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</si>
  <si>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</si>
  <si>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</si>
  <si>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</si>
  <si>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</si>
  <si>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</si>
  <si>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</si>
  <si>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</si>
  <si>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</si>
  <si>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</si>
  <si>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</si>
  <si>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</si>
  <si>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</si>
  <si>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</si>
  <si>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</si>
  <si>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</si>
  <si>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</si>
  <si>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</si>
  <si>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</si>
  <si>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</si>
  <si>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</si>
  <si>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</si>
  <si>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</si>
  <si>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</si>
  <si>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</si>
  <si>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</si>
  <si>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</si>
  <si>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</si>
  <si>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</si>
  <si>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</si>
  <si>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</si>
  <si>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</si>
  <si>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</si>
  <si>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</si>
  <si>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</si>
  <si>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</si>
  <si>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</si>
  <si>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</si>
  <si>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</si>
  <si>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</si>
  <si>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</si>
  <si>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</si>
  <si>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</si>
  <si>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</si>
  <si>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</si>
  <si>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</si>
  <si>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</si>
  <si>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</si>
  <si>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</si>
  <si>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</si>
  <si>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</si>
  <si>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</si>
  <si>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</si>
  <si>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</si>
  <si>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</si>
  <si>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</si>
  <si>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</si>
  <si>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</si>
  <si>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</si>
  <si>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</si>
  <si>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</si>
  <si>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</si>
  <si>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</si>
  <si>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</si>
  <si>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</si>
  <si>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</si>
  <si>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</si>
  <si>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</si>
  <si>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</si>
  <si>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</si>
  <si>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</si>
  <si>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</si>
  <si>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</si>
  <si>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</si>
  <si>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</si>
  <si>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</si>
  <si>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</si>
  <si>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</si>
  <si>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</si>
  <si>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</si>
  <si>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</si>
  <si>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</si>
  <si>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</si>
  <si>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</si>
  <si>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</si>
  <si>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</si>
  <si>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</si>
  <si>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</si>
  <si>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</si>
  <si>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</si>
  <si>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</si>
  <si>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</si>
  <si>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</si>
  <si>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</si>
  <si>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</si>
  <si>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</si>
  <si>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</si>
  <si>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</si>
  <si>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</si>
  <si>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</si>
  <si>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</si>
  <si>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</si>
  <si>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</si>
  <si>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</si>
  <si>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</si>
  <si>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</si>
  <si>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</si>
  <si>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</si>
  <si>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</si>
  <si>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</si>
  <si>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</si>
  <si>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</si>
  <si>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</si>
  <si>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</si>
  <si>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</si>
  <si>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</si>
  <si>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</si>
  <si>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</si>
  <si>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</si>
  <si>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</si>
  <si>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</si>
  <si>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</si>
  <si>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</si>
  <si>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</si>
  <si>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</si>
  <si>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</si>
  <si>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</si>
  <si>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</si>
  <si>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</si>
  <si>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</si>
  <si>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</si>
  <si>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</si>
  <si>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</si>
  <si>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</si>
  <si>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</si>
  <si>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</si>
  <si>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</si>
  <si>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</si>
  <si>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</si>
  <si>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</si>
  <si>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</si>
  <si>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</si>
  <si>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</si>
  <si>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</si>
  <si>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</si>
  <si>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</si>
  <si>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</si>
  <si>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</si>
  <si>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</si>
  <si>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</si>
  <si>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</si>
  <si>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</si>
  <si>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</si>
  <si>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</si>
  <si>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</si>
  <si>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</si>
  <si>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</si>
  <si>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</si>
  <si>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</si>
  <si>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</si>
  <si>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</si>
  <si>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</si>
  <si>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</si>
  <si>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</si>
  <si>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</si>
  <si>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</si>
  <si>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</si>
  <si>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</si>
  <si>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</si>
  <si>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</si>
  <si>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</si>
  <si>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</si>
  <si>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</si>
  <si>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</si>
  <si>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</si>
  <si>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</si>
  <si>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</si>
  <si>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</si>
  <si>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</si>
  <si>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</si>
  <si>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</si>
  <si>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</si>
  <si>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</si>
  <si>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</si>
  <si>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</si>
  <si>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</si>
  <si>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</si>
  <si>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</si>
  <si>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</si>
  <si>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</si>
  <si>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</si>
  <si>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</si>
  <si>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</si>
  <si>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</si>
  <si>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</si>
  <si>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</si>
  <si>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</si>
  <si>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</si>
  <si>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</si>
  <si>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</si>
  <si>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</si>
  <si>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</si>
  <si>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</si>
  <si>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</si>
  <si>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</si>
  <si>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</si>
  <si>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</si>
  <si>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</si>
  <si>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</si>
  <si>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</si>
  <si>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</si>
  <si>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</si>
  <si>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</si>
  <si>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</si>
  <si>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</si>
  <si>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</si>
  <si>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</si>
  <si>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</si>
  <si>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</si>
  <si>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</si>
  <si>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</si>
  <si>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</si>
  <si>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</si>
  <si>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</si>
  <si>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</si>
  <si>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</si>
  <si>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</si>
  <si>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</si>
  <si>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</si>
  <si>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</si>
  <si>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</si>
  <si>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</si>
  <si>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</si>
  <si>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</si>
  <si>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</si>
  <si>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</si>
  <si>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</si>
  <si>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</si>
  <si>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</si>
  <si>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</si>
  <si>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</si>
  <si>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</si>
  <si>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</si>
  <si>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</si>
  <si>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</si>
  <si>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</si>
  <si>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</si>
  <si>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</si>
  <si>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</si>
  <si>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</si>
  <si>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</si>
  <si>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</si>
  <si>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</si>
  <si>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</si>
  <si>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</si>
  <si>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</si>
  <si>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</si>
  <si>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</si>
  <si>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</si>
  <si>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</si>
  <si>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</si>
  <si>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</si>
  <si>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</si>
  <si>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</si>
  <si>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</si>
  <si>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</si>
  <si>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</si>
  <si>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</si>
  <si>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</si>
  <si>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</si>
  <si>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</si>
  <si>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</si>
  <si>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</si>
  <si>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</si>
  <si>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</si>
  <si>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</si>
  <si>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</si>
  <si>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</si>
  <si>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</si>
  <si>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</si>
  <si>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</si>
  <si>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</si>
  <si>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</si>
  <si>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</si>
  <si>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</si>
  <si>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</si>
  <si>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</si>
  <si>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</si>
  <si>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</si>
  <si>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</si>
  <si>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</si>
  <si>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</si>
  <si>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</si>
  <si>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</si>
  <si>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</si>
  <si>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</si>
  <si>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</si>
  <si>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</si>
  <si>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</si>
  <si>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</si>
  <si>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</si>
  <si>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</si>
  <si>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</si>
  <si>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</si>
  <si>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</si>
  <si>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</si>
  <si>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</si>
  <si>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</si>
  <si>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</si>
  <si>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</si>
  <si>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</si>
  <si>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</si>
  <si>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</si>
  <si>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</si>
  <si>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</si>
  <si>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</si>
  <si>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</si>
  <si>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</si>
  <si>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</si>
  <si>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</si>
  <si>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</si>
  <si>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</si>
  <si>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</si>
  <si>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</si>
  <si>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</si>
  <si>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</si>
  <si>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</si>
  <si>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</si>
  <si>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</si>
  <si>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</si>
  <si>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</si>
  <si>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</si>
  <si>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</si>
  <si>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</si>
  <si>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</si>
  <si>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</si>
  <si>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</si>
  <si>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</si>
  <si>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</si>
  <si>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</si>
  <si>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</si>
  <si>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</si>
  <si>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</si>
  <si>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</si>
  <si>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</si>
  <si>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</si>
  <si>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</si>
  <si>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</si>
  <si>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</si>
  <si>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</si>
  <si>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</si>
  <si>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</si>
  <si>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</si>
  <si>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</si>
  <si>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</si>
  <si>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</si>
  <si>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</si>
  <si>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</si>
  <si>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</si>
  <si>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</si>
  <si>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</si>
  <si>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</si>
  <si>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</si>
  <si>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</si>
  <si>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</si>
  <si>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</si>
  <si>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</si>
  <si>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</si>
  <si>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</si>
  <si>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</si>
  <si>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</si>
  <si>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</si>
  <si>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</si>
  <si>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</si>
  <si>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</si>
  <si>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</si>
  <si>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</si>
  <si>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</si>
  <si>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</si>
  <si>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</si>
  <si>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</si>
  <si>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</si>
  <si>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</si>
  <si>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</si>
  <si>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</si>
  <si>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</si>
  <si>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</si>
  <si>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</si>
  <si>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</si>
  <si>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</si>
  <si>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</si>
  <si>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</si>
  <si>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</si>
  <si>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</si>
  <si>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</si>
  <si>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</si>
  <si>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</si>
  <si>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</si>
  <si>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</si>
  <si>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</si>
  <si>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</si>
  <si>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</si>
  <si>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</si>
  <si>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</si>
  <si>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</si>
  <si>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</si>
  <si>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</si>
  <si>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</si>
  <si>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</si>
  <si>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</si>
  <si>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</si>
  <si>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</si>
  <si>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</si>
  <si>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</si>
  <si>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</si>
  <si>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</si>
  <si>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</si>
  <si>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</si>
  <si>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</si>
  <si>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</si>
  <si>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</si>
  <si>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</si>
  <si>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</si>
  <si>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</si>
  <si>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</si>
  <si>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</si>
  <si>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</si>
  <si>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</si>
  <si>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</si>
  <si>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</si>
  <si>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</si>
  <si>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</si>
  <si>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</si>
  <si>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</si>
  <si>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</si>
  <si>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</si>
  <si>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</si>
  <si>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</si>
  <si>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</si>
  <si>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</si>
  <si>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</si>
  <si>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</si>
  <si>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</si>
  <si>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</si>
  <si>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</si>
  <si>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</si>
  <si>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</si>
  <si>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</si>
  <si>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</si>
  <si>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</si>
  <si>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</si>
  <si>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</si>
  <si>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</si>
  <si>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</si>
  <si>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</si>
  <si>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</si>
  <si>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</si>
  <si>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</si>
  <si>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</si>
  <si>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</si>
  <si>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</si>
  <si>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</si>
  <si>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</si>
  <si>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</si>
  <si>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</si>
  <si>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</si>
  <si>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</si>
  <si>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</si>
  <si>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</si>
  <si>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</si>
  <si>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</si>
  <si>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</si>
  <si>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</si>
  <si>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</si>
  <si>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</si>
  <si>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</si>
  <si>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</si>
  <si>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</si>
  <si>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</si>
  <si>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</si>
  <si>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</si>
  <si>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</si>
  <si>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</si>
  <si>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</si>
  <si>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</si>
  <si>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</si>
  <si>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</si>
  <si>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</si>
  <si>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</si>
  <si>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</si>
  <si>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</si>
  <si>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</si>
  <si>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</si>
  <si>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</si>
  <si>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</si>
  <si>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</si>
  <si>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</si>
  <si>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</si>
  <si>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</si>
  <si>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</si>
  <si>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</si>
  <si>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</si>
  <si>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</si>
  <si>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</si>
  <si>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</si>
  <si>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</si>
  <si>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</si>
  <si>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</si>
  <si>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</si>
  <si>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</si>
  <si>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</si>
  <si>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</si>
  <si>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</si>
  <si>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</si>
  <si>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</si>
  <si>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</si>
  <si>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</si>
  <si>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</si>
  <si>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</si>
  <si>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</si>
  <si>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</si>
  <si>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</si>
  <si>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</si>
  <si>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</si>
  <si>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</si>
  <si>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</si>
  <si>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</si>
  <si>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</si>
  <si>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</si>
  <si>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</si>
  <si>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</si>
  <si>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</si>
  <si>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</si>
  <si>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</si>
  <si>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</si>
  <si>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</si>
  <si>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</si>
  <si>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</si>
  <si>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</si>
  <si>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</si>
  <si>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</si>
  <si>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</si>
  <si>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</si>
  <si>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</si>
  <si>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</si>
  <si>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</si>
  <si>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</si>
  <si>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</si>
  <si>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</si>
  <si>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</si>
  <si>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</si>
  <si>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</si>
  <si>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</si>
  <si>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</si>
  <si>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</si>
  <si>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</si>
  <si>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</si>
  <si>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</si>
  <si>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</si>
  <si>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</si>
  <si>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</si>
  <si>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</si>
  <si>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</si>
  <si>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</si>
  <si>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</si>
  <si>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</si>
  <si>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</si>
  <si>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</si>
  <si>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</si>
  <si>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</si>
  <si>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</si>
  <si>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</si>
  <si>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</si>
  <si>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</si>
  <si>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</si>
  <si>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</si>
  <si>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</si>
  <si>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</si>
  <si>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</si>
  <si>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</si>
  <si>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</si>
  <si>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</si>
  <si>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</si>
  <si>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</si>
  <si>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</si>
  <si>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</si>
  <si>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</si>
  <si>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</si>
  <si>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</si>
  <si>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</si>
  <si>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</si>
  <si>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</si>
  <si>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</si>
  <si>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</si>
  <si>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</si>
  <si>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</si>
  <si>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</si>
  <si>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</si>
  <si>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</si>
  <si>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</si>
  <si>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</si>
  <si>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</si>
  <si>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</si>
  <si>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</si>
  <si>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</si>
  <si>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</si>
  <si>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</si>
  <si>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</si>
  <si>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</si>
  <si>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</si>
  <si>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</si>
  <si>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</si>
  <si>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</si>
  <si>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</si>
  <si>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</si>
  <si>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</si>
  <si>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</si>
  <si>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</si>
  <si>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</si>
  <si>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</si>
  <si>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</si>
  <si>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</si>
  <si>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</si>
  <si>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</si>
  <si>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</si>
  <si>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</si>
  <si>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</si>
  <si>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</si>
  <si>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</si>
  <si>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</si>
  <si>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</si>
  <si>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</si>
  <si>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</si>
  <si>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</si>
  <si>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</si>
  <si>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</si>
  <si>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</si>
  <si>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</si>
  <si>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</si>
  <si>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</si>
  <si>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</si>
  <si>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</si>
  <si>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</si>
  <si>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</si>
  <si>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</si>
  <si>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</si>
  <si>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</si>
  <si>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</si>
  <si>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</si>
  <si>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</si>
  <si>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</si>
  <si>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</si>
  <si>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</si>
  <si>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</si>
  <si>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</si>
  <si>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</si>
  <si>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</si>
  <si>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</si>
  <si>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</si>
  <si>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</si>
  <si>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</si>
  <si>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</si>
  <si>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</si>
  <si>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</si>
  <si>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</si>
  <si>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</si>
  <si>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</si>
  <si>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</si>
  <si>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</si>
  <si>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</si>
  <si>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</si>
  <si>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</si>
  <si>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</si>
  <si>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</si>
  <si>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</si>
  <si>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</si>
  <si>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</si>
  <si>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</si>
  <si>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</si>
  <si>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</si>
  <si>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</si>
  <si>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</si>
  <si>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</si>
  <si>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</si>
  <si>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</si>
  <si>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</si>
  <si>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</si>
  <si>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</si>
  <si>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</si>
  <si>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</si>
  <si>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</si>
  <si>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</si>
  <si>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</si>
  <si>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</si>
  <si>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</si>
  <si>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</si>
  <si>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</si>
  <si>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</si>
  <si>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</si>
  <si>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</si>
  <si>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</si>
  <si>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</si>
  <si>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</si>
  <si>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</si>
  <si>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</si>
  <si>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</si>
  <si>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</si>
  <si>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</si>
  <si>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</si>
  <si>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</si>
  <si>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</si>
  <si>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</si>
  <si>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</si>
  <si>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</si>
  <si>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</si>
  <si>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</si>
  <si>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</si>
  <si>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</si>
  <si>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</si>
  <si>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</si>
  <si>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</si>
  <si>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</si>
  <si>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</si>
  <si>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</si>
  <si>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</si>
  <si>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</si>
  <si>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</si>
  <si>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</si>
  <si>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</si>
  <si>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</si>
  <si>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</si>
  <si>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</si>
  <si>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</si>
  <si>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</si>
  <si>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</si>
  <si>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</si>
  <si>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</si>
  <si>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</si>
  <si>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</si>
  <si>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</si>
  <si>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</si>
  <si>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</si>
  <si>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</si>
  <si>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</si>
  <si>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</si>
  <si>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</si>
  <si>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</si>
  <si>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</si>
  <si>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</si>
  <si>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</si>
  <si>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</si>
  <si>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</si>
  <si>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</si>
  <si>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</si>
  <si>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</si>
  <si>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</si>
  <si>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</si>
  <si>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</si>
  <si>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</si>
  <si>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</si>
  <si>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</si>
  <si>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</si>
  <si>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</si>
  <si>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</si>
  <si>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</si>
  <si>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</si>
  <si>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</si>
  <si>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</si>
  <si>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</si>
  <si>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</si>
  <si>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</si>
  <si>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</si>
  <si>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</si>
  <si>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</si>
  <si>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</si>
  <si>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</si>
  <si>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</si>
  <si>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</si>
  <si>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</si>
  <si>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</si>
  <si>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</si>
  <si>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</si>
  <si>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</si>
  <si>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</si>
  <si>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</si>
  <si>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</si>
  <si>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</si>
  <si>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</si>
  <si>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</si>
  <si>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</si>
  <si>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</si>
  <si>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</si>
  <si>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</si>
  <si>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</si>
  <si>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</si>
  <si>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</si>
  <si>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</si>
  <si>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</si>
  <si>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</si>
  <si>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</si>
  <si>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</si>
  <si>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</si>
  <si>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</si>
  <si>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</si>
  <si>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</si>
  <si>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</si>
  <si>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</si>
  <si>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</si>
  <si>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</si>
  <si>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</si>
  <si>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</si>
  <si>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</si>
  <si>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</si>
  <si>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</si>
  <si>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</si>
  <si>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</si>
  <si>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</si>
  <si>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</si>
  <si>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</si>
  <si>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</si>
  <si>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</si>
  <si>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</si>
  <si>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</si>
  <si>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</si>
  <si>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</si>
  <si>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</si>
  <si>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</si>
  <si>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</si>
  <si>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</si>
  <si>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</si>
  <si>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</si>
  <si>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</si>
  <si>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</si>
  <si>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</si>
  <si>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</si>
  <si>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</si>
  <si>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</si>
  <si>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</si>
  <si>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</si>
  <si>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</si>
  <si>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</si>
  <si>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</si>
  <si>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</si>
  <si>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</si>
  <si>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</si>
  <si>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</si>
  <si>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</si>
  <si>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</si>
  <si>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</si>
  <si>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</si>
  <si>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</si>
  <si>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</si>
  <si>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</si>
  <si>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</si>
  <si>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</si>
  <si>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</si>
  <si>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</si>
  <si>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</si>
  <si>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</si>
  <si>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</si>
  <si>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</si>
  <si>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</si>
  <si>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</si>
  <si>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</si>
  <si>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</si>
  <si>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</si>
  <si>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</si>
  <si>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</si>
  <si>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</si>
  <si>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</si>
  <si>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</si>
  <si>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</si>
  <si>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</si>
  <si>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</si>
  <si>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</si>
  <si>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</si>
  <si>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</si>
  <si>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</si>
  <si>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</si>
  <si>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</si>
  <si>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</si>
  <si>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</si>
  <si>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</si>
  <si>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</si>
  <si>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</si>
  <si>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</si>
  <si>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</si>
  <si>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</si>
  <si>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</si>
  <si>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</si>
  <si>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</si>
  <si>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</si>
  <si>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</si>
  <si>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</si>
  <si>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</si>
  <si>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</si>
  <si>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</si>
  <si>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</si>
  <si>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</si>
  <si>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</si>
  <si>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</si>
  <si>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</si>
  <si>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</si>
  <si>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</si>
  <si>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</si>
  <si>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</si>
  <si>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</si>
  <si>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</si>
  <si>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</si>
  <si>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</si>
  <si>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</si>
  <si>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</si>
  <si>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</si>
  <si>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</si>
  <si>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</si>
  <si>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</si>
  <si>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</si>
  <si>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</si>
  <si>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</si>
  <si>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</si>
  <si>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</si>
  <si>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</si>
  <si>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</si>
  <si>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</si>
  <si>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</si>
  <si>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</si>
  <si>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</si>
  <si>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</si>
  <si>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</si>
  <si>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</si>
  <si>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</si>
  <si>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</si>
  <si>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</si>
  <si>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</si>
  <si>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</si>
  <si>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</si>
  <si>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</si>
  <si>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</si>
  <si>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</si>
  <si>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</si>
  <si>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</si>
  <si>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</si>
  <si>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</si>
  <si>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</si>
  <si>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</si>
  <si>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</si>
  <si>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</si>
  <si>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</si>
  <si>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</si>
  <si>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</si>
  <si>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</si>
  <si>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</si>
  <si>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</si>
  <si>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</si>
  <si>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</si>
  <si>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</si>
  <si>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</si>
  <si>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</si>
  <si>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</si>
  <si>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</si>
  <si>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</si>
  <si>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</si>
  <si>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</si>
  <si>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</si>
  <si>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</si>
  <si>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</si>
  <si>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</si>
  <si>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</si>
  <si>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</si>
  <si>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</si>
  <si>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</si>
  <si>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</si>
  <si>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</si>
  <si>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</si>
  <si>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</si>
  <si>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</si>
  <si>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</si>
  <si>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</si>
  <si>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</si>
  <si>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</si>
  <si>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</si>
  <si>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</si>
  <si>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</si>
  <si>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</si>
  <si>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</si>
  <si>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</si>
  <si>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</si>
  <si>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</si>
  <si>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</si>
  <si>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</si>
  <si>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</si>
  <si>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</si>
  <si>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</si>
  <si>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</si>
  <si>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</si>
  <si>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</si>
  <si>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</si>
  <si>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</si>
  <si>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</si>
  <si>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</si>
  <si>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</si>
  <si>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</si>
  <si>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</si>
  <si>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</si>
  <si>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</si>
  <si>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</si>
  <si>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</si>
  <si>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</si>
  <si>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</si>
  <si>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</si>
  <si>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</si>
  <si>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</si>
  <si>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</si>
  <si>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</si>
  <si>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</si>
  <si>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</si>
  <si>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</si>
  <si>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</si>
  <si>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</si>
  <si>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</si>
  <si>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</si>
  <si>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</si>
  <si>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</si>
  <si>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</si>
  <si>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</si>
  <si>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</si>
  <si>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</si>
  <si>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</si>
  <si>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</si>
  <si>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</si>
  <si>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</si>
  <si>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</si>
  <si>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</si>
  <si>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</si>
  <si>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</si>
  <si>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</si>
  <si>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</si>
  <si>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</si>
  <si>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</si>
  <si>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</si>
  <si>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</si>
  <si>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</si>
  <si>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</si>
  <si>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</si>
  <si>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</si>
  <si>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</si>
  <si>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</si>
  <si>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</si>
  <si>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</si>
  <si>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</si>
  <si>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</si>
  <si>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</si>
  <si>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</si>
  <si>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</si>
  <si>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</si>
  <si>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</si>
  <si>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</si>
  <si>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</si>
  <si>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</si>
  <si>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</si>
  <si>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</si>
  <si>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</si>
  <si>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</si>
  <si>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</si>
  <si>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</si>
  <si>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</si>
  <si>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</si>
  <si>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</si>
  <si>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</si>
  <si>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</si>
  <si>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</si>
  <si>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</si>
  <si>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</si>
  <si>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</si>
  <si>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</si>
  <si>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</si>
  <si>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</si>
  <si>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</si>
  <si>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</si>
  <si>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</si>
  <si>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</si>
  <si>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</si>
  <si>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</si>
  <si>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</si>
  <si>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</si>
  <si>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</si>
  <si>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</si>
  <si>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</si>
  <si>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</si>
  <si>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</si>
  <si>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</si>
  <si>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</si>
  <si>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</si>
  <si>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</si>
  <si>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</si>
  <si>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</si>
  <si>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</si>
  <si>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</si>
  <si>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</si>
  <si>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</si>
  <si>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</si>
  <si>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</si>
  <si>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</si>
  <si>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</si>
  <si>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</si>
  <si>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</si>
  <si>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</si>
  <si>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</si>
  <si>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</si>
  <si>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</si>
  <si>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</si>
  <si>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</si>
  <si>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</si>
  <si>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</si>
  <si>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</si>
  <si>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</si>
  <si>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</si>
  <si>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</si>
  <si>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</si>
  <si>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</si>
  <si>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</si>
  <si>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</si>
  <si>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</si>
  <si>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</si>
  <si>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</si>
  <si>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</si>
  <si>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</si>
  <si>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</si>
  <si>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</si>
  <si>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</si>
  <si>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</si>
  <si>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</si>
  <si>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</si>
  <si>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</si>
  <si>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</si>
  <si>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</si>
  <si>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</si>
  <si>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</si>
  <si>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</si>
  <si>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</si>
  <si>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</si>
  <si>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</si>
  <si>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</si>
  <si>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</si>
  <si>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</si>
  <si>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</si>
  <si>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</si>
  <si>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</si>
  <si>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</si>
  <si>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</si>
  <si>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</si>
  <si>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</si>
  <si>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</si>
  <si>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</si>
  <si>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</si>
  <si>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</si>
  <si>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</si>
  <si>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</si>
  <si>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</si>
  <si>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</si>
  <si>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</si>
  <si>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</si>
  <si>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</si>
  <si>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</si>
  <si>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</si>
  <si>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</si>
  <si>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</si>
  <si>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</si>
  <si>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</si>
  <si>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</si>
  <si>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</si>
  <si>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</si>
  <si>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</si>
  <si>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</si>
  <si>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</si>
  <si>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</si>
  <si>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</si>
  <si>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</si>
  <si>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</si>
  <si>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</si>
  <si>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</si>
  <si>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</si>
  <si>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</si>
  <si>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</si>
  <si>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</si>
  <si>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</si>
  <si>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</si>
  <si>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</si>
  <si>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</si>
  <si>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</si>
  <si>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</si>
  <si>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</si>
  <si>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</si>
  <si>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</si>
  <si>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</si>
  <si>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</si>
  <si>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</si>
  <si>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</si>
  <si>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</si>
  <si>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</si>
  <si>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</si>
  <si>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</si>
  <si>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</si>
  <si>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</si>
  <si>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</si>
  <si>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</si>
  <si>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</si>
  <si>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</si>
  <si>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</si>
  <si>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</si>
  <si>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</si>
  <si>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</si>
  <si>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</si>
  <si>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</si>
  <si>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</si>
  <si>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</si>
  <si>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</si>
  <si>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</si>
  <si>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</si>
  <si>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</si>
  <si>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</si>
  <si>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</si>
  <si>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</si>
  <si>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</si>
  <si>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</si>
  <si>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</si>
  <si>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</si>
  <si>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</si>
  <si>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</si>
  <si>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</si>
  <si>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</si>
  <si>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</si>
  <si>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</si>
  <si>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</si>
  <si>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</si>
  <si>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</si>
  <si>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</si>
  <si>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</si>
  <si>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</si>
  <si>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</si>
  <si>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</si>
  <si>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</si>
  <si>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</si>
  <si>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</si>
  <si>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</si>
  <si>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</si>
  <si>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</si>
  <si>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</si>
  <si>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</si>
  <si>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</si>
  <si>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</si>
  <si>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</si>
  <si>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</si>
  <si>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</si>
  <si>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</si>
  <si>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</si>
  <si>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</si>
  <si>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</si>
  <si>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</si>
  <si>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</si>
  <si>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</si>
  <si>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</si>
  <si>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</si>
  <si>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</si>
  <si>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</si>
  <si>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</si>
  <si>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</si>
  <si>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</si>
  <si>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</si>
  <si>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</si>
  <si>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</si>
  <si>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</si>
  <si>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</si>
  <si>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</si>
  <si>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</si>
  <si>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</si>
  <si>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</si>
  <si>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</si>
  <si>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</si>
  <si>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</si>
  <si>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</si>
  <si>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</si>
  <si>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</si>
  <si>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</si>
  <si>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</si>
  <si>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</si>
  <si>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</si>
  <si>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</si>
  <si>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</si>
  <si>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</si>
  <si>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</si>
  <si>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</si>
  <si>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</si>
  <si>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</si>
  <si>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</si>
  <si>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</si>
  <si>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</si>
  <si>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</si>
  <si>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</si>
  <si>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</si>
  <si>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</si>
  <si>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</si>
  <si>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</si>
  <si>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</si>
  <si>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</si>
  <si>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</si>
  <si>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</si>
  <si>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</si>
  <si>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</si>
  <si>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</si>
  <si>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</si>
  <si>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</si>
  <si>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</si>
  <si>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</si>
  <si>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</si>
  <si>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</si>
  <si>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</si>
  <si>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</si>
  <si>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</si>
  <si>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</si>
  <si>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</si>
  <si>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</si>
  <si>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</si>
  <si>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</si>
  <si>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</si>
  <si>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</si>
  <si>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</si>
  <si>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</si>
  <si>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</si>
  <si>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</si>
  <si>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</si>
  <si>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</si>
  <si>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</si>
  <si>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</si>
  <si>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</si>
  <si>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</si>
  <si>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</si>
  <si>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</si>
  <si>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</si>
  <si>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</si>
  <si>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8892</t>
  </si>
  <si>
    <t>88920000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</si>
  <si>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</si>
  <si>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</si>
  <si>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</si>
  <si>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</si>
  <si>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</si>
  <si>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</si>
  <si>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</si>
  <si>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</si>
  <si>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</si>
  <si>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</si>
  <si>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</si>
  <si>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</si>
  <si>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</si>
  <si>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</si>
  <si>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</si>
  <si>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</si>
  <si>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</si>
  <si>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</si>
  <si>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</si>
  <si>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</si>
  <si>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</si>
  <si>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</si>
  <si>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</si>
  <si>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</si>
  <si>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</si>
  <si>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</si>
  <si>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</si>
  <si>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</si>
  <si>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</si>
  <si>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</si>
  <si>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</si>
  <si>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</si>
  <si>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</si>
  <si>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</si>
  <si>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</si>
  <si>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</si>
  <si>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</si>
  <si>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</si>
  <si>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</si>
  <si>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</si>
  <si>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</si>
  <si>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</si>
  <si>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</si>
  <si>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</si>
  <si>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</si>
  <si>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</si>
  <si>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</si>
  <si>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</si>
  <si>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</si>
  <si>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</si>
  <si>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</si>
  <si>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</si>
  <si>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BioSight Ltd</t>
  </si>
  <si>
    <t>512852559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</si>
  <si>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</si>
  <si>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</si>
  <si>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</si>
  <si>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</si>
  <si>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</si>
  <si>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</si>
  <si>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next insurance</t>
  </si>
  <si>
    <t>Rialto Elite Portfolio makefet*</t>
  </si>
  <si>
    <t>508308</t>
  </si>
  <si>
    <t>ROBIN*</t>
  </si>
  <si>
    <t>505145</t>
  </si>
  <si>
    <t>Sacramento 353*</t>
  </si>
  <si>
    <t>Tanfield 1*</t>
  </si>
  <si>
    <t>USBT INVESTOR HOLDCO 2 LP*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</si>
  <si>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</si>
  <si>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</si>
  <si>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</si>
  <si>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</si>
  <si>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</si>
  <si>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</si>
  <si>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</si>
  <si>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</si>
  <si>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</si>
  <si>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</si>
  <si>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Fortissimo Capital Fund V L.P.</t>
  </si>
  <si>
    <t>GESM Via Maris Limited Partnership</t>
  </si>
  <si>
    <t>Kedma Capital III</t>
  </si>
  <si>
    <t>RAM COASTAL ENERGY LIMITED PARTNERSHIP</t>
  </si>
  <si>
    <t>TENE GROWTH CAPITAL IV</t>
  </si>
  <si>
    <t>Vintage Co Inv II B Lightspeed IV</t>
  </si>
  <si>
    <t>Vintage Co Inv II B Lightspeed XIII</t>
  </si>
  <si>
    <t>Vintage Co Inv II C ANHOS VII</t>
  </si>
  <si>
    <t>Vintage Co Inv II C Pontifax VI</t>
  </si>
  <si>
    <t>Vintage Co Inv II C Zeev Ventures VI</t>
  </si>
  <si>
    <t>Vintage Co Inv II Class A F2</t>
  </si>
  <si>
    <t>Vintage Co Inv II Class B ETN FXV III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</si>
  <si>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</si>
  <si>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</si>
  <si>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</si>
  <si>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</si>
  <si>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</si>
  <si>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VIII LP</t>
  </si>
  <si>
    <t>Strategic Investors Fund X</t>
  </si>
  <si>
    <t>Vintage fund of funds ISRAEL V</t>
  </si>
  <si>
    <t>Vintage Fund of Funds V ACCESS</t>
  </si>
  <si>
    <t>Blackstone Real Estate Partners IX.F L.P</t>
  </si>
  <si>
    <t>Brookfield SREP III F3</t>
  </si>
  <si>
    <t>Co Invest Antlia BSREP III</t>
  </si>
  <si>
    <t>Portfolio EDGE מקפת</t>
  </si>
  <si>
    <t>Waterton Residential P V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</si>
  <si>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</si>
  <si>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</si>
  <si>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</si>
  <si>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</si>
  <si>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</si>
  <si>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</si>
  <si>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</si>
  <si>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</si>
  <si>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</si>
  <si>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</si>
  <si>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</si>
  <si>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</si>
  <si>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</si>
  <si>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</si>
  <si>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</si>
  <si>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</si>
  <si>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</si>
  <si>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F2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</si>
  <si>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</si>
  <si>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</si>
  <si>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</si>
  <si>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</si>
  <si>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</si>
  <si>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</si>
  <si>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</si>
  <si>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</si>
  <si>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</si>
  <si>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</si>
  <si>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</si>
  <si>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</si>
  <si>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</si>
  <si>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</si>
  <si>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</si>
  <si>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</si>
  <si>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</si>
  <si>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</si>
  <si>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</si>
  <si>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</si>
  <si>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</si>
  <si>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</si>
  <si>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</si>
  <si>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</si>
  <si>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</si>
  <si>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</si>
  <si>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MCP V</t>
  </si>
  <si>
    <t>Migdal HarbourVest Tranche B</t>
  </si>
  <si>
    <t>MTDL</t>
  </si>
  <si>
    <t>ORCC III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</si>
  <si>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</si>
  <si>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</si>
  <si>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</si>
  <si>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</si>
  <si>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</si>
  <si>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</si>
  <si>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</si>
  <si>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SDPIII</t>
  </si>
  <si>
    <t>Spectrum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</si>
  <si>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</si>
  <si>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</si>
  <si>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</si>
  <si>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</si>
  <si>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</si>
  <si>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</si>
  <si>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</si>
  <si>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</si>
  <si>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</si>
  <si>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</si>
  <si>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</si>
  <si>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</si>
  <si>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</si>
  <si>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</si>
  <si>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</si>
  <si>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</si>
  <si>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</si>
  <si>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</si>
  <si>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</si>
  <si>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</si>
  <si>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</si>
  <si>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</si>
  <si>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</si>
  <si>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</si>
  <si>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</si>
  <si>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</si>
  <si>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</si>
  <si>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</si>
  <si>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</si>
  <si>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</si>
  <si>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</si>
  <si>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</si>
  <si>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</si>
  <si>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</si>
  <si>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</si>
  <si>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</si>
  <si>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</si>
  <si>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</si>
  <si>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</si>
  <si>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</si>
  <si>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</si>
  <si>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</si>
  <si>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</si>
  <si>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</si>
  <si>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</si>
  <si>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</si>
  <si>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</si>
  <si>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</si>
  <si>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</si>
  <si>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</si>
  <si>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</si>
  <si>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</si>
  <si>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</si>
  <si>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</si>
  <si>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</si>
  <si>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</si>
  <si>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</si>
  <si>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</si>
  <si>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</si>
  <si>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</si>
  <si>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</si>
  <si>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</si>
  <si>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</si>
  <si>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</si>
  <si>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</si>
  <si>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</si>
  <si>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</si>
  <si>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</si>
  <si>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</si>
  <si>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</si>
  <si>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</si>
  <si>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</si>
  <si>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</si>
  <si>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</si>
  <si>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</si>
  <si>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</si>
  <si>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</si>
  <si>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</si>
  <si>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</si>
  <si>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</si>
  <si>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</si>
  <si>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</si>
  <si>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</si>
  <si>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</si>
  <si>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</si>
  <si>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</si>
  <si>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</si>
  <si>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</si>
  <si>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</si>
  <si>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</si>
  <si>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</si>
  <si>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3.2802 28-04-21 (20) -68</t>
  </si>
  <si>
    <t>10000206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</si>
  <si>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</si>
  <si>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</si>
  <si>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</si>
  <si>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</si>
  <si>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</si>
  <si>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</si>
  <si>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</si>
  <si>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</si>
  <si>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</si>
  <si>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</si>
  <si>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</si>
  <si>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3.33 24-05-21 (10) -74</t>
  </si>
  <si>
    <t>10000698</t>
  </si>
  <si>
    <t>+ILS/-USD 3.33 24-05-21 (12) -74</t>
  </si>
  <si>
    <t>10000199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</si>
  <si>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</si>
  <si>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</si>
  <si>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</si>
  <si>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</si>
  <si>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</si>
  <si>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</si>
  <si>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</si>
  <si>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</si>
  <si>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3.3453 27-07-21 (20) -117</t>
  </si>
  <si>
    <t>10000041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</si>
  <si>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</si>
  <si>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</si>
  <si>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</si>
  <si>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</si>
  <si>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</si>
  <si>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</si>
  <si>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</si>
  <si>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</si>
  <si>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</si>
  <si>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</si>
  <si>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</si>
  <si>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</si>
  <si>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</si>
  <si>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</si>
  <si>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</si>
  <si>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</si>
  <si>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</si>
  <si>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</si>
  <si>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</si>
  <si>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</si>
  <si>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</si>
  <si>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</si>
  <si>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</si>
  <si>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</si>
  <si>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3.3664 16-02-21 (20) -36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</si>
  <si>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</si>
  <si>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</si>
  <si>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</si>
  <si>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</si>
  <si>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</si>
  <si>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</si>
  <si>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</si>
  <si>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</si>
  <si>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</si>
  <si>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</si>
  <si>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</si>
  <si>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</si>
  <si>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</si>
  <si>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</si>
  <si>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</si>
  <si>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</si>
  <si>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</si>
  <si>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</si>
  <si>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</si>
  <si>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</si>
  <si>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</si>
  <si>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</si>
  <si>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</si>
  <si>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</si>
  <si>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</si>
  <si>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</si>
  <si>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</si>
  <si>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</si>
  <si>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</si>
  <si>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</si>
  <si>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</si>
  <si>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</si>
  <si>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</si>
  <si>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</si>
  <si>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</si>
  <si>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</si>
  <si>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</si>
  <si>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</si>
  <si>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</si>
  <si>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</si>
  <si>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</si>
  <si>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</si>
  <si>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</si>
  <si>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</si>
  <si>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</si>
  <si>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</si>
  <si>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</si>
  <si>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</si>
  <si>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</si>
  <si>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</si>
  <si>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</si>
  <si>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</si>
  <si>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</si>
  <si>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</si>
  <si>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</si>
  <si>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</si>
  <si>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</si>
  <si>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</si>
  <si>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</si>
  <si>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</si>
  <si>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</si>
  <si>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</si>
  <si>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</si>
  <si>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</si>
  <si>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</si>
  <si>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</si>
  <si>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</si>
  <si>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</si>
  <si>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</si>
  <si>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</si>
  <si>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</si>
  <si>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</si>
  <si>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</si>
  <si>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</si>
  <si>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</si>
  <si>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</si>
  <si>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</si>
  <si>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</si>
  <si>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</si>
  <si>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</si>
  <si>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</si>
  <si>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3.3967 10-03-21 (10) -428</t>
  </si>
  <si>
    <t>10000077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</si>
  <si>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</si>
  <si>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</si>
  <si>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</si>
  <si>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</si>
  <si>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</si>
  <si>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</si>
  <si>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</si>
  <si>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</si>
  <si>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</si>
  <si>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</si>
  <si>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</si>
  <si>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</si>
  <si>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</si>
  <si>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</si>
  <si>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</si>
  <si>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</si>
  <si>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</si>
  <si>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</si>
  <si>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</si>
  <si>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</si>
  <si>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</si>
  <si>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</si>
  <si>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</si>
  <si>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</si>
  <si>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</si>
  <si>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</si>
  <si>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</si>
  <si>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</si>
  <si>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</si>
  <si>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</si>
  <si>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</si>
  <si>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</si>
  <si>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</si>
  <si>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3.4045 03-03-21 (12) -505</t>
  </si>
  <si>
    <t>10000006</t>
  </si>
  <si>
    <t>+ILS/-USD 3.4055 29-03-21 (11) -145</t>
  </si>
  <si>
    <t>10000205</t>
  </si>
  <si>
    <t>+ILS/-USD 3.4075 20-01-21 (93) -94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</si>
  <si>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</si>
  <si>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</si>
  <si>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</si>
  <si>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</si>
  <si>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</si>
  <si>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</si>
  <si>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</si>
  <si>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</si>
  <si>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</si>
  <si>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</si>
  <si>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</si>
  <si>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</si>
  <si>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</si>
  <si>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</si>
  <si>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</si>
  <si>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</si>
  <si>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</si>
  <si>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</si>
  <si>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</si>
  <si>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</si>
  <si>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</si>
  <si>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</si>
  <si>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</si>
  <si>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</si>
  <si>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</si>
  <si>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</si>
  <si>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</si>
  <si>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</si>
  <si>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</si>
  <si>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</si>
  <si>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3.4345 17-06-21 (12) -215</t>
  </si>
  <si>
    <t>10000180</t>
  </si>
  <si>
    <t>+ILS/-USD 3.4364 22-01-21 (12) -116</t>
  </si>
  <si>
    <t>10000560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</si>
  <si>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</si>
  <si>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</si>
  <si>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</si>
  <si>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</si>
  <si>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</si>
  <si>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</si>
  <si>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</si>
  <si>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</si>
  <si>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</si>
  <si>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</si>
  <si>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</si>
  <si>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</si>
  <si>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</si>
  <si>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</si>
  <si>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</si>
  <si>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</si>
  <si>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</si>
  <si>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</si>
  <si>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</si>
  <si>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</si>
  <si>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</si>
  <si>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</si>
  <si>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</si>
  <si>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</si>
  <si>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</si>
  <si>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</si>
  <si>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</si>
  <si>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</si>
  <si>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</si>
  <si>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</si>
  <si>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</si>
  <si>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</si>
  <si>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</si>
  <si>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</si>
  <si>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3.2404 10-05-21 (10) -76</t>
  </si>
  <si>
    <t>10001286</t>
  </si>
  <si>
    <t>+ILS/-USD 3.242 06-05-21 (10) -80</t>
  </si>
  <si>
    <t>10001288</t>
  </si>
  <si>
    <t>+ILS/-USD 3.2442 11-05-21 (10) -78</t>
  </si>
  <si>
    <t>10001282</t>
  </si>
  <si>
    <t>+ILS/-USD 3.2804 28-04-21 (10) -66</t>
  </si>
  <si>
    <t>10001274</t>
  </si>
  <si>
    <t>+ILS/-USD 3.2908 29-07-21 (10) -112</t>
  </si>
  <si>
    <t>10001272</t>
  </si>
  <si>
    <t>10001264</t>
  </si>
  <si>
    <t>+ILS/-USD 3.3444 13-01-21 (10) -81</t>
  </si>
  <si>
    <t>10001198</t>
  </si>
  <si>
    <t>10001194</t>
  </si>
  <si>
    <t>+ILS/-USD 3.3706 14-04-21 (10) -94</t>
  </si>
  <si>
    <t>10001249</t>
  </si>
  <si>
    <t>+ILS/-USD 3.3745 24-03-21 (10) -85</t>
  </si>
  <si>
    <t>10001240</t>
  </si>
  <si>
    <t>+ILS/-USD 3.3777 21-04-21 (10) -63</t>
  </si>
  <si>
    <t>10001260</t>
  </si>
  <si>
    <t>+ILS/-USD 3.3841 17-02-21 (10) -69</t>
  </si>
  <si>
    <t>10001231</t>
  </si>
  <si>
    <t>10001251</t>
  </si>
  <si>
    <t>+ILS/-USD 3.3919 20-01-21 (10) -46</t>
  </si>
  <si>
    <t>10001238</t>
  </si>
  <si>
    <t>+ILS/-USD 3.393 19-01-21 (10) -100</t>
  </si>
  <si>
    <t>10001204</t>
  </si>
  <si>
    <t>+ILS/-USD 3.3969 07-01-21 (10) -86</t>
  </si>
  <si>
    <t>10001188</t>
  </si>
  <si>
    <t>+ILS/-USD 3.4005 18-03-21 (10) -85</t>
  </si>
  <si>
    <t>10001227</t>
  </si>
  <si>
    <t>+ILS/-USD 3.4022 09-03-21 (10) -78</t>
  </si>
  <si>
    <t>10001225</t>
  </si>
  <si>
    <t>+ILS/-USD 3.4051 03-03-21 (10) -509</t>
  </si>
  <si>
    <t>10001045</t>
  </si>
  <si>
    <t>+ILS/-USD 3.408 31-03-21 (10) -450</t>
  </si>
  <si>
    <t>10001049</t>
  </si>
  <si>
    <t>+ILS/-USD 3.41 17-03-21 (10) -435</t>
  </si>
  <si>
    <t>10001047</t>
  </si>
  <si>
    <t>+ILS/-USD 3.41 26-01-21 (10) -41</t>
  </si>
  <si>
    <t>10001256</t>
  </si>
  <si>
    <t>+ILS/-USD 3.4124 11-03-21 (10) -91</t>
  </si>
  <si>
    <t>10001223</t>
  </si>
  <si>
    <t>+ILS/-USD 3.417 12-01-21 (10) -75</t>
  </si>
  <si>
    <t>10001211</t>
  </si>
  <si>
    <t>+ILS/-USD 3.4178 16-02-21 (10) -102</t>
  </si>
  <si>
    <t>10001209</t>
  </si>
  <si>
    <t>+ILS/-USD 3.44235 28-01-21 (10) -86.5</t>
  </si>
  <si>
    <t>10001217</t>
  </si>
  <si>
    <t>+EUR/-USD 1.19878 25-01-21 (10) +19.8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</si>
  <si>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</si>
  <si>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</si>
  <si>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</si>
  <si>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</si>
  <si>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</si>
  <si>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</si>
  <si>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</si>
  <si>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</si>
  <si>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</si>
  <si>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</si>
  <si>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</si>
  <si>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</si>
  <si>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</si>
  <si>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</si>
  <si>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</si>
  <si>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</si>
  <si>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</si>
  <si>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</si>
  <si>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</si>
  <si>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</si>
  <si>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</si>
  <si>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</si>
  <si>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</si>
  <si>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</si>
  <si>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1.1816 25-01-21 (10) +28</t>
  </si>
  <si>
    <t>10000182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</si>
  <si>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</si>
  <si>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</si>
  <si>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</si>
  <si>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</si>
  <si>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</si>
  <si>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</si>
  <si>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</si>
  <si>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</si>
  <si>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1.19048 11-02-21 (12) +44.8</t>
  </si>
  <si>
    <t>10000168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</si>
  <si>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</si>
  <si>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</si>
  <si>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</si>
  <si>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</si>
  <si>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</si>
  <si>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</si>
  <si>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</si>
  <si>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</si>
  <si>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</si>
  <si>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</si>
  <si>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</si>
  <si>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</si>
  <si>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</si>
  <si>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</si>
  <si>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</si>
  <si>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</si>
  <si>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</si>
  <si>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</si>
  <si>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</si>
  <si>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</si>
  <si>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</si>
  <si>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</si>
  <si>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</si>
  <si>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</si>
  <si>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</si>
  <si>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</si>
  <si>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</si>
  <si>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</si>
  <si>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</si>
  <si>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</si>
  <si>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</si>
  <si>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</si>
  <si>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</si>
  <si>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</si>
  <si>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</si>
  <si>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</si>
  <si>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</si>
  <si>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</si>
  <si>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</si>
  <si>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</si>
  <si>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</si>
  <si>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</si>
  <si>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</si>
  <si>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</si>
  <si>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</si>
  <si>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</si>
  <si>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</si>
  <si>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</si>
  <si>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</si>
  <si>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</si>
  <si>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+USD/-AUD 0.74247 07-06-21 (10) +8.7</t>
  </si>
  <si>
    <t>10001277</t>
  </si>
  <si>
    <t>10001162</t>
  </si>
  <si>
    <t>+USD/-EUR 1.1764 04-03-21 (10) +39</t>
  </si>
  <si>
    <t>10001221</t>
  </si>
  <si>
    <t>+USD/-EUR 1.18045 19-07-21 (10) +69.5</t>
  </si>
  <si>
    <t>10001254</t>
  </si>
  <si>
    <t>+USD/-EUR 1.18331 26-04-21 (10) +49.1</t>
  </si>
  <si>
    <t>10001242</t>
  </si>
  <si>
    <t>+USD/-EUR 1.1874 11-02-21 (10) +39</t>
  </si>
  <si>
    <t>10001214</t>
  </si>
  <si>
    <t>+USD/-EUR 1.1875 03-02-21 (10) +41</t>
  </si>
  <si>
    <t>10001206</t>
  </si>
  <si>
    <t>+USD/-EUR 1.1886 25-01-21 (10) +43</t>
  </si>
  <si>
    <t>10001183</t>
  </si>
  <si>
    <t>+USD/-EUR 1.1905 11-02-21 (10) +45</t>
  </si>
  <si>
    <t>10001200</t>
  </si>
  <si>
    <t>+USD/-EUR 1.193425 07-06-21 (12) +54.25</t>
  </si>
  <si>
    <t>10001266</t>
  </si>
  <si>
    <t>+USD/-EUR 1.19445 07-06-21 (12) +54.5</t>
  </si>
  <si>
    <t>10001268</t>
  </si>
  <si>
    <t>+USD/-EUR 1.21576 02-08-21 (12) +68.6</t>
  </si>
  <si>
    <t>10001284</t>
  </si>
  <si>
    <t>+USD/-EUR 1.22231 02-08-21 (12) +67.1</t>
  </si>
  <si>
    <t>10001290</t>
  </si>
  <si>
    <t>+USD/-EUR 1.22593 02-08-21 (12) +67.3</t>
  </si>
  <si>
    <t>10001292</t>
  </si>
  <si>
    <t>+USD/-EUR 1.23092 19-07-21 (10) +52.2</t>
  </si>
  <si>
    <t>10001298</t>
  </si>
  <si>
    <t>+USD/-GBP 1.29285 06-04-21 (10) +16.5</t>
  </si>
  <si>
    <t>10001212</t>
  </si>
  <si>
    <t>10001229</t>
  </si>
  <si>
    <t>10001258</t>
  </si>
  <si>
    <t>+USD/-GBP 1.3206 02-02-21 (10) +14</t>
  </si>
  <si>
    <t>10001202</t>
  </si>
  <si>
    <t>+USD/-GBP 1.33188 07-04-21 (12) +14.8</t>
  </si>
  <si>
    <t>10001278</t>
  </si>
  <si>
    <t>10001280</t>
  </si>
  <si>
    <t>+USD/-JPY 105.235 25-02-21 (10) -19.5</t>
  </si>
  <si>
    <t>10001234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</si>
  <si>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</si>
  <si>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</si>
  <si>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</si>
  <si>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</si>
  <si>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</si>
  <si>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</si>
  <si>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</si>
  <si>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</si>
  <si>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</si>
  <si>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</si>
  <si>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</si>
  <si>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</si>
  <si>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</si>
  <si>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</si>
  <si>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</si>
  <si>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</si>
  <si>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</si>
  <si>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</si>
  <si>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</si>
  <si>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</si>
  <si>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</si>
  <si>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</si>
  <si>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</si>
  <si>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</si>
  <si>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</si>
  <si>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</si>
  <si>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</si>
  <si>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</si>
  <si>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</si>
  <si>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</si>
  <si>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</si>
  <si>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</si>
  <si>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</si>
  <si>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</si>
  <si>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</si>
  <si>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</si>
  <si>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</si>
  <si>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</si>
  <si>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</si>
  <si>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</si>
  <si>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</si>
  <si>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</si>
  <si>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</si>
  <si>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</si>
  <si>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</si>
  <si>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</si>
  <si>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</si>
  <si>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</si>
  <si>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</si>
  <si>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</si>
  <si>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</si>
  <si>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</si>
  <si>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</si>
  <si>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</si>
  <si>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</si>
  <si>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</si>
  <si>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</si>
  <si>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</si>
  <si>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</si>
  <si>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</si>
  <si>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</si>
  <si>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</si>
  <si>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</si>
  <si>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</si>
  <si>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</si>
  <si>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</si>
  <si>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</si>
  <si>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</si>
  <si>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</si>
  <si>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</si>
  <si>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</si>
  <si>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</si>
  <si>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</si>
  <si>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</si>
  <si>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</si>
  <si>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</si>
  <si>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</si>
  <si>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</si>
  <si>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</si>
  <si>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</si>
  <si>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</si>
  <si>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</si>
  <si>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</si>
  <si>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</si>
  <si>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</si>
  <si>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</si>
  <si>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</si>
  <si>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</si>
  <si>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</si>
  <si>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</si>
  <si>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</si>
  <si>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</si>
  <si>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</si>
  <si>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</si>
  <si>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</si>
  <si>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</si>
  <si>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</si>
  <si>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</si>
  <si>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</si>
  <si>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</si>
  <si>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</si>
  <si>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</si>
  <si>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</si>
  <si>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</si>
  <si>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</si>
  <si>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</si>
  <si>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</si>
  <si>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</si>
  <si>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</si>
  <si>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</si>
  <si>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</si>
  <si>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</si>
  <si>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</si>
  <si>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</si>
  <si>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</si>
  <si>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</si>
  <si>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</si>
  <si>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</si>
  <si>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</si>
  <si>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</si>
  <si>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</si>
  <si>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</si>
  <si>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</si>
  <si>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</si>
  <si>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</si>
  <si>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</si>
  <si>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</si>
  <si>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</si>
  <si>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</si>
  <si>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</si>
  <si>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</si>
  <si>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</si>
  <si>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</si>
  <si>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</si>
  <si>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</si>
  <si>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</si>
  <si>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</si>
  <si>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</si>
  <si>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</si>
  <si>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</si>
  <si>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</si>
  <si>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</si>
  <si>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</si>
  <si>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</si>
  <si>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</si>
  <si>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</si>
  <si>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</si>
  <si>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</si>
  <si>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</si>
  <si>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</si>
  <si>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</si>
  <si>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</si>
  <si>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</si>
  <si>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</si>
  <si>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</si>
  <si>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</si>
  <si>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</si>
  <si>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</si>
  <si>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</si>
  <si>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</si>
  <si>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</si>
  <si>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</si>
  <si>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</si>
  <si>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</si>
  <si>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</si>
  <si>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</si>
  <si>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</si>
  <si>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</si>
  <si>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</si>
  <si>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</si>
  <si>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</si>
  <si>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</si>
  <si>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</si>
  <si>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</si>
  <si>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</si>
  <si>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</si>
  <si>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</si>
  <si>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</si>
  <si>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</si>
  <si>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GESM Via Maris</t>
  </si>
  <si>
    <t>RAM COASTAL ENERGY L.P</t>
  </si>
  <si>
    <t>tene growth capital IV</t>
  </si>
  <si>
    <t>Vintage Co-Inv II B Lightspeed IV</t>
  </si>
  <si>
    <t>Vintage Co-Inv II B Lightspeed XIII</t>
  </si>
  <si>
    <t>VINTAGE CO-INV II C ZEEV VENTURES VI</t>
  </si>
  <si>
    <t>Vintage Co-Inv II Class A F2</t>
  </si>
  <si>
    <t>Vintage Co-Inv II Class A Pitango VIII</t>
  </si>
  <si>
    <t>Vintage Co-Inv II Class B ETN FXV 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</si>
  <si>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</si>
  <si>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</si>
  <si>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</si>
  <si>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</si>
  <si>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</si>
  <si>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</si>
  <si>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</si>
  <si>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</si>
  <si>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</si>
  <si>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</si>
  <si>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</si>
  <si>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CAPITAL SOLUTIONS II</t>
  </si>
  <si>
    <t>ARES private credit solutions</t>
  </si>
  <si>
    <t>BCP V BRAND CO-INVEST LP</t>
  </si>
  <si>
    <t>BROOKFIELD HSO CO-INVEST L.P</t>
  </si>
  <si>
    <t>brookfield III F3</t>
  </si>
  <si>
    <t>CAPSII</t>
  </si>
  <si>
    <t>CAPSII co-inv</t>
  </si>
  <si>
    <t>Co-Invest Antlia BSREP III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</si>
  <si>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</si>
  <si>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</si>
  <si>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</si>
  <si>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</si>
  <si>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</si>
  <si>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</si>
  <si>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</si>
  <si>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</si>
  <si>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</si>
  <si>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</si>
  <si>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</si>
  <si>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</si>
  <si>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</si>
  <si>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</si>
  <si>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</si>
  <si>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</si>
  <si>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</si>
  <si>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</si>
  <si>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Monarch Capital Partners Offshore V LP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</si>
  <si>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</si>
  <si>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</si>
  <si>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</si>
  <si>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</si>
  <si>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</si>
  <si>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</si>
  <si>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Mayberry LP</t>
  </si>
  <si>
    <t>SPECTRUM co-inv - Saavi LP</t>
  </si>
  <si>
    <t>SVB IX</t>
  </si>
  <si>
    <t>SVB VIII</t>
  </si>
  <si>
    <t xml:space="preserve">TDLIV </t>
  </si>
  <si>
    <t>TPG ASIA VII L.P</t>
  </si>
  <si>
    <t>TRILANTIC EUROPE VI SCSP</t>
  </si>
  <si>
    <t>Vintage Fund of Funds (access) V</t>
  </si>
  <si>
    <t>Warburg Pincus China I</t>
  </si>
  <si>
    <t>waterton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</si>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</sst>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67" t="s" vm="1">
        <v>228</v>
      </c>
    </row>
    <row r="2" spans="1:4">
      <c r="B2" s="46" t="s">
        <v>143</v>
      </c>
      <c r="C2" s="67" t="s">
        <v>229</v>
      </c>
    </row>
    <row r="3" spans="1:4">
      <c r="B3" s="46" t="s">
        <v>145</v>
      </c>
      <c r="C3" s="67" t="s">
        <v>230</v>
      </c>
    </row>
    <row r="4" spans="1:4">
      <c r="B4" s="46" t="s">
        <v>146</v>
      </c>
      <c r="C4" s="67">
        <v>8803</v>
      </c>
    </row>
    <row r="6" spans="1:4" ht="26.25" customHeight="1">
      <c r="B6" s="131" t="s">
        <v>158</v>
      </c>
      <c r="C6" s="132"/>
      <c r="D6" s="133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14">
        <f>C11+C12+C23+C33+C35+C37</f>
        <v>1235211.7530135191</v>
      </c>
      <c r="D10" s="115">
        <v>1</v>
      </c>
    </row>
    <row r="11" spans="1:4">
      <c r="A11" s="42" t="s">
        <v>124</v>
      </c>
      <c r="B11" s="27" t="s">
        <v>159</v>
      </c>
      <c r="C11" s="114">
        <f>מזומנים!J10</f>
        <v>82633.742123122996</v>
      </c>
      <c r="D11" s="115" vm="2">
        <v>6.6906792868091772E-2</v>
      </c>
    </row>
    <row r="12" spans="1:4">
      <c r="B12" s="27" t="s">
        <v>160</v>
      </c>
      <c r="C12" s="114">
        <f>SUM(C13:C22)</f>
        <v>708374.42489567818</v>
      </c>
      <c r="D12" s="115" vm="3">
        <v>0.57325210328444509</v>
      </c>
    </row>
    <row r="13" spans="1:4">
      <c r="A13" s="44" t="s">
        <v>124</v>
      </c>
      <c r="B13" s="28" t="s">
        <v>68</v>
      </c>
      <c r="C13" s="114" vm="4">
        <v>108190.34983874</v>
      </c>
      <c r="D13" s="115" vm="5">
        <v>8.7587720360694094E-2</v>
      </c>
    </row>
    <row r="14" spans="1:4">
      <c r="A14" s="44" t="s">
        <v>124</v>
      </c>
      <c r="B14" s="28" t="s">
        <v>69</v>
      </c>
      <c r="C14" s="114" t="s" vm="6">
        <v>2733</v>
      </c>
      <c r="D14" s="115" t="s" vm="7">
        <v>2733</v>
      </c>
    </row>
    <row r="15" spans="1:4">
      <c r="A15" s="44" t="s">
        <v>124</v>
      </c>
      <c r="B15" s="28" t="s">
        <v>70</v>
      </c>
      <c r="C15" s="114">
        <f>'אג"ח קונצרני'!R11</f>
        <v>313397.11289982504</v>
      </c>
      <c r="D15" s="115" vm="8">
        <v>0.25361697057001448</v>
      </c>
    </row>
    <row r="16" spans="1:4">
      <c r="A16" s="44" t="s">
        <v>124</v>
      </c>
      <c r="B16" s="28" t="s">
        <v>71</v>
      </c>
      <c r="C16" s="114">
        <f>מניות!L11</f>
        <v>144370.32884993806</v>
      </c>
      <c r="D16" s="115" vm="9">
        <v>0.11675110107077051</v>
      </c>
    </row>
    <row r="17" spans="1:4">
      <c r="A17" s="44" t="s">
        <v>124</v>
      </c>
      <c r="B17" s="28" t="s">
        <v>220</v>
      </c>
      <c r="C17" s="114" vm="10">
        <v>107927.12782087698</v>
      </c>
      <c r="D17" s="115" vm="11">
        <v>8.7374623568533538E-2</v>
      </c>
    </row>
    <row r="18" spans="1:4">
      <c r="A18" s="44" t="s">
        <v>124</v>
      </c>
      <c r="B18" s="28" t="s">
        <v>72</v>
      </c>
      <c r="C18" s="114" vm="12">
        <v>33411.712262970992</v>
      </c>
      <c r="D18" s="115" vm="13">
        <v>2.7049138068441603E-2</v>
      </c>
    </row>
    <row r="19" spans="1:4">
      <c r="A19" s="44" t="s">
        <v>124</v>
      </c>
      <c r="B19" s="28" t="s">
        <v>73</v>
      </c>
      <c r="C19" s="114" vm="14">
        <v>31.152727668000001</v>
      </c>
      <c r="D19" s="115" vm="15">
        <v>2.5220330681291559E-5</v>
      </c>
    </row>
    <row r="20" spans="1:4">
      <c r="A20" s="44" t="s">
        <v>124</v>
      </c>
      <c r="B20" s="28" t="s">
        <v>74</v>
      </c>
      <c r="C20" s="114" vm="16">
        <v>187.80679949499998</v>
      </c>
      <c r="D20" s="115" vm="17">
        <v>1.5204285281010212E-4</v>
      </c>
    </row>
    <row r="21" spans="1:4">
      <c r="A21" s="44" t="s">
        <v>124</v>
      </c>
      <c r="B21" s="28" t="s">
        <v>75</v>
      </c>
      <c r="C21" s="114" vm="18">
        <v>858.83369616400012</v>
      </c>
      <c r="D21" s="115" vm="19">
        <v>6.9528646249943408E-4</v>
      </c>
    </row>
    <row r="22" spans="1:4">
      <c r="A22" s="44" t="s">
        <v>124</v>
      </c>
      <c r="B22" s="28" t="s">
        <v>76</v>
      </c>
      <c r="C22" s="114" t="s" vm="20">
        <v>2733</v>
      </c>
      <c r="D22" s="115" t="s" vm="21">
        <v>2733</v>
      </c>
    </row>
    <row r="23" spans="1:4">
      <c r="B23" s="27" t="s">
        <v>161</v>
      </c>
      <c r="C23" s="114">
        <f>SUM(C24:C32)</f>
        <v>386997.20579178195</v>
      </c>
      <c r="D23" s="115" vm="22">
        <v>0.3133015383699525</v>
      </c>
    </row>
    <row r="24" spans="1:4">
      <c r="A24" s="44" t="s">
        <v>124</v>
      </c>
      <c r="B24" s="28" t="s">
        <v>77</v>
      </c>
      <c r="C24" s="114" vm="23">
        <v>319389.56101</v>
      </c>
      <c r="D24" s="115" vm="24">
        <v>0.25856838061403314</v>
      </c>
    </row>
    <row r="25" spans="1:4">
      <c r="A25" s="44" t="s">
        <v>124</v>
      </c>
      <c r="B25" s="28" t="s">
        <v>78</v>
      </c>
      <c r="C25" s="114" t="s" vm="25">
        <v>2733</v>
      </c>
      <c r="D25" s="115" t="s" vm="26">
        <v>2733</v>
      </c>
    </row>
    <row r="26" spans="1:4">
      <c r="A26" s="44" t="s">
        <v>124</v>
      </c>
      <c r="B26" s="28" t="s">
        <v>70</v>
      </c>
      <c r="C26" s="114" vm="27">
        <v>6940.1119762970002</v>
      </c>
      <c r="D26" s="115" vm="28">
        <v>5.6185102271861277E-3</v>
      </c>
    </row>
    <row r="27" spans="1:4">
      <c r="A27" s="44" t="s">
        <v>124</v>
      </c>
      <c r="B27" s="28" t="s">
        <v>79</v>
      </c>
      <c r="C27" s="114" vm="29">
        <v>13587.24489</v>
      </c>
      <c r="D27" s="115" vm="30">
        <v>1.0999833235324804E-2</v>
      </c>
    </row>
    <row r="28" spans="1:4">
      <c r="A28" s="44" t="s">
        <v>124</v>
      </c>
      <c r="B28" s="28" t="s">
        <v>80</v>
      </c>
      <c r="C28" s="114" vm="31">
        <v>39820.167139999983</v>
      </c>
      <c r="D28" s="115" vm="32">
        <v>3.2237234368619708E-2</v>
      </c>
    </row>
    <row r="29" spans="1:4">
      <c r="A29" s="44" t="s">
        <v>124</v>
      </c>
      <c r="B29" s="28" t="s">
        <v>81</v>
      </c>
      <c r="C29" s="114" vm="33">
        <v>-165.215768887</v>
      </c>
      <c r="D29" s="115" vm="34">
        <v>-1.3375381987414551E-4</v>
      </c>
    </row>
    <row r="30" spans="1:4">
      <c r="A30" s="44" t="s">
        <v>124</v>
      </c>
      <c r="B30" s="28" t="s">
        <v>184</v>
      </c>
      <c r="C30" s="114" t="s" vm="35">
        <v>2733</v>
      </c>
      <c r="D30" s="115" t="s" vm="36">
        <v>2733</v>
      </c>
    </row>
    <row r="31" spans="1:4">
      <c r="A31" s="44" t="s">
        <v>124</v>
      </c>
      <c r="B31" s="28" t="s">
        <v>104</v>
      </c>
      <c r="C31" s="114" vm="37">
        <v>7425.3365443720013</v>
      </c>
      <c r="D31" s="115" vm="38">
        <v>6.0113337446628572E-3</v>
      </c>
    </row>
    <row r="32" spans="1:4">
      <c r="A32" s="44" t="s">
        <v>124</v>
      </c>
      <c r="B32" s="28" t="s">
        <v>82</v>
      </c>
      <c r="C32" s="114" t="s" vm="39">
        <v>2733</v>
      </c>
      <c r="D32" s="115" t="s" vm="40">
        <v>2733</v>
      </c>
    </row>
    <row r="33" spans="1:4">
      <c r="A33" s="44" t="s">
        <v>124</v>
      </c>
      <c r="B33" s="27" t="s">
        <v>162</v>
      </c>
      <c r="C33" s="114" vm="41">
        <v>48619.516900545983</v>
      </c>
      <c r="D33" s="115" vm="42">
        <v>3.9360928739988414E-2</v>
      </c>
    </row>
    <row r="34" spans="1:4">
      <c r="A34" s="44" t="s">
        <v>124</v>
      </c>
      <c r="B34" s="27" t="s">
        <v>163</v>
      </c>
      <c r="C34" s="114" t="s" vm="43">
        <v>2733</v>
      </c>
      <c r="D34" s="115" t="s" vm="44">
        <v>2733</v>
      </c>
    </row>
    <row r="35" spans="1:4">
      <c r="A35" s="44" t="s">
        <v>124</v>
      </c>
      <c r="B35" s="27" t="s">
        <v>164</v>
      </c>
      <c r="C35" s="114" vm="45">
        <v>8837.541369999999</v>
      </c>
      <c r="D35" s="115" vm="46">
        <v>7.1546131734057444E-3</v>
      </c>
    </row>
    <row r="36" spans="1:4">
      <c r="A36" s="44" t="s">
        <v>124</v>
      </c>
      <c r="B36" s="45" t="s">
        <v>165</v>
      </c>
      <c r="C36" s="114" t="s" vm="47">
        <v>2733</v>
      </c>
      <c r="D36" s="115" t="s" vm="48">
        <v>2733</v>
      </c>
    </row>
    <row r="37" spans="1:4">
      <c r="A37" s="44" t="s">
        <v>124</v>
      </c>
      <c r="B37" s="27" t="s">
        <v>166</v>
      </c>
      <c r="C37" s="114">
        <f>'השקעות אחרות '!I10</f>
        <v>-250.67806761</v>
      </c>
      <c r="D37" s="115" vm="49">
        <v>2.4023564116482561E-5</v>
      </c>
    </row>
    <row r="38" spans="1:4">
      <c r="A38" s="44"/>
      <c r="B38" s="55" t="s">
        <v>168</v>
      </c>
      <c r="C38" s="114">
        <v>0</v>
      </c>
      <c r="D38" s="115">
        <v>0</v>
      </c>
    </row>
    <row r="39" spans="1:4">
      <c r="A39" s="44" t="s">
        <v>124</v>
      </c>
      <c r="B39" s="56" t="s">
        <v>169</v>
      </c>
      <c r="C39" s="114" t="s" vm="50">
        <v>2733</v>
      </c>
      <c r="D39" s="115" t="s" vm="51">
        <v>2733</v>
      </c>
    </row>
    <row r="40" spans="1:4">
      <c r="A40" s="44" t="s">
        <v>124</v>
      </c>
      <c r="B40" s="56" t="s">
        <v>205</v>
      </c>
      <c r="C40" s="114" t="s" vm="52">
        <v>2733</v>
      </c>
      <c r="D40" s="115" t="s" vm="53">
        <v>2733</v>
      </c>
    </row>
    <row r="41" spans="1:4">
      <c r="A41" s="44" t="s">
        <v>124</v>
      </c>
      <c r="B41" s="56" t="s">
        <v>170</v>
      </c>
      <c r="C41" s="114" t="s" vm="54">
        <v>2733</v>
      </c>
      <c r="D41" s="115" t="s" vm="55">
        <v>2733</v>
      </c>
    </row>
    <row r="42" spans="1:4">
      <c r="B42" s="56" t="s">
        <v>83</v>
      </c>
      <c r="C42" s="114">
        <f>C10</f>
        <v>1235211.7530135191</v>
      </c>
      <c r="D42" s="115" vm="56">
        <v>1</v>
      </c>
    </row>
    <row r="43" spans="1:4">
      <c r="A43" s="44" t="s">
        <v>124</v>
      </c>
      <c r="B43" s="56" t="s">
        <v>167</v>
      </c>
      <c r="C43" s="114">
        <f>'יתרת התחייבות להשקעה'!C10</f>
        <v>73849.304157013452</v>
      </c>
      <c r="D43" s="115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16" t="s">
        <v>134</v>
      </c>
      <c r="D47" s="117" vm="57">
        <v>2.4834000000000001</v>
      </c>
    </row>
    <row r="48" spans="1:4">
      <c r="C48" s="116" t="s">
        <v>141</v>
      </c>
      <c r="D48" s="117">
        <v>0.6189953599414697</v>
      </c>
    </row>
    <row r="49" spans="2:4">
      <c r="C49" s="116" t="s">
        <v>138</v>
      </c>
      <c r="D49" s="117" vm="58">
        <v>2.5217000000000001</v>
      </c>
    </row>
    <row r="50" spans="2:4">
      <c r="B50" s="11"/>
      <c r="C50" s="116" t="s">
        <v>1540</v>
      </c>
      <c r="D50" s="117" vm="59">
        <v>3.6497999999999999</v>
      </c>
    </row>
    <row r="51" spans="2:4">
      <c r="C51" s="116" t="s">
        <v>132</v>
      </c>
      <c r="D51" s="117" vm="60">
        <v>3.9441000000000002</v>
      </c>
    </row>
    <row r="52" spans="2:4">
      <c r="C52" s="116" t="s">
        <v>133</v>
      </c>
      <c r="D52" s="117" vm="61">
        <v>4.3918999999999997</v>
      </c>
    </row>
    <row r="53" spans="2:4">
      <c r="C53" s="116" t="s">
        <v>135</v>
      </c>
      <c r="D53" s="117">
        <v>0.41466749213228088</v>
      </c>
    </row>
    <row r="54" spans="2:4">
      <c r="C54" s="116" t="s">
        <v>139</v>
      </c>
      <c r="D54" s="117" vm="62">
        <v>3.1191</v>
      </c>
    </row>
    <row r="55" spans="2:4">
      <c r="C55" s="116" t="s">
        <v>140</v>
      </c>
      <c r="D55" s="117">
        <v>0.1616666499049611</v>
      </c>
    </row>
    <row r="56" spans="2:4">
      <c r="C56" s="116" t="s">
        <v>137</v>
      </c>
      <c r="D56" s="117" vm="63">
        <v>0.53</v>
      </c>
    </row>
    <row r="57" spans="2:4">
      <c r="C57" s="116" t="s">
        <v>2734</v>
      </c>
      <c r="D57" s="117">
        <v>2.3138354999999997</v>
      </c>
    </row>
    <row r="58" spans="2:4">
      <c r="C58" s="116" t="s">
        <v>136</v>
      </c>
      <c r="D58" s="117" vm="64">
        <v>0.39319999999999999</v>
      </c>
    </row>
    <row r="59" spans="2:4">
      <c r="C59" s="116" t="s">
        <v>130</v>
      </c>
      <c r="D59" s="117" vm="65">
        <v>3.2149999999999999</v>
      </c>
    </row>
    <row r="60" spans="2:4">
      <c r="C60" s="116" t="s">
        <v>142</v>
      </c>
      <c r="D60" s="117" vm="66">
        <v>0.219</v>
      </c>
    </row>
    <row r="61" spans="2:4">
      <c r="C61" s="116" t="s">
        <v>2735</v>
      </c>
      <c r="D61" s="117" vm="67">
        <v>0.37669999999999998</v>
      </c>
    </row>
    <row r="62" spans="2:4">
      <c r="C62" s="116" t="s">
        <v>2736</v>
      </c>
      <c r="D62" s="117">
        <v>4.3362502427760637E-2</v>
      </c>
    </row>
    <row r="63" spans="2:4">
      <c r="C63" s="116" t="s">
        <v>2737</v>
      </c>
      <c r="D63" s="117">
        <v>0.49255423458757203</v>
      </c>
    </row>
    <row r="64" spans="2:4">
      <c r="C64" s="116" t="s">
        <v>131</v>
      </c>
      <c r="D64" s="117">
        <v>1</v>
      </c>
    </row>
    <row r="65" spans="3:4">
      <c r="C65" s="118"/>
      <c r="D65" s="118"/>
    </row>
    <row r="66" spans="3:4">
      <c r="C66" s="118"/>
      <c r="D66" s="118"/>
    </row>
    <row r="67" spans="3:4">
      <c r="C67" s="119"/>
      <c r="D67" s="11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58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144</v>
      </c>
      <c r="C1" s="67" t="s" vm="1">
        <v>228</v>
      </c>
    </row>
    <row r="2" spans="2:13">
      <c r="B2" s="46" t="s">
        <v>143</v>
      </c>
      <c r="C2" s="67" t="s">
        <v>229</v>
      </c>
    </row>
    <row r="3" spans="2:13">
      <c r="B3" s="46" t="s">
        <v>145</v>
      </c>
      <c r="C3" s="67" t="s">
        <v>230</v>
      </c>
    </row>
    <row r="4" spans="2:13">
      <c r="B4" s="46" t="s">
        <v>146</v>
      </c>
      <c r="C4" s="67">
        <v>8803</v>
      </c>
    </row>
    <row r="6" spans="2:13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3" ht="26.25" customHeight="1">
      <c r="B7" s="134" t="s">
        <v>93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187.80679949499998</v>
      </c>
      <c r="J11" s="71"/>
      <c r="K11" s="81">
        <f>IFERROR(I11/$I$11,0)</f>
        <v>1</v>
      </c>
      <c r="L11" s="81">
        <f>I11/'סכום נכסי הקרן'!$C$42</f>
        <v>1.5204421350170272E-4</v>
      </c>
    </row>
    <row r="12" spans="2:13">
      <c r="B12" s="92" t="s">
        <v>197</v>
      </c>
      <c r="C12" s="73"/>
      <c r="D12" s="73"/>
      <c r="E12" s="73"/>
      <c r="F12" s="73"/>
      <c r="G12" s="83"/>
      <c r="H12" s="85"/>
      <c r="I12" s="83">
        <v>154.60335430399999</v>
      </c>
      <c r="J12" s="73"/>
      <c r="K12" s="84">
        <f t="shared" ref="K12:K24" si="0">IFERROR(I12/$I$11,0)</f>
        <v>0.82320424350831889</v>
      </c>
      <c r="L12" s="84">
        <f>I12/'סכום נכסי הקרן'!$C$42</f>
        <v>1.2516344175548651E-4</v>
      </c>
    </row>
    <row r="13" spans="2:13">
      <c r="B13" s="89" t="s">
        <v>190</v>
      </c>
      <c r="C13" s="71"/>
      <c r="D13" s="71"/>
      <c r="E13" s="71"/>
      <c r="F13" s="71"/>
      <c r="G13" s="80"/>
      <c r="H13" s="82"/>
      <c r="I13" s="80">
        <v>154.60335430399999</v>
      </c>
      <c r="J13" s="71"/>
      <c r="K13" s="81">
        <f t="shared" si="0"/>
        <v>0.82320424350831889</v>
      </c>
      <c r="L13" s="81">
        <f>I13/'סכום נכסי הקרן'!$C$42</f>
        <v>1.2516344175548651E-4</v>
      </c>
    </row>
    <row r="14" spans="2:13">
      <c r="B14" s="76" t="s">
        <v>1930</v>
      </c>
      <c r="C14" s="73" t="s">
        <v>1931</v>
      </c>
      <c r="D14" s="86" t="s">
        <v>118</v>
      </c>
      <c r="E14" s="86" t="s">
        <v>632</v>
      </c>
      <c r="F14" s="86" t="s">
        <v>131</v>
      </c>
      <c r="G14" s="83">
        <v>9.4880820000000003</v>
      </c>
      <c r="H14" s="85">
        <v>397000</v>
      </c>
      <c r="I14" s="83">
        <v>37.667686175</v>
      </c>
      <c r="J14" s="73"/>
      <c r="K14" s="84">
        <f t="shared" si="0"/>
        <v>0.20056614710588705</v>
      </c>
      <c r="L14" s="84">
        <f>I14/'סכום נכסי הקרן'!$C$42</f>
        <v>3.0494922091781405E-5</v>
      </c>
    </row>
    <row r="15" spans="2:13">
      <c r="B15" s="76" t="s">
        <v>1932</v>
      </c>
      <c r="C15" s="73" t="s">
        <v>1933</v>
      </c>
      <c r="D15" s="86" t="s">
        <v>118</v>
      </c>
      <c r="E15" s="86" t="s">
        <v>632</v>
      </c>
      <c r="F15" s="86" t="s">
        <v>131</v>
      </c>
      <c r="G15" s="83">
        <v>-9.4880820000000003</v>
      </c>
      <c r="H15" s="85">
        <v>454000</v>
      </c>
      <c r="I15" s="83">
        <v>-43.075893006000001</v>
      </c>
      <c r="J15" s="73"/>
      <c r="K15" s="84">
        <f t="shared" si="0"/>
        <v>-0.22936279794889333</v>
      </c>
      <c r="L15" s="84">
        <f>I15/'סכום נכסי הקרן'!$C$42</f>
        <v>-3.4873286220689439E-5</v>
      </c>
    </row>
    <row r="16" spans="2:13">
      <c r="B16" s="76" t="s">
        <v>1934</v>
      </c>
      <c r="C16" s="73" t="s">
        <v>1935</v>
      </c>
      <c r="D16" s="86" t="s">
        <v>118</v>
      </c>
      <c r="E16" s="86" t="s">
        <v>632</v>
      </c>
      <c r="F16" s="86" t="s">
        <v>131</v>
      </c>
      <c r="G16" s="83">
        <v>31.270581000000004</v>
      </c>
      <c r="H16" s="85">
        <v>512000</v>
      </c>
      <c r="I16" s="83">
        <v>160.10537287699998</v>
      </c>
      <c r="J16" s="73"/>
      <c r="K16" s="84">
        <f t="shared" si="0"/>
        <v>0.85250040630857193</v>
      </c>
      <c r="L16" s="84">
        <f>I16/'סכום נכסי הקרן'!$C$42</f>
        <v>1.2961775378706882E-4</v>
      </c>
    </row>
    <row r="17" spans="2:12">
      <c r="B17" s="76" t="s">
        <v>1936</v>
      </c>
      <c r="C17" s="73" t="s">
        <v>1937</v>
      </c>
      <c r="D17" s="86" t="s">
        <v>118</v>
      </c>
      <c r="E17" s="86" t="s">
        <v>632</v>
      </c>
      <c r="F17" s="86" t="s">
        <v>131</v>
      </c>
      <c r="G17" s="83">
        <v>-31.270581000000004</v>
      </c>
      <c r="H17" s="85">
        <v>300</v>
      </c>
      <c r="I17" s="83">
        <v>-9.381174199999999E-2</v>
      </c>
      <c r="J17" s="73"/>
      <c r="K17" s="84">
        <f t="shared" si="0"/>
        <v>-4.9951195724677459E-4</v>
      </c>
      <c r="L17" s="84">
        <f>I17/'סכום נכסי הקרן'!$C$42</f>
        <v>-7.5947902674281982E-8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196</v>
      </c>
      <c r="C19" s="73"/>
      <c r="D19" s="73"/>
      <c r="E19" s="73"/>
      <c r="F19" s="73"/>
      <c r="G19" s="83"/>
      <c r="H19" s="85"/>
      <c r="I19" s="83">
        <v>33.203445191</v>
      </c>
      <c r="J19" s="73"/>
      <c r="K19" s="84">
        <f t="shared" si="0"/>
        <v>0.17679575649168114</v>
      </c>
      <c r="L19" s="84">
        <f>I19/'סכום נכסי הקרן'!$C$42</f>
        <v>2.6880771746216212E-5</v>
      </c>
    </row>
    <row r="20" spans="2:12">
      <c r="B20" s="89" t="s">
        <v>190</v>
      </c>
      <c r="C20" s="71"/>
      <c r="D20" s="71"/>
      <c r="E20" s="71"/>
      <c r="F20" s="71"/>
      <c r="G20" s="80"/>
      <c r="H20" s="82"/>
      <c r="I20" s="80">
        <v>33.203445191</v>
      </c>
      <c r="J20" s="71"/>
      <c r="K20" s="81">
        <f t="shared" si="0"/>
        <v>0.17679575649168114</v>
      </c>
      <c r="L20" s="81">
        <f>I20/'סכום נכסי הקרן'!$C$42</f>
        <v>2.6880771746216212E-5</v>
      </c>
    </row>
    <row r="21" spans="2:12">
      <c r="B21" s="76" t="s">
        <v>1938</v>
      </c>
      <c r="C21" s="73" t="s">
        <v>1939</v>
      </c>
      <c r="D21" s="86" t="s">
        <v>27</v>
      </c>
      <c r="E21" s="86" t="s">
        <v>632</v>
      </c>
      <c r="F21" s="86" t="s">
        <v>130</v>
      </c>
      <c r="G21" s="83">
        <v>-6.6407509999999998</v>
      </c>
      <c r="H21" s="85">
        <v>290</v>
      </c>
      <c r="I21" s="83">
        <v>-6.1915043629999991</v>
      </c>
      <c r="J21" s="73"/>
      <c r="K21" s="84">
        <f t="shared" si="0"/>
        <v>-3.2967413212133659E-2</v>
      </c>
      <c r="L21" s="84">
        <f>I21/'סכום נכסי הקרן'!$C$42</f>
        <v>-5.0125044130245043E-6</v>
      </c>
    </row>
    <row r="22" spans="2:12">
      <c r="B22" s="76" t="s">
        <v>1940</v>
      </c>
      <c r="C22" s="73" t="s">
        <v>1941</v>
      </c>
      <c r="D22" s="86" t="s">
        <v>27</v>
      </c>
      <c r="E22" s="86" t="s">
        <v>632</v>
      </c>
      <c r="F22" s="86" t="s">
        <v>130</v>
      </c>
      <c r="G22" s="83">
        <v>6.6407509999999998</v>
      </c>
      <c r="H22" s="85">
        <v>1280</v>
      </c>
      <c r="I22" s="83">
        <v>27.328019255999997</v>
      </c>
      <c r="J22" s="73"/>
      <c r="K22" s="84">
        <f t="shared" si="0"/>
        <v>0.14551134106690081</v>
      </c>
      <c r="L22" s="84">
        <f>I22/'סכום נכסי הקרן'!$C$42</f>
        <v>2.2124157408094948E-5</v>
      </c>
    </row>
    <row r="23" spans="2:12">
      <c r="B23" s="76" t="s">
        <v>1942</v>
      </c>
      <c r="C23" s="73" t="s">
        <v>1943</v>
      </c>
      <c r="D23" s="86" t="s">
        <v>27</v>
      </c>
      <c r="E23" s="86" t="s">
        <v>632</v>
      </c>
      <c r="F23" s="86" t="s">
        <v>132</v>
      </c>
      <c r="G23" s="83">
        <v>-14.230181</v>
      </c>
      <c r="H23" s="85">
        <v>490</v>
      </c>
      <c r="I23" s="83">
        <v>-2.7501376230000001</v>
      </c>
      <c r="J23" s="73"/>
      <c r="K23" s="84">
        <f t="shared" si="0"/>
        <v>-1.4643440122481921E-2</v>
      </c>
      <c r="L23" s="84">
        <f>I23/'סכום נכסי הקרן'!$C$42</f>
        <v>-2.2264503363820411E-6</v>
      </c>
    </row>
    <row r="24" spans="2:12">
      <c r="B24" s="76" t="s">
        <v>1944</v>
      </c>
      <c r="C24" s="73" t="s">
        <v>1945</v>
      </c>
      <c r="D24" s="86" t="s">
        <v>27</v>
      </c>
      <c r="E24" s="86" t="s">
        <v>632</v>
      </c>
      <c r="F24" s="86" t="s">
        <v>132</v>
      </c>
      <c r="G24" s="83">
        <v>14.230181</v>
      </c>
      <c r="H24" s="85">
        <v>2640</v>
      </c>
      <c r="I24" s="83">
        <v>14.817067921</v>
      </c>
      <c r="J24" s="73"/>
      <c r="K24" s="84">
        <f t="shared" si="0"/>
        <v>7.8895268759395884E-2</v>
      </c>
      <c r="L24" s="84">
        <f>I24/'סכום נכסי הקרן'!$C$42</f>
        <v>1.1995569087527805E-5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2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2" t="s">
        <v>110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22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22" t="s">
        <v>210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</row>
    <row r="531" spans="2:12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</row>
    <row r="532" spans="2:12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</row>
    <row r="533" spans="2:12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</row>
    <row r="534" spans="2:12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</row>
    <row r="535" spans="2:12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</row>
    <row r="536" spans="2:12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</row>
    <row r="537" spans="2:12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</row>
    <row r="538" spans="2:12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</row>
    <row r="539" spans="2:12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</row>
    <row r="540" spans="2:12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</row>
    <row r="541" spans="2:12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</row>
    <row r="542" spans="2:12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</row>
    <row r="543" spans="2:12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2:12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</row>
    <row r="545" spans="2:12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</row>
    <row r="546" spans="2:12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</row>
    <row r="547" spans="2:12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</row>
    <row r="548" spans="2:12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</row>
    <row r="549" spans="2:12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</row>
    <row r="550" spans="2:12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</row>
    <row r="551" spans="2:12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</row>
    <row r="552" spans="2:12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</row>
    <row r="553" spans="2:12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</row>
    <row r="554" spans="2:12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</row>
    <row r="555" spans="2:12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</row>
    <row r="556" spans="2:12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</row>
    <row r="557" spans="2:12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</row>
    <row r="558" spans="2:12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</row>
    <row r="559" spans="2:12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</row>
    <row r="560" spans="2:12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</row>
    <row r="561" spans="2:12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</row>
    <row r="562" spans="2:12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</row>
    <row r="563" spans="2:12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</row>
    <row r="564" spans="2:12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</row>
    <row r="565" spans="2:12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</row>
    <row r="566" spans="2:12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</row>
    <row r="567" spans="2:12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</row>
    <row r="568" spans="2:12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</row>
    <row r="569" spans="2:12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</row>
    <row r="570" spans="2:12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</row>
    <row r="571" spans="2:12">
      <c r="B571" s="120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</row>
    <row r="572" spans="2:12">
      <c r="B572" s="120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</row>
    <row r="573" spans="2:12">
      <c r="B573" s="120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</row>
    <row r="574" spans="2:12">
      <c r="B574" s="120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</row>
    <row r="575" spans="2:12">
      <c r="B575" s="120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</row>
    <row r="576" spans="2:12">
      <c r="B576" s="120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</row>
    <row r="577" spans="2:12">
      <c r="B577" s="120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</row>
    <row r="578" spans="2:12">
      <c r="B578" s="120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</row>
    <row r="579" spans="2:12">
      <c r="B579" s="120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</row>
    <row r="580" spans="2:12">
      <c r="B580" s="120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</row>
    <row r="581" spans="2:12">
      <c r="B581" s="120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</row>
    <row r="582" spans="2:12">
      <c r="B582" s="120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</row>
    <row r="583" spans="2:12">
      <c r="B583" s="120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</row>
    <row r="584" spans="2:12">
      <c r="B584" s="120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</row>
    <row r="585" spans="2:12">
      <c r="B585" s="120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</row>
    <row r="586" spans="2:12">
      <c r="B586" s="120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228</v>
      </c>
    </row>
    <row r="2" spans="1:11">
      <c r="B2" s="46" t="s">
        <v>143</v>
      </c>
      <c r="C2" s="67" t="s">
        <v>229</v>
      </c>
    </row>
    <row r="3" spans="1:11">
      <c r="B3" s="46" t="s">
        <v>145</v>
      </c>
      <c r="C3" s="67" t="s">
        <v>230</v>
      </c>
    </row>
    <row r="4" spans="1:11">
      <c r="B4" s="46" t="s">
        <v>146</v>
      </c>
      <c r="C4" s="67">
        <v>8803</v>
      </c>
    </row>
    <row r="6" spans="1:11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1:11" ht="26.25" customHeight="1">
      <c r="B7" s="134" t="s">
        <v>94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858.83369616400012</v>
      </c>
      <c r="J11" s="84">
        <f>IFERROR(I11/$I$11,0)</f>
        <v>1</v>
      </c>
      <c r="K11" s="84">
        <f>I11/'סכום נכסי הקרן'!$C$42</f>
        <v>6.952926848928715E-4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858.83369616400012</v>
      </c>
      <c r="J12" s="84">
        <f t="shared" ref="J12:J14" si="0">IFERROR(I12/$I$11,0)</f>
        <v>1</v>
      </c>
      <c r="K12" s="84">
        <f>I12/'סכום נכסי הקרן'!$C$42</f>
        <v>6.952926848928715E-4</v>
      </c>
    </row>
    <row r="13" spans="1:11">
      <c r="B13" s="72" t="s">
        <v>1946</v>
      </c>
      <c r="C13" s="73" t="s">
        <v>1947</v>
      </c>
      <c r="D13" s="86" t="s">
        <v>27</v>
      </c>
      <c r="E13" s="86" t="s">
        <v>632</v>
      </c>
      <c r="F13" s="86" t="s">
        <v>130</v>
      </c>
      <c r="G13" s="83">
        <v>61.480924999999999</v>
      </c>
      <c r="H13" s="85">
        <v>374875</v>
      </c>
      <c r="I13" s="83">
        <v>843.90768073300001</v>
      </c>
      <c r="J13" s="84">
        <f t="shared" si="0"/>
        <v>0.98262059872863916</v>
      </c>
      <c r="K13" s="84">
        <f>I13/'סכום נכסי הקרן'!$C$42</f>
        <v>6.8320891432107646E-4</v>
      </c>
    </row>
    <row r="14" spans="1:11">
      <c r="B14" s="72" t="s">
        <v>1948</v>
      </c>
      <c r="C14" s="73" t="s">
        <v>1949</v>
      </c>
      <c r="D14" s="86" t="s">
        <v>27</v>
      </c>
      <c r="E14" s="86" t="s">
        <v>632</v>
      </c>
      <c r="F14" s="86" t="s">
        <v>132</v>
      </c>
      <c r="G14" s="83">
        <v>15.604129999999998</v>
      </c>
      <c r="H14" s="85">
        <v>39850</v>
      </c>
      <c r="I14" s="83">
        <v>14.926015431</v>
      </c>
      <c r="J14" s="84">
        <f t="shared" si="0"/>
        <v>1.7379401271360662E-2</v>
      </c>
      <c r="K14" s="84">
        <f>I14/'סכום נכסי הקרן'!$C$42</f>
        <v>1.2083770571794938E-5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22" t="s">
        <v>219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2" t="s">
        <v>110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2" t="s">
        <v>202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2" t="s">
        <v>210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20"/>
      <c r="C115" s="128"/>
      <c r="D115" s="128"/>
      <c r="E115" s="128"/>
      <c r="F115" s="128"/>
      <c r="G115" s="128"/>
      <c r="H115" s="128"/>
      <c r="I115" s="121"/>
      <c r="J115" s="121"/>
      <c r="K115" s="128"/>
    </row>
    <row r="116" spans="2:11">
      <c r="B116" s="120"/>
      <c r="C116" s="128"/>
      <c r="D116" s="128"/>
      <c r="E116" s="128"/>
      <c r="F116" s="128"/>
      <c r="G116" s="128"/>
      <c r="H116" s="128"/>
      <c r="I116" s="121"/>
      <c r="J116" s="121"/>
      <c r="K116" s="128"/>
    </row>
    <row r="117" spans="2:11">
      <c r="B117" s="120"/>
      <c r="C117" s="128"/>
      <c r="D117" s="128"/>
      <c r="E117" s="128"/>
      <c r="F117" s="128"/>
      <c r="G117" s="128"/>
      <c r="H117" s="128"/>
      <c r="I117" s="121"/>
      <c r="J117" s="121"/>
      <c r="K117" s="128"/>
    </row>
    <row r="118" spans="2:11">
      <c r="B118" s="120"/>
      <c r="C118" s="128"/>
      <c r="D118" s="128"/>
      <c r="E118" s="128"/>
      <c r="F118" s="128"/>
      <c r="G118" s="128"/>
      <c r="H118" s="128"/>
      <c r="I118" s="121"/>
      <c r="J118" s="121"/>
      <c r="K118" s="128"/>
    </row>
    <row r="119" spans="2:11">
      <c r="B119" s="120"/>
      <c r="C119" s="128"/>
      <c r="D119" s="128"/>
      <c r="E119" s="128"/>
      <c r="F119" s="128"/>
      <c r="G119" s="128"/>
      <c r="H119" s="128"/>
      <c r="I119" s="121"/>
      <c r="J119" s="121"/>
      <c r="K119" s="128"/>
    </row>
    <row r="120" spans="2:11">
      <c r="B120" s="120"/>
      <c r="C120" s="128"/>
      <c r="D120" s="128"/>
      <c r="E120" s="128"/>
      <c r="F120" s="128"/>
      <c r="G120" s="128"/>
      <c r="H120" s="128"/>
      <c r="I120" s="121"/>
      <c r="J120" s="121"/>
      <c r="K120" s="128"/>
    </row>
    <row r="121" spans="2:11">
      <c r="B121" s="120"/>
      <c r="C121" s="128"/>
      <c r="D121" s="128"/>
      <c r="E121" s="128"/>
      <c r="F121" s="128"/>
      <c r="G121" s="128"/>
      <c r="H121" s="128"/>
      <c r="I121" s="121"/>
      <c r="J121" s="121"/>
      <c r="K121" s="128"/>
    </row>
    <row r="122" spans="2:11">
      <c r="B122" s="120"/>
      <c r="C122" s="128"/>
      <c r="D122" s="128"/>
      <c r="E122" s="128"/>
      <c r="F122" s="128"/>
      <c r="G122" s="128"/>
      <c r="H122" s="128"/>
      <c r="I122" s="121"/>
      <c r="J122" s="121"/>
      <c r="K122" s="128"/>
    </row>
    <row r="123" spans="2:11">
      <c r="B123" s="120"/>
      <c r="C123" s="128"/>
      <c r="D123" s="128"/>
      <c r="E123" s="128"/>
      <c r="F123" s="128"/>
      <c r="G123" s="128"/>
      <c r="H123" s="128"/>
      <c r="I123" s="121"/>
      <c r="J123" s="121"/>
      <c r="K123" s="128"/>
    </row>
    <row r="124" spans="2:11">
      <c r="B124" s="120"/>
      <c r="C124" s="128"/>
      <c r="D124" s="128"/>
      <c r="E124" s="128"/>
      <c r="F124" s="128"/>
      <c r="G124" s="128"/>
      <c r="H124" s="128"/>
      <c r="I124" s="121"/>
      <c r="J124" s="121"/>
      <c r="K124" s="128"/>
    </row>
    <row r="125" spans="2:11">
      <c r="B125" s="120"/>
      <c r="C125" s="128"/>
      <c r="D125" s="128"/>
      <c r="E125" s="128"/>
      <c r="F125" s="128"/>
      <c r="G125" s="128"/>
      <c r="H125" s="128"/>
      <c r="I125" s="121"/>
      <c r="J125" s="121"/>
      <c r="K125" s="128"/>
    </row>
    <row r="126" spans="2:11">
      <c r="B126" s="120"/>
      <c r="C126" s="128"/>
      <c r="D126" s="128"/>
      <c r="E126" s="128"/>
      <c r="F126" s="128"/>
      <c r="G126" s="128"/>
      <c r="H126" s="128"/>
      <c r="I126" s="121"/>
      <c r="J126" s="121"/>
      <c r="K126" s="128"/>
    </row>
    <row r="127" spans="2:11">
      <c r="B127" s="120"/>
      <c r="C127" s="128"/>
      <c r="D127" s="128"/>
      <c r="E127" s="128"/>
      <c r="F127" s="128"/>
      <c r="G127" s="128"/>
      <c r="H127" s="128"/>
      <c r="I127" s="121"/>
      <c r="J127" s="121"/>
      <c r="K127" s="128"/>
    </row>
    <row r="128" spans="2:11">
      <c r="B128" s="120"/>
      <c r="C128" s="128"/>
      <c r="D128" s="128"/>
      <c r="E128" s="128"/>
      <c r="F128" s="128"/>
      <c r="G128" s="128"/>
      <c r="H128" s="128"/>
      <c r="I128" s="121"/>
      <c r="J128" s="121"/>
      <c r="K128" s="128"/>
    </row>
    <row r="129" spans="2:11">
      <c r="B129" s="120"/>
      <c r="C129" s="128"/>
      <c r="D129" s="128"/>
      <c r="E129" s="128"/>
      <c r="F129" s="128"/>
      <c r="G129" s="128"/>
      <c r="H129" s="128"/>
      <c r="I129" s="121"/>
      <c r="J129" s="121"/>
      <c r="K129" s="128"/>
    </row>
    <row r="130" spans="2:11">
      <c r="B130" s="120"/>
      <c r="C130" s="128"/>
      <c r="D130" s="128"/>
      <c r="E130" s="128"/>
      <c r="F130" s="128"/>
      <c r="G130" s="128"/>
      <c r="H130" s="128"/>
      <c r="I130" s="121"/>
      <c r="J130" s="121"/>
      <c r="K130" s="128"/>
    </row>
    <row r="131" spans="2:11">
      <c r="B131" s="120"/>
      <c r="C131" s="128"/>
      <c r="D131" s="128"/>
      <c r="E131" s="128"/>
      <c r="F131" s="128"/>
      <c r="G131" s="128"/>
      <c r="H131" s="128"/>
      <c r="I131" s="121"/>
      <c r="J131" s="121"/>
      <c r="K131" s="128"/>
    </row>
    <row r="132" spans="2:11">
      <c r="B132" s="120"/>
      <c r="C132" s="128"/>
      <c r="D132" s="128"/>
      <c r="E132" s="128"/>
      <c r="F132" s="128"/>
      <c r="G132" s="128"/>
      <c r="H132" s="128"/>
      <c r="I132" s="121"/>
      <c r="J132" s="121"/>
      <c r="K132" s="128"/>
    </row>
    <row r="133" spans="2:11">
      <c r="B133" s="120"/>
      <c r="C133" s="128"/>
      <c r="D133" s="128"/>
      <c r="E133" s="128"/>
      <c r="F133" s="128"/>
      <c r="G133" s="128"/>
      <c r="H133" s="128"/>
      <c r="I133" s="121"/>
      <c r="J133" s="121"/>
      <c r="K133" s="128"/>
    </row>
    <row r="134" spans="2:11">
      <c r="B134" s="120"/>
      <c r="C134" s="128"/>
      <c r="D134" s="128"/>
      <c r="E134" s="128"/>
      <c r="F134" s="128"/>
      <c r="G134" s="128"/>
      <c r="H134" s="128"/>
      <c r="I134" s="121"/>
      <c r="J134" s="121"/>
      <c r="K134" s="128"/>
    </row>
    <row r="135" spans="2:11">
      <c r="B135" s="120"/>
      <c r="C135" s="128"/>
      <c r="D135" s="128"/>
      <c r="E135" s="128"/>
      <c r="F135" s="128"/>
      <c r="G135" s="128"/>
      <c r="H135" s="128"/>
      <c r="I135" s="121"/>
      <c r="J135" s="121"/>
      <c r="K135" s="128"/>
    </row>
    <row r="136" spans="2:11">
      <c r="B136" s="120"/>
      <c r="C136" s="128"/>
      <c r="D136" s="128"/>
      <c r="E136" s="128"/>
      <c r="F136" s="128"/>
      <c r="G136" s="128"/>
      <c r="H136" s="128"/>
      <c r="I136" s="121"/>
      <c r="J136" s="121"/>
      <c r="K136" s="128"/>
    </row>
    <row r="137" spans="2:11">
      <c r="B137" s="120"/>
      <c r="C137" s="128"/>
      <c r="D137" s="128"/>
      <c r="E137" s="128"/>
      <c r="F137" s="128"/>
      <c r="G137" s="128"/>
      <c r="H137" s="128"/>
      <c r="I137" s="121"/>
      <c r="J137" s="121"/>
      <c r="K137" s="128"/>
    </row>
    <row r="138" spans="2:11">
      <c r="B138" s="120"/>
      <c r="C138" s="128"/>
      <c r="D138" s="128"/>
      <c r="E138" s="128"/>
      <c r="F138" s="128"/>
      <c r="G138" s="128"/>
      <c r="H138" s="128"/>
      <c r="I138" s="121"/>
      <c r="J138" s="121"/>
      <c r="K138" s="128"/>
    </row>
    <row r="139" spans="2:11">
      <c r="B139" s="120"/>
      <c r="C139" s="128"/>
      <c r="D139" s="128"/>
      <c r="E139" s="128"/>
      <c r="F139" s="128"/>
      <c r="G139" s="128"/>
      <c r="H139" s="128"/>
      <c r="I139" s="121"/>
      <c r="J139" s="121"/>
      <c r="K139" s="128"/>
    </row>
    <row r="140" spans="2:11">
      <c r="B140" s="120"/>
      <c r="C140" s="128"/>
      <c r="D140" s="128"/>
      <c r="E140" s="128"/>
      <c r="F140" s="128"/>
      <c r="G140" s="128"/>
      <c r="H140" s="128"/>
      <c r="I140" s="121"/>
      <c r="J140" s="121"/>
      <c r="K140" s="128"/>
    </row>
    <row r="141" spans="2:11">
      <c r="B141" s="120"/>
      <c r="C141" s="128"/>
      <c r="D141" s="128"/>
      <c r="E141" s="128"/>
      <c r="F141" s="128"/>
      <c r="G141" s="128"/>
      <c r="H141" s="128"/>
      <c r="I141" s="121"/>
      <c r="J141" s="121"/>
      <c r="K141" s="128"/>
    </row>
    <row r="142" spans="2:11">
      <c r="B142" s="120"/>
      <c r="C142" s="128"/>
      <c r="D142" s="128"/>
      <c r="E142" s="128"/>
      <c r="F142" s="128"/>
      <c r="G142" s="128"/>
      <c r="H142" s="128"/>
      <c r="I142" s="121"/>
      <c r="J142" s="121"/>
      <c r="K142" s="128"/>
    </row>
    <row r="143" spans="2:11">
      <c r="B143" s="120"/>
      <c r="C143" s="128"/>
      <c r="D143" s="128"/>
      <c r="E143" s="128"/>
      <c r="F143" s="128"/>
      <c r="G143" s="128"/>
      <c r="H143" s="128"/>
      <c r="I143" s="121"/>
      <c r="J143" s="121"/>
      <c r="K143" s="128"/>
    </row>
    <row r="144" spans="2:11">
      <c r="B144" s="120"/>
      <c r="C144" s="128"/>
      <c r="D144" s="128"/>
      <c r="E144" s="128"/>
      <c r="F144" s="128"/>
      <c r="G144" s="128"/>
      <c r="H144" s="128"/>
      <c r="I144" s="121"/>
      <c r="J144" s="121"/>
      <c r="K144" s="128"/>
    </row>
    <row r="145" spans="2:11">
      <c r="B145" s="120"/>
      <c r="C145" s="128"/>
      <c r="D145" s="128"/>
      <c r="E145" s="128"/>
      <c r="F145" s="128"/>
      <c r="G145" s="128"/>
      <c r="H145" s="128"/>
      <c r="I145" s="121"/>
      <c r="J145" s="121"/>
      <c r="K145" s="128"/>
    </row>
    <row r="146" spans="2:11">
      <c r="B146" s="120"/>
      <c r="C146" s="128"/>
      <c r="D146" s="128"/>
      <c r="E146" s="128"/>
      <c r="F146" s="128"/>
      <c r="G146" s="128"/>
      <c r="H146" s="128"/>
      <c r="I146" s="121"/>
      <c r="J146" s="121"/>
      <c r="K146" s="128"/>
    </row>
    <row r="147" spans="2:11">
      <c r="B147" s="120"/>
      <c r="C147" s="128"/>
      <c r="D147" s="128"/>
      <c r="E147" s="128"/>
      <c r="F147" s="128"/>
      <c r="G147" s="128"/>
      <c r="H147" s="128"/>
      <c r="I147" s="121"/>
      <c r="J147" s="121"/>
      <c r="K147" s="128"/>
    </row>
    <row r="148" spans="2:11">
      <c r="B148" s="120"/>
      <c r="C148" s="128"/>
      <c r="D148" s="128"/>
      <c r="E148" s="128"/>
      <c r="F148" s="128"/>
      <c r="G148" s="128"/>
      <c r="H148" s="128"/>
      <c r="I148" s="121"/>
      <c r="J148" s="121"/>
      <c r="K148" s="128"/>
    </row>
    <row r="149" spans="2:11">
      <c r="B149" s="120"/>
      <c r="C149" s="128"/>
      <c r="D149" s="128"/>
      <c r="E149" s="128"/>
      <c r="F149" s="128"/>
      <c r="G149" s="128"/>
      <c r="H149" s="128"/>
      <c r="I149" s="121"/>
      <c r="J149" s="121"/>
      <c r="K149" s="128"/>
    </row>
    <row r="150" spans="2:11">
      <c r="B150" s="120"/>
      <c r="C150" s="128"/>
      <c r="D150" s="128"/>
      <c r="E150" s="128"/>
      <c r="F150" s="128"/>
      <c r="G150" s="128"/>
      <c r="H150" s="128"/>
      <c r="I150" s="121"/>
      <c r="J150" s="121"/>
      <c r="K150" s="128"/>
    </row>
    <row r="151" spans="2:11">
      <c r="B151" s="120"/>
      <c r="C151" s="128"/>
      <c r="D151" s="128"/>
      <c r="E151" s="128"/>
      <c r="F151" s="128"/>
      <c r="G151" s="128"/>
      <c r="H151" s="128"/>
      <c r="I151" s="121"/>
      <c r="J151" s="121"/>
      <c r="K151" s="128"/>
    </row>
    <row r="152" spans="2:11">
      <c r="B152" s="120"/>
      <c r="C152" s="128"/>
      <c r="D152" s="128"/>
      <c r="E152" s="128"/>
      <c r="F152" s="128"/>
      <c r="G152" s="128"/>
      <c r="H152" s="128"/>
      <c r="I152" s="121"/>
      <c r="J152" s="121"/>
      <c r="K152" s="128"/>
    </row>
    <row r="153" spans="2:11">
      <c r="B153" s="120"/>
      <c r="C153" s="128"/>
      <c r="D153" s="128"/>
      <c r="E153" s="128"/>
      <c r="F153" s="128"/>
      <c r="G153" s="128"/>
      <c r="H153" s="128"/>
      <c r="I153" s="121"/>
      <c r="J153" s="121"/>
      <c r="K153" s="128"/>
    </row>
    <row r="154" spans="2:11">
      <c r="B154" s="120"/>
      <c r="C154" s="128"/>
      <c r="D154" s="128"/>
      <c r="E154" s="128"/>
      <c r="F154" s="128"/>
      <c r="G154" s="128"/>
      <c r="H154" s="128"/>
      <c r="I154" s="121"/>
      <c r="J154" s="121"/>
      <c r="K154" s="128"/>
    </row>
    <row r="155" spans="2:11">
      <c r="B155" s="120"/>
      <c r="C155" s="128"/>
      <c r="D155" s="128"/>
      <c r="E155" s="128"/>
      <c r="F155" s="128"/>
      <c r="G155" s="128"/>
      <c r="H155" s="128"/>
      <c r="I155" s="121"/>
      <c r="J155" s="121"/>
      <c r="K155" s="128"/>
    </row>
    <row r="156" spans="2:11">
      <c r="B156" s="120"/>
      <c r="C156" s="128"/>
      <c r="D156" s="128"/>
      <c r="E156" s="128"/>
      <c r="F156" s="128"/>
      <c r="G156" s="128"/>
      <c r="H156" s="128"/>
      <c r="I156" s="121"/>
      <c r="J156" s="121"/>
      <c r="K156" s="128"/>
    </row>
    <row r="157" spans="2:11">
      <c r="B157" s="120"/>
      <c r="C157" s="128"/>
      <c r="D157" s="128"/>
      <c r="E157" s="128"/>
      <c r="F157" s="128"/>
      <c r="G157" s="128"/>
      <c r="H157" s="128"/>
      <c r="I157" s="121"/>
      <c r="J157" s="121"/>
      <c r="K157" s="128"/>
    </row>
    <row r="158" spans="2:11">
      <c r="B158" s="120"/>
      <c r="C158" s="128"/>
      <c r="D158" s="128"/>
      <c r="E158" s="128"/>
      <c r="F158" s="128"/>
      <c r="G158" s="128"/>
      <c r="H158" s="128"/>
      <c r="I158" s="121"/>
      <c r="J158" s="121"/>
      <c r="K158" s="128"/>
    </row>
    <row r="159" spans="2:11">
      <c r="B159" s="120"/>
      <c r="C159" s="128"/>
      <c r="D159" s="128"/>
      <c r="E159" s="128"/>
      <c r="F159" s="128"/>
      <c r="G159" s="128"/>
      <c r="H159" s="128"/>
      <c r="I159" s="121"/>
      <c r="J159" s="121"/>
      <c r="K159" s="128"/>
    </row>
    <row r="160" spans="2:11">
      <c r="B160" s="120"/>
      <c r="C160" s="128"/>
      <c r="D160" s="128"/>
      <c r="E160" s="128"/>
      <c r="F160" s="128"/>
      <c r="G160" s="128"/>
      <c r="H160" s="128"/>
      <c r="I160" s="121"/>
      <c r="J160" s="121"/>
      <c r="K160" s="128"/>
    </row>
    <row r="161" spans="2:11">
      <c r="B161" s="120"/>
      <c r="C161" s="128"/>
      <c r="D161" s="128"/>
      <c r="E161" s="128"/>
      <c r="F161" s="128"/>
      <c r="G161" s="128"/>
      <c r="H161" s="128"/>
      <c r="I161" s="121"/>
      <c r="J161" s="121"/>
      <c r="K161" s="128"/>
    </row>
    <row r="162" spans="2:11">
      <c r="B162" s="120"/>
      <c r="C162" s="128"/>
      <c r="D162" s="128"/>
      <c r="E162" s="128"/>
      <c r="F162" s="128"/>
      <c r="G162" s="128"/>
      <c r="H162" s="128"/>
      <c r="I162" s="121"/>
      <c r="J162" s="121"/>
      <c r="K162" s="128"/>
    </row>
    <row r="163" spans="2:11">
      <c r="B163" s="120"/>
      <c r="C163" s="128"/>
      <c r="D163" s="128"/>
      <c r="E163" s="128"/>
      <c r="F163" s="128"/>
      <c r="G163" s="128"/>
      <c r="H163" s="128"/>
      <c r="I163" s="121"/>
      <c r="J163" s="121"/>
      <c r="K163" s="128"/>
    </row>
    <row r="164" spans="2:11">
      <c r="B164" s="120"/>
      <c r="C164" s="128"/>
      <c r="D164" s="128"/>
      <c r="E164" s="128"/>
      <c r="F164" s="128"/>
      <c r="G164" s="128"/>
      <c r="H164" s="128"/>
      <c r="I164" s="121"/>
      <c r="J164" s="121"/>
      <c r="K164" s="128"/>
    </row>
    <row r="165" spans="2:11">
      <c r="B165" s="120"/>
      <c r="C165" s="128"/>
      <c r="D165" s="128"/>
      <c r="E165" s="128"/>
      <c r="F165" s="128"/>
      <c r="G165" s="128"/>
      <c r="H165" s="128"/>
      <c r="I165" s="121"/>
      <c r="J165" s="121"/>
      <c r="K165" s="128"/>
    </row>
    <row r="166" spans="2:11">
      <c r="B166" s="120"/>
      <c r="C166" s="128"/>
      <c r="D166" s="128"/>
      <c r="E166" s="128"/>
      <c r="F166" s="128"/>
      <c r="G166" s="128"/>
      <c r="H166" s="128"/>
      <c r="I166" s="121"/>
      <c r="J166" s="121"/>
      <c r="K166" s="128"/>
    </row>
    <row r="167" spans="2:11">
      <c r="B167" s="120"/>
      <c r="C167" s="128"/>
      <c r="D167" s="128"/>
      <c r="E167" s="128"/>
      <c r="F167" s="128"/>
      <c r="G167" s="128"/>
      <c r="H167" s="128"/>
      <c r="I167" s="121"/>
      <c r="J167" s="121"/>
      <c r="K167" s="128"/>
    </row>
    <row r="168" spans="2:11">
      <c r="B168" s="120"/>
      <c r="C168" s="128"/>
      <c r="D168" s="128"/>
      <c r="E168" s="128"/>
      <c r="F168" s="128"/>
      <c r="G168" s="128"/>
      <c r="H168" s="128"/>
      <c r="I168" s="121"/>
      <c r="J168" s="121"/>
      <c r="K168" s="128"/>
    </row>
    <row r="169" spans="2:11">
      <c r="B169" s="120"/>
      <c r="C169" s="128"/>
      <c r="D169" s="128"/>
      <c r="E169" s="128"/>
      <c r="F169" s="128"/>
      <c r="G169" s="128"/>
      <c r="H169" s="128"/>
      <c r="I169" s="121"/>
      <c r="J169" s="121"/>
      <c r="K169" s="128"/>
    </row>
    <row r="170" spans="2:11">
      <c r="B170" s="120"/>
      <c r="C170" s="128"/>
      <c r="D170" s="128"/>
      <c r="E170" s="128"/>
      <c r="F170" s="128"/>
      <c r="G170" s="128"/>
      <c r="H170" s="128"/>
      <c r="I170" s="121"/>
      <c r="J170" s="121"/>
      <c r="K170" s="128"/>
    </row>
    <row r="171" spans="2:11">
      <c r="B171" s="120"/>
      <c r="C171" s="128"/>
      <c r="D171" s="128"/>
      <c r="E171" s="128"/>
      <c r="F171" s="128"/>
      <c r="G171" s="128"/>
      <c r="H171" s="128"/>
      <c r="I171" s="121"/>
      <c r="J171" s="121"/>
      <c r="K171" s="128"/>
    </row>
    <row r="172" spans="2:11">
      <c r="B172" s="120"/>
      <c r="C172" s="128"/>
      <c r="D172" s="128"/>
      <c r="E172" s="128"/>
      <c r="F172" s="128"/>
      <c r="G172" s="128"/>
      <c r="H172" s="128"/>
      <c r="I172" s="121"/>
      <c r="J172" s="121"/>
      <c r="K172" s="128"/>
    </row>
    <row r="173" spans="2:11">
      <c r="B173" s="120"/>
      <c r="C173" s="128"/>
      <c r="D173" s="128"/>
      <c r="E173" s="128"/>
      <c r="F173" s="128"/>
      <c r="G173" s="128"/>
      <c r="H173" s="128"/>
      <c r="I173" s="121"/>
      <c r="J173" s="121"/>
      <c r="K173" s="128"/>
    </row>
    <row r="174" spans="2:11">
      <c r="B174" s="120"/>
      <c r="C174" s="128"/>
      <c r="D174" s="128"/>
      <c r="E174" s="128"/>
      <c r="F174" s="128"/>
      <c r="G174" s="128"/>
      <c r="H174" s="128"/>
      <c r="I174" s="121"/>
      <c r="J174" s="121"/>
      <c r="K174" s="128"/>
    </row>
    <row r="175" spans="2:11">
      <c r="B175" s="120"/>
      <c r="C175" s="128"/>
      <c r="D175" s="128"/>
      <c r="E175" s="128"/>
      <c r="F175" s="128"/>
      <c r="G175" s="128"/>
      <c r="H175" s="128"/>
      <c r="I175" s="121"/>
      <c r="J175" s="121"/>
      <c r="K175" s="128"/>
    </row>
    <row r="176" spans="2:11">
      <c r="B176" s="120"/>
      <c r="C176" s="128"/>
      <c r="D176" s="128"/>
      <c r="E176" s="128"/>
      <c r="F176" s="128"/>
      <c r="G176" s="128"/>
      <c r="H176" s="128"/>
      <c r="I176" s="121"/>
      <c r="J176" s="121"/>
      <c r="K176" s="128"/>
    </row>
    <row r="177" spans="2:11">
      <c r="B177" s="120"/>
      <c r="C177" s="128"/>
      <c r="D177" s="128"/>
      <c r="E177" s="128"/>
      <c r="F177" s="128"/>
      <c r="G177" s="128"/>
      <c r="H177" s="128"/>
      <c r="I177" s="121"/>
      <c r="J177" s="121"/>
      <c r="K177" s="128"/>
    </row>
    <row r="178" spans="2:11">
      <c r="B178" s="120"/>
      <c r="C178" s="128"/>
      <c r="D178" s="128"/>
      <c r="E178" s="128"/>
      <c r="F178" s="128"/>
      <c r="G178" s="128"/>
      <c r="H178" s="128"/>
      <c r="I178" s="121"/>
      <c r="J178" s="121"/>
      <c r="K178" s="128"/>
    </row>
    <row r="179" spans="2:11">
      <c r="B179" s="120"/>
      <c r="C179" s="128"/>
      <c r="D179" s="128"/>
      <c r="E179" s="128"/>
      <c r="F179" s="128"/>
      <c r="G179" s="128"/>
      <c r="H179" s="128"/>
      <c r="I179" s="121"/>
      <c r="J179" s="121"/>
      <c r="K179" s="128"/>
    </row>
    <row r="180" spans="2:11">
      <c r="B180" s="120"/>
      <c r="C180" s="128"/>
      <c r="D180" s="128"/>
      <c r="E180" s="128"/>
      <c r="F180" s="128"/>
      <c r="G180" s="128"/>
      <c r="H180" s="128"/>
      <c r="I180" s="121"/>
      <c r="J180" s="121"/>
      <c r="K180" s="128"/>
    </row>
    <row r="181" spans="2:11">
      <c r="B181" s="120"/>
      <c r="C181" s="128"/>
      <c r="D181" s="128"/>
      <c r="E181" s="128"/>
      <c r="F181" s="128"/>
      <c r="G181" s="128"/>
      <c r="H181" s="128"/>
      <c r="I181" s="121"/>
      <c r="J181" s="121"/>
      <c r="K181" s="128"/>
    </row>
    <row r="182" spans="2:11">
      <c r="B182" s="120"/>
      <c r="C182" s="128"/>
      <c r="D182" s="128"/>
      <c r="E182" s="128"/>
      <c r="F182" s="128"/>
      <c r="G182" s="128"/>
      <c r="H182" s="128"/>
      <c r="I182" s="121"/>
      <c r="J182" s="121"/>
      <c r="K182" s="128"/>
    </row>
    <row r="183" spans="2:11">
      <c r="B183" s="120"/>
      <c r="C183" s="128"/>
      <c r="D183" s="128"/>
      <c r="E183" s="128"/>
      <c r="F183" s="128"/>
      <c r="G183" s="128"/>
      <c r="H183" s="128"/>
      <c r="I183" s="121"/>
      <c r="J183" s="121"/>
      <c r="K183" s="128"/>
    </row>
    <row r="184" spans="2:11">
      <c r="B184" s="120"/>
      <c r="C184" s="128"/>
      <c r="D184" s="128"/>
      <c r="E184" s="128"/>
      <c r="F184" s="128"/>
      <c r="G184" s="128"/>
      <c r="H184" s="128"/>
      <c r="I184" s="121"/>
      <c r="J184" s="121"/>
      <c r="K184" s="128"/>
    </row>
    <row r="185" spans="2:11">
      <c r="B185" s="120"/>
      <c r="C185" s="128"/>
      <c r="D185" s="128"/>
      <c r="E185" s="128"/>
      <c r="F185" s="128"/>
      <c r="G185" s="128"/>
      <c r="H185" s="128"/>
      <c r="I185" s="121"/>
      <c r="J185" s="121"/>
      <c r="K185" s="128"/>
    </row>
    <row r="186" spans="2:11">
      <c r="B186" s="120"/>
      <c r="C186" s="128"/>
      <c r="D186" s="128"/>
      <c r="E186" s="128"/>
      <c r="F186" s="128"/>
      <c r="G186" s="128"/>
      <c r="H186" s="128"/>
      <c r="I186" s="121"/>
      <c r="J186" s="121"/>
      <c r="K186" s="128"/>
    </row>
    <row r="187" spans="2:11">
      <c r="B187" s="120"/>
      <c r="C187" s="128"/>
      <c r="D187" s="128"/>
      <c r="E187" s="128"/>
      <c r="F187" s="128"/>
      <c r="G187" s="128"/>
      <c r="H187" s="128"/>
      <c r="I187" s="121"/>
      <c r="J187" s="121"/>
      <c r="K187" s="128"/>
    </row>
    <row r="188" spans="2:11">
      <c r="B188" s="120"/>
      <c r="C188" s="128"/>
      <c r="D188" s="128"/>
      <c r="E188" s="128"/>
      <c r="F188" s="128"/>
      <c r="G188" s="128"/>
      <c r="H188" s="128"/>
      <c r="I188" s="121"/>
      <c r="J188" s="121"/>
      <c r="K188" s="128"/>
    </row>
    <row r="189" spans="2:11">
      <c r="B189" s="120"/>
      <c r="C189" s="128"/>
      <c r="D189" s="128"/>
      <c r="E189" s="128"/>
      <c r="F189" s="128"/>
      <c r="G189" s="128"/>
      <c r="H189" s="128"/>
      <c r="I189" s="121"/>
      <c r="J189" s="121"/>
      <c r="K189" s="128"/>
    </row>
    <row r="190" spans="2:11">
      <c r="B190" s="120"/>
      <c r="C190" s="128"/>
      <c r="D190" s="128"/>
      <c r="E190" s="128"/>
      <c r="F190" s="128"/>
      <c r="G190" s="128"/>
      <c r="H190" s="128"/>
      <c r="I190" s="121"/>
      <c r="J190" s="121"/>
      <c r="K190" s="128"/>
    </row>
    <row r="191" spans="2:11">
      <c r="B191" s="120"/>
      <c r="C191" s="128"/>
      <c r="D191" s="128"/>
      <c r="E191" s="128"/>
      <c r="F191" s="128"/>
      <c r="G191" s="128"/>
      <c r="H191" s="128"/>
      <c r="I191" s="121"/>
      <c r="J191" s="121"/>
      <c r="K191" s="128"/>
    </row>
    <row r="192" spans="2:11">
      <c r="B192" s="120"/>
      <c r="C192" s="128"/>
      <c r="D192" s="128"/>
      <c r="E192" s="128"/>
      <c r="F192" s="128"/>
      <c r="G192" s="128"/>
      <c r="H192" s="128"/>
      <c r="I192" s="121"/>
      <c r="J192" s="121"/>
      <c r="K192" s="128"/>
    </row>
    <row r="193" spans="2:11">
      <c r="B193" s="120"/>
      <c r="C193" s="128"/>
      <c r="D193" s="128"/>
      <c r="E193" s="128"/>
      <c r="F193" s="128"/>
      <c r="G193" s="128"/>
      <c r="H193" s="128"/>
      <c r="I193" s="121"/>
      <c r="J193" s="121"/>
      <c r="K193" s="128"/>
    </row>
    <row r="194" spans="2:11">
      <c r="B194" s="120"/>
      <c r="C194" s="128"/>
      <c r="D194" s="128"/>
      <c r="E194" s="128"/>
      <c r="F194" s="128"/>
      <c r="G194" s="128"/>
      <c r="H194" s="128"/>
      <c r="I194" s="121"/>
      <c r="J194" s="121"/>
      <c r="K194" s="128"/>
    </row>
    <row r="195" spans="2:11">
      <c r="B195" s="120"/>
      <c r="C195" s="128"/>
      <c r="D195" s="128"/>
      <c r="E195" s="128"/>
      <c r="F195" s="128"/>
      <c r="G195" s="128"/>
      <c r="H195" s="128"/>
      <c r="I195" s="121"/>
      <c r="J195" s="121"/>
      <c r="K195" s="128"/>
    </row>
    <row r="196" spans="2:11">
      <c r="B196" s="120"/>
      <c r="C196" s="128"/>
      <c r="D196" s="128"/>
      <c r="E196" s="128"/>
      <c r="F196" s="128"/>
      <c r="G196" s="128"/>
      <c r="H196" s="128"/>
      <c r="I196" s="121"/>
      <c r="J196" s="121"/>
      <c r="K196" s="128"/>
    </row>
    <row r="197" spans="2:11">
      <c r="B197" s="120"/>
      <c r="C197" s="128"/>
      <c r="D197" s="128"/>
      <c r="E197" s="128"/>
      <c r="F197" s="128"/>
      <c r="G197" s="128"/>
      <c r="H197" s="128"/>
      <c r="I197" s="121"/>
      <c r="J197" s="121"/>
      <c r="K197" s="128"/>
    </row>
    <row r="198" spans="2:11">
      <c r="B198" s="120"/>
      <c r="C198" s="128"/>
      <c r="D198" s="128"/>
      <c r="E198" s="128"/>
      <c r="F198" s="128"/>
      <c r="G198" s="128"/>
      <c r="H198" s="128"/>
      <c r="I198" s="121"/>
      <c r="J198" s="121"/>
      <c r="K198" s="128"/>
    </row>
    <row r="199" spans="2:11">
      <c r="B199" s="120"/>
      <c r="C199" s="128"/>
      <c r="D199" s="128"/>
      <c r="E199" s="128"/>
      <c r="F199" s="128"/>
      <c r="G199" s="128"/>
      <c r="H199" s="128"/>
      <c r="I199" s="121"/>
      <c r="J199" s="121"/>
      <c r="K199" s="128"/>
    </row>
    <row r="200" spans="2:11">
      <c r="B200" s="120"/>
      <c r="C200" s="128"/>
      <c r="D200" s="128"/>
      <c r="E200" s="128"/>
      <c r="F200" s="128"/>
      <c r="G200" s="128"/>
      <c r="H200" s="128"/>
      <c r="I200" s="121"/>
      <c r="J200" s="121"/>
      <c r="K200" s="128"/>
    </row>
    <row r="201" spans="2:11">
      <c r="B201" s="120"/>
      <c r="C201" s="128"/>
      <c r="D201" s="128"/>
      <c r="E201" s="128"/>
      <c r="F201" s="128"/>
      <c r="G201" s="128"/>
      <c r="H201" s="128"/>
      <c r="I201" s="121"/>
      <c r="J201" s="121"/>
      <c r="K201" s="128"/>
    </row>
    <row r="202" spans="2:11">
      <c r="B202" s="120"/>
      <c r="C202" s="128"/>
      <c r="D202" s="128"/>
      <c r="E202" s="128"/>
      <c r="F202" s="128"/>
      <c r="G202" s="128"/>
      <c r="H202" s="128"/>
      <c r="I202" s="121"/>
      <c r="J202" s="121"/>
      <c r="K202" s="128"/>
    </row>
    <row r="203" spans="2:11">
      <c r="B203" s="120"/>
      <c r="C203" s="128"/>
      <c r="D203" s="128"/>
      <c r="E203" s="128"/>
      <c r="F203" s="128"/>
      <c r="G203" s="128"/>
      <c r="H203" s="128"/>
      <c r="I203" s="121"/>
      <c r="J203" s="121"/>
      <c r="K203" s="128"/>
    </row>
    <row r="204" spans="2:11">
      <c r="B204" s="120"/>
      <c r="C204" s="128"/>
      <c r="D204" s="128"/>
      <c r="E204" s="128"/>
      <c r="F204" s="128"/>
      <c r="G204" s="128"/>
      <c r="H204" s="128"/>
      <c r="I204" s="121"/>
      <c r="J204" s="121"/>
      <c r="K204" s="128"/>
    </row>
    <row r="205" spans="2:11">
      <c r="B205" s="120"/>
      <c r="C205" s="128"/>
      <c r="D205" s="128"/>
      <c r="E205" s="128"/>
      <c r="F205" s="128"/>
      <c r="G205" s="128"/>
      <c r="H205" s="128"/>
      <c r="I205" s="121"/>
      <c r="J205" s="121"/>
      <c r="K205" s="128"/>
    </row>
    <row r="206" spans="2:11">
      <c r="B206" s="120"/>
      <c r="C206" s="128"/>
      <c r="D206" s="128"/>
      <c r="E206" s="128"/>
      <c r="F206" s="128"/>
      <c r="G206" s="128"/>
      <c r="H206" s="128"/>
      <c r="I206" s="121"/>
      <c r="J206" s="121"/>
      <c r="K206" s="128"/>
    </row>
    <row r="207" spans="2:11">
      <c r="B207" s="120"/>
      <c r="C207" s="128"/>
      <c r="D207" s="128"/>
      <c r="E207" s="128"/>
      <c r="F207" s="128"/>
      <c r="G207" s="128"/>
      <c r="H207" s="128"/>
      <c r="I207" s="121"/>
      <c r="J207" s="121"/>
      <c r="K207" s="128"/>
    </row>
    <row r="208" spans="2:11">
      <c r="B208" s="120"/>
      <c r="C208" s="128"/>
      <c r="D208" s="128"/>
      <c r="E208" s="128"/>
      <c r="F208" s="128"/>
      <c r="G208" s="128"/>
      <c r="H208" s="128"/>
      <c r="I208" s="121"/>
      <c r="J208" s="121"/>
      <c r="K208" s="128"/>
    </row>
    <row r="209" spans="2:11">
      <c r="B209" s="120"/>
      <c r="C209" s="128"/>
      <c r="D209" s="128"/>
      <c r="E209" s="128"/>
      <c r="F209" s="128"/>
      <c r="G209" s="128"/>
      <c r="H209" s="128"/>
      <c r="I209" s="121"/>
      <c r="J209" s="121"/>
      <c r="K209" s="128"/>
    </row>
    <row r="210" spans="2:11">
      <c r="B210" s="120"/>
      <c r="C210" s="128"/>
      <c r="D210" s="128"/>
      <c r="E210" s="128"/>
      <c r="F210" s="128"/>
      <c r="G210" s="128"/>
      <c r="H210" s="128"/>
      <c r="I210" s="121"/>
      <c r="J210" s="121"/>
      <c r="K210" s="128"/>
    </row>
    <row r="211" spans="2:11">
      <c r="B211" s="120"/>
      <c r="C211" s="128"/>
      <c r="D211" s="128"/>
      <c r="E211" s="128"/>
      <c r="F211" s="128"/>
      <c r="G211" s="128"/>
      <c r="H211" s="128"/>
      <c r="I211" s="121"/>
      <c r="J211" s="121"/>
      <c r="K211" s="128"/>
    </row>
    <row r="212" spans="2:11">
      <c r="B212" s="120"/>
      <c r="C212" s="128"/>
      <c r="D212" s="128"/>
      <c r="E212" s="128"/>
      <c r="F212" s="128"/>
      <c r="G212" s="128"/>
      <c r="H212" s="128"/>
      <c r="I212" s="121"/>
      <c r="J212" s="121"/>
      <c r="K212" s="128"/>
    </row>
    <row r="213" spans="2:11">
      <c r="B213" s="120"/>
      <c r="C213" s="128"/>
      <c r="D213" s="128"/>
      <c r="E213" s="128"/>
      <c r="F213" s="128"/>
      <c r="G213" s="128"/>
      <c r="H213" s="128"/>
      <c r="I213" s="121"/>
      <c r="J213" s="121"/>
      <c r="K213" s="128"/>
    </row>
    <row r="214" spans="2:11">
      <c r="B214" s="120"/>
      <c r="C214" s="128"/>
      <c r="D214" s="128"/>
      <c r="E214" s="128"/>
      <c r="F214" s="128"/>
      <c r="G214" s="128"/>
      <c r="H214" s="128"/>
      <c r="I214" s="121"/>
      <c r="J214" s="121"/>
      <c r="K214" s="128"/>
    </row>
    <row r="215" spans="2:11">
      <c r="B215" s="120"/>
      <c r="C215" s="128"/>
      <c r="D215" s="128"/>
      <c r="E215" s="128"/>
      <c r="F215" s="128"/>
      <c r="G215" s="128"/>
      <c r="H215" s="128"/>
      <c r="I215" s="121"/>
      <c r="J215" s="121"/>
      <c r="K215" s="128"/>
    </row>
    <row r="216" spans="2:11">
      <c r="B216" s="120"/>
      <c r="C216" s="128"/>
      <c r="D216" s="128"/>
      <c r="E216" s="128"/>
      <c r="F216" s="128"/>
      <c r="G216" s="128"/>
      <c r="H216" s="128"/>
      <c r="I216" s="121"/>
      <c r="J216" s="121"/>
      <c r="K216" s="128"/>
    </row>
    <row r="217" spans="2:11">
      <c r="B217" s="120"/>
      <c r="C217" s="128"/>
      <c r="D217" s="128"/>
      <c r="E217" s="128"/>
      <c r="F217" s="128"/>
      <c r="G217" s="128"/>
      <c r="H217" s="128"/>
      <c r="I217" s="121"/>
      <c r="J217" s="121"/>
      <c r="K217" s="128"/>
    </row>
    <row r="218" spans="2:11">
      <c r="B218" s="120"/>
      <c r="C218" s="128"/>
      <c r="D218" s="128"/>
      <c r="E218" s="128"/>
      <c r="F218" s="128"/>
      <c r="G218" s="128"/>
      <c r="H218" s="128"/>
      <c r="I218" s="121"/>
      <c r="J218" s="121"/>
      <c r="K218" s="128"/>
    </row>
    <row r="219" spans="2:11">
      <c r="B219" s="120"/>
      <c r="C219" s="128"/>
      <c r="D219" s="128"/>
      <c r="E219" s="128"/>
      <c r="F219" s="128"/>
      <c r="G219" s="128"/>
      <c r="H219" s="128"/>
      <c r="I219" s="121"/>
      <c r="J219" s="121"/>
      <c r="K219" s="128"/>
    </row>
    <row r="220" spans="2:11">
      <c r="B220" s="120"/>
      <c r="C220" s="128"/>
      <c r="D220" s="128"/>
      <c r="E220" s="128"/>
      <c r="F220" s="128"/>
      <c r="G220" s="128"/>
      <c r="H220" s="128"/>
      <c r="I220" s="121"/>
      <c r="J220" s="121"/>
      <c r="K220" s="128"/>
    </row>
    <row r="221" spans="2:11">
      <c r="B221" s="120"/>
      <c r="C221" s="128"/>
      <c r="D221" s="128"/>
      <c r="E221" s="128"/>
      <c r="F221" s="128"/>
      <c r="G221" s="128"/>
      <c r="H221" s="128"/>
      <c r="I221" s="121"/>
      <c r="J221" s="121"/>
      <c r="K221" s="128"/>
    </row>
    <row r="222" spans="2:11">
      <c r="B222" s="120"/>
      <c r="C222" s="128"/>
      <c r="D222" s="128"/>
      <c r="E222" s="128"/>
      <c r="F222" s="128"/>
      <c r="G222" s="128"/>
      <c r="H222" s="128"/>
      <c r="I222" s="121"/>
      <c r="J222" s="121"/>
      <c r="K222" s="128"/>
    </row>
    <row r="223" spans="2:11">
      <c r="B223" s="120"/>
      <c r="C223" s="128"/>
      <c r="D223" s="128"/>
      <c r="E223" s="128"/>
      <c r="F223" s="128"/>
      <c r="G223" s="128"/>
      <c r="H223" s="128"/>
      <c r="I223" s="121"/>
      <c r="J223" s="121"/>
      <c r="K223" s="128"/>
    </row>
    <row r="224" spans="2:11">
      <c r="B224" s="120"/>
      <c r="C224" s="128"/>
      <c r="D224" s="128"/>
      <c r="E224" s="128"/>
      <c r="F224" s="128"/>
      <c r="G224" s="128"/>
      <c r="H224" s="128"/>
      <c r="I224" s="121"/>
      <c r="J224" s="121"/>
      <c r="K224" s="128"/>
    </row>
    <row r="225" spans="2:11">
      <c r="B225" s="120"/>
      <c r="C225" s="128"/>
      <c r="D225" s="128"/>
      <c r="E225" s="128"/>
      <c r="F225" s="128"/>
      <c r="G225" s="128"/>
      <c r="H225" s="128"/>
      <c r="I225" s="121"/>
      <c r="J225" s="121"/>
      <c r="K225" s="128"/>
    </row>
    <row r="226" spans="2:11">
      <c r="B226" s="120"/>
      <c r="C226" s="128"/>
      <c r="D226" s="128"/>
      <c r="E226" s="128"/>
      <c r="F226" s="128"/>
      <c r="G226" s="128"/>
      <c r="H226" s="128"/>
      <c r="I226" s="121"/>
      <c r="J226" s="121"/>
      <c r="K226" s="128"/>
    </row>
    <row r="227" spans="2:11">
      <c r="B227" s="120"/>
      <c r="C227" s="128"/>
      <c r="D227" s="128"/>
      <c r="E227" s="128"/>
      <c r="F227" s="128"/>
      <c r="G227" s="128"/>
      <c r="H227" s="128"/>
      <c r="I227" s="121"/>
      <c r="J227" s="121"/>
      <c r="K227" s="128"/>
    </row>
    <row r="228" spans="2:11">
      <c r="B228" s="120"/>
      <c r="C228" s="128"/>
      <c r="D228" s="128"/>
      <c r="E228" s="128"/>
      <c r="F228" s="128"/>
      <c r="G228" s="128"/>
      <c r="H228" s="128"/>
      <c r="I228" s="121"/>
      <c r="J228" s="121"/>
      <c r="K228" s="128"/>
    </row>
    <row r="229" spans="2:11">
      <c r="B229" s="120"/>
      <c r="C229" s="128"/>
      <c r="D229" s="128"/>
      <c r="E229" s="128"/>
      <c r="F229" s="128"/>
      <c r="G229" s="128"/>
      <c r="H229" s="128"/>
      <c r="I229" s="121"/>
      <c r="J229" s="121"/>
      <c r="K229" s="128"/>
    </row>
    <row r="230" spans="2:11">
      <c r="B230" s="120"/>
      <c r="C230" s="128"/>
      <c r="D230" s="128"/>
      <c r="E230" s="128"/>
      <c r="F230" s="128"/>
      <c r="G230" s="128"/>
      <c r="H230" s="128"/>
      <c r="I230" s="121"/>
      <c r="J230" s="121"/>
      <c r="K230" s="128"/>
    </row>
    <row r="231" spans="2:11">
      <c r="B231" s="120"/>
      <c r="C231" s="128"/>
      <c r="D231" s="128"/>
      <c r="E231" s="128"/>
      <c r="F231" s="128"/>
      <c r="G231" s="128"/>
      <c r="H231" s="128"/>
      <c r="I231" s="121"/>
      <c r="J231" s="121"/>
      <c r="K231" s="128"/>
    </row>
    <row r="232" spans="2:11">
      <c r="B232" s="120"/>
      <c r="C232" s="128"/>
      <c r="D232" s="128"/>
      <c r="E232" s="128"/>
      <c r="F232" s="128"/>
      <c r="G232" s="128"/>
      <c r="H232" s="128"/>
      <c r="I232" s="121"/>
      <c r="J232" s="121"/>
      <c r="K232" s="128"/>
    </row>
    <row r="233" spans="2:11">
      <c r="B233" s="120"/>
      <c r="C233" s="128"/>
      <c r="D233" s="128"/>
      <c r="E233" s="128"/>
      <c r="F233" s="128"/>
      <c r="G233" s="128"/>
      <c r="H233" s="128"/>
      <c r="I233" s="121"/>
      <c r="J233" s="121"/>
      <c r="K233" s="128"/>
    </row>
    <row r="234" spans="2:11">
      <c r="B234" s="120"/>
      <c r="C234" s="128"/>
      <c r="D234" s="128"/>
      <c r="E234" s="128"/>
      <c r="F234" s="128"/>
      <c r="G234" s="128"/>
      <c r="H234" s="128"/>
      <c r="I234" s="121"/>
      <c r="J234" s="121"/>
      <c r="K234" s="128"/>
    </row>
    <row r="235" spans="2:11">
      <c r="B235" s="120"/>
      <c r="C235" s="128"/>
      <c r="D235" s="128"/>
      <c r="E235" s="128"/>
      <c r="F235" s="128"/>
      <c r="G235" s="128"/>
      <c r="H235" s="128"/>
      <c r="I235" s="121"/>
      <c r="J235" s="121"/>
      <c r="K235" s="128"/>
    </row>
    <row r="236" spans="2:11">
      <c r="B236" s="120"/>
      <c r="C236" s="128"/>
      <c r="D236" s="128"/>
      <c r="E236" s="128"/>
      <c r="F236" s="128"/>
      <c r="G236" s="128"/>
      <c r="H236" s="128"/>
      <c r="I236" s="121"/>
      <c r="J236" s="121"/>
      <c r="K236" s="128"/>
    </row>
    <row r="237" spans="2:11">
      <c r="B237" s="120"/>
      <c r="C237" s="128"/>
      <c r="D237" s="128"/>
      <c r="E237" s="128"/>
      <c r="F237" s="128"/>
      <c r="G237" s="128"/>
      <c r="H237" s="128"/>
      <c r="I237" s="121"/>
      <c r="J237" s="121"/>
      <c r="K237" s="128"/>
    </row>
    <row r="238" spans="2:11">
      <c r="B238" s="120"/>
      <c r="C238" s="128"/>
      <c r="D238" s="128"/>
      <c r="E238" s="128"/>
      <c r="F238" s="128"/>
      <c r="G238" s="128"/>
      <c r="H238" s="128"/>
      <c r="I238" s="121"/>
      <c r="J238" s="121"/>
      <c r="K238" s="128"/>
    </row>
    <row r="239" spans="2:11">
      <c r="B239" s="120"/>
      <c r="C239" s="128"/>
      <c r="D239" s="128"/>
      <c r="E239" s="128"/>
      <c r="F239" s="128"/>
      <c r="G239" s="128"/>
      <c r="H239" s="128"/>
      <c r="I239" s="121"/>
      <c r="J239" s="121"/>
      <c r="K239" s="128"/>
    </row>
    <row r="240" spans="2:11">
      <c r="B240" s="120"/>
      <c r="C240" s="128"/>
      <c r="D240" s="128"/>
      <c r="E240" s="128"/>
      <c r="F240" s="128"/>
      <c r="G240" s="128"/>
      <c r="H240" s="128"/>
      <c r="I240" s="121"/>
      <c r="J240" s="121"/>
      <c r="K240" s="128"/>
    </row>
    <row r="241" spans="2:11">
      <c r="B241" s="120"/>
      <c r="C241" s="128"/>
      <c r="D241" s="128"/>
      <c r="E241" s="128"/>
      <c r="F241" s="128"/>
      <c r="G241" s="128"/>
      <c r="H241" s="128"/>
      <c r="I241" s="121"/>
      <c r="J241" s="121"/>
      <c r="K241" s="128"/>
    </row>
    <row r="242" spans="2:11">
      <c r="B242" s="120"/>
      <c r="C242" s="128"/>
      <c r="D242" s="128"/>
      <c r="E242" s="128"/>
      <c r="F242" s="128"/>
      <c r="G242" s="128"/>
      <c r="H242" s="128"/>
      <c r="I242" s="121"/>
      <c r="J242" s="121"/>
      <c r="K242" s="128"/>
    </row>
    <row r="243" spans="2:11">
      <c r="B243" s="120"/>
      <c r="C243" s="128"/>
      <c r="D243" s="128"/>
      <c r="E243" s="128"/>
      <c r="F243" s="128"/>
      <c r="G243" s="128"/>
      <c r="H243" s="128"/>
      <c r="I243" s="121"/>
      <c r="J243" s="121"/>
      <c r="K243" s="128"/>
    </row>
    <row r="244" spans="2:11">
      <c r="B244" s="120"/>
      <c r="C244" s="128"/>
      <c r="D244" s="128"/>
      <c r="E244" s="128"/>
      <c r="F244" s="128"/>
      <c r="G244" s="128"/>
      <c r="H244" s="128"/>
      <c r="I244" s="121"/>
      <c r="J244" s="121"/>
      <c r="K244" s="128"/>
    </row>
    <row r="245" spans="2:11">
      <c r="B245" s="120"/>
      <c r="C245" s="128"/>
      <c r="D245" s="128"/>
      <c r="E245" s="128"/>
      <c r="F245" s="128"/>
      <c r="G245" s="128"/>
      <c r="H245" s="128"/>
      <c r="I245" s="121"/>
      <c r="J245" s="121"/>
      <c r="K245" s="128"/>
    </row>
    <row r="246" spans="2:11">
      <c r="B246" s="120"/>
      <c r="C246" s="128"/>
      <c r="D246" s="128"/>
      <c r="E246" s="128"/>
      <c r="F246" s="128"/>
      <c r="G246" s="128"/>
      <c r="H246" s="128"/>
      <c r="I246" s="121"/>
      <c r="J246" s="121"/>
      <c r="K246" s="128"/>
    </row>
    <row r="247" spans="2:11">
      <c r="B247" s="120"/>
      <c r="C247" s="128"/>
      <c r="D247" s="128"/>
      <c r="E247" s="128"/>
      <c r="F247" s="128"/>
      <c r="G247" s="128"/>
      <c r="H247" s="128"/>
      <c r="I247" s="121"/>
      <c r="J247" s="121"/>
      <c r="K247" s="128"/>
    </row>
    <row r="248" spans="2:11">
      <c r="B248" s="120"/>
      <c r="C248" s="128"/>
      <c r="D248" s="128"/>
      <c r="E248" s="128"/>
      <c r="F248" s="128"/>
      <c r="G248" s="128"/>
      <c r="H248" s="128"/>
      <c r="I248" s="121"/>
      <c r="J248" s="121"/>
      <c r="K248" s="128"/>
    </row>
    <row r="249" spans="2:11">
      <c r="B249" s="120"/>
      <c r="C249" s="128"/>
      <c r="D249" s="128"/>
      <c r="E249" s="128"/>
      <c r="F249" s="128"/>
      <c r="G249" s="128"/>
      <c r="H249" s="128"/>
      <c r="I249" s="121"/>
      <c r="J249" s="121"/>
      <c r="K249" s="128"/>
    </row>
    <row r="250" spans="2:11">
      <c r="B250" s="120"/>
      <c r="C250" s="128"/>
      <c r="D250" s="128"/>
      <c r="E250" s="128"/>
      <c r="F250" s="128"/>
      <c r="G250" s="128"/>
      <c r="H250" s="128"/>
      <c r="I250" s="121"/>
      <c r="J250" s="121"/>
      <c r="K250" s="128"/>
    </row>
    <row r="251" spans="2:11">
      <c r="B251" s="120"/>
      <c r="C251" s="128"/>
      <c r="D251" s="128"/>
      <c r="E251" s="128"/>
      <c r="F251" s="128"/>
      <c r="G251" s="128"/>
      <c r="H251" s="128"/>
      <c r="I251" s="121"/>
      <c r="J251" s="121"/>
      <c r="K251" s="128"/>
    </row>
    <row r="252" spans="2:11">
      <c r="B252" s="120"/>
      <c r="C252" s="128"/>
      <c r="D252" s="128"/>
      <c r="E252" s="128"/>
      <c r="F252" s="128"/>
      <c r="G252" s="128"/>
      <c r="H252" s="128"/>
      <c r="I252" s="121"/>
      <c r="J252" s="121"/>
      <c r="K252" s="128"/>
    </row>
    <row r="253" spans="2:11">
      <c r="B253" s="120"/>
      <c r="C253" s="128"/>
      <c r="D253" s="128"/>
      <c r="E253" s="128"/>
      <c r="F253" s="128"/>
      <c r="G253" s="128"/>
      <c r="H253" s="128"/>
      <c r="I253" s="121"/>
      <c r="J253" s="121"/>
      <c r="K253" s="128"/>
    </row>
    <row r="254" spans="2:11">
      <c r="B254" s="120"/>
      <c r="C254" s="128"/>
      <c r="D254" s="128"/>
      <c r="E254" s="128"/>
      <c r="F254" s="128"/>
      <c r="G254" s="128"/>
      <c r="H254" s="128"/>
      <c r="I254" s="121"/>
      <c r="J254" s="121"/>
      <c r="K254" s="128"/>
    </row>
    <row r="255" spans="2:11">
      <c r="B255" s="120"/>
      <c r="C255" s="128"/>
      <c r="D255" s="128"/>
      <c r="E255" s="128"/>
      <c r="F255" s="128"/>
      <c r="G255" s="128"/>
      <c r="H255" s="128"/>
      <c r="I255" s="121"/>
      <c r="J255" s="121"/>
      <c r="K255" s="128"/>
    </row>
    <row r="256" spans="2:11">
      <c r="B256" s="120"/>
      <c r="C256" s="128"/>
      <c r="D256" s="128"/>
      <c r="E256" s="128"/>
      <c r="F256" s="128"/>
      <c r="G256" s="128"/>
      <c r="H256" s="128"/>
      <c r="I256" s="121"/>
      <c r="J256" s="121"/>
      <c r="K256" s="128"/>
    </row>
    <row r="257" spans="2:11">
      <c r="B257" s="120"/>
      <c r="C257" s="128"/>
      <c r="D257" s="128"/>
      <c r="E257" s="128"/>
      <c r="F257" s="128"/>
      <c r="G257" s="128"/>
      <c r="H257" s="128"/>
      <c r="I257" s="121"/>
      <c r="J257" s="121"/>
      <c r="K257" s="128"/>
    </row>
    <row r="258" spans="2:11">
      <c r="B258" s="120"/>
      <c r="C258" s="128"/>
      <c r="D258" s="128"/>
      <c r="E258" s="128"/>
      <c r="F258" s="128"/>
      <c r="G258" s="128"/>
      <c r="H258" s="128"/>
      <c r="I258" s="121"/>
      <c r="J258" s="121"/>
      <c r="K258" s="128"/>
    </row>
    <row r="259" spans="2:11">
      <c r="B259" s="120"/>
      <c r="C259" s="128"/>
      <c r="D259" s="128"/>
      <c r="E259" s="128"/>
      <c r="F259" s="128"/>
      <c r="G259" s="128"/>
      <c r="H259" s="128"/>
      <c r="I259" s="121"/>
      <c r="J259" s="121"/>
      <c r="K259" s="128"/>
    </row>
    <row r="260" spans="2:11">
      <c r="B260" s="120"/>
      <c r="C260" s="128"/>
      <c r="D260" s="128"/>
      <c r="E260" s="128"/>
      <c r="F260" s="128"/>
      <c r="G260" s="128"/>
      <c r="H260" s="128"/>
      <c r="I260" s="121"/>
      <c r="J260" s="121"/>
      <c r="K260" s="128"/>
    </row>
    <row r="261" spans="2:11">
      <c r="B261" s="120"/>
      <c r="C261" s="128"/>
      <c r="D261" s="128"/>
      <c r="E261" s="128"/>
      <c r="F261" s="128"/>
      <c r="G261" s="128"/>
      <c r="H261" s="128"/>
      <c r="I261" s="121"/>
      <c r="J261" s="121"/>
      <c r="K261" s="128"/>
    </row>
    <row r="262" spans="2:11">
      <c r="B262" s="120"/>
      <c r="C262" s="128"/>
      <c r="D262" s="128"/>
      <c r="E262" s="128"/>
      <c r="F262" s="128"/>
      <c r="G262" s="128"/>
      <c r="H262" s="128"/>
      <c r="I262" s="121"/>
      <c r="J262" s="121"/>
      <c r="K262" s="128"/>
    </row>
    <row r="263" spans="2:11">
      <c r="B263" s="120"/>
      <c r="C263" s="128"/>
      <c r="D263" s="128"/>
      <c r="E263" s="128"/>
      <c r="F263" s="128"/>
      <c r="G263" s="128"/>
      <c r="H263" s="128"/>
      <c r="I263" s="121"/>
      <c r="J263" s="121"/>
      <c r="K263" s="128"/>
    </row>
    <row r="264" spans="2:11">
      <c r="B264" s="120"/>
      <c r="C264" s="128"/>
      <c r="D264" s="128"/>
      <c r="E264" s="128"/>
      <c r="F264" s="128"/>
      <c r="G264" s="128"/>
      <c r="H264" s="128"/>
      <c r="I264" s="121"/>
      <c r="J264" s="121"/>
      <c r="K264" s="128"/>
    </row>
    <row r="265" spans="2:11">
      <c r="B265" s="120"/>
      <c r="C265" s="128"/>
      <c r="D265" s="128"/>
      <c r="E265" s="128"/>
      <c r="F265" s="128"/>
      <c r="G265" s="128"/>
      <c r="H265" s="128"/>
      <c r="I265" s="121"/>
      <c r="J265" s="121"/>
      <c r="K265" s="128"/>
    </row>
    <row r="266" spans="2:11">
      <c r="B266" s="120"/>
      <c r="C266" s="128"/>
      <c r="D266" s="128"/>
      <c r="E266" s="128"/>
      <c r="F266" s="128"/>
      <c r="G266" s="128"/>
      <c r="H266" s="128"/>
      <c r="I266" s="121"/>
      <c r="J266" s="121"/>
      <c r="K266" s="128"/>
    </row>
    <row r="267" spans="2:11">
      <c r="B267" s="120"/>
      <c r="C267" s="128"/>
      <c r="D267" s="128"/>
      <c r="E267" s="128"/>
      <c r="F267" s="128"/>
      <c r="G267" s="128"/>
      <c r="H267" s="128"/>
      <c r="I267" s="121"/>
      <c r="J267" s="121"/>
      <c r="K267" s="128"/>
    </row>
    <row r="268" spans="2:11">
      <c r="B268" s="120"/>
      <c r="C268" s="128"/>
      <c r="D268" s="128"/>
      <c r="E268" s="128"/>
      <c r="F268" s="128"/>
      <c r="G268" s="128"/>
      <c r="H268" s="128"/>
      <c r="I268" s="121"/>
      <c r="J268" s="121"/>
      <c r="K268" s="128"/>
    </row>
    <row r="269" spans="2:11">
      <c r="B269" s="120"/>
      <c r="C269" s="128"/>
      <c r="D269" s="128"/>
      <c r="E269" s="128"/>
      <c r="F269" s="128"/>
      <c r="G269" s="128"/>
      <c r="H269" s="128"/>
      <c r="I269" s="121"/>
      <c r="J269" s="121"/>
      <c r="K269" s="128"/>
    </row>
    <row r="270" spans="2:11">
      <c r="B270" s="120"/>
      <c r="C270" s="128"/>
      <c r="D270" s="128"/>
      <c r="E270" s="128"/>
      <c r="F270" s="128"/>
      <c r="G270" s="128"/>
      <c r="H270" s="128"/>
      <c r="I270" s="121"/>
      <c r="J270" s="121"/>
      <c r="K270" s="128"/>
    </row>
    <row r="271" spans="2:11">
      <c r="B271" s="120"/>
      <c r="C271" s="128"/>
      <c r="D271" s="128"/>
      <c r="E271" s="128"/>
      <c r="F271" s="128"/>
      <c r="G271" s="128"/>
      <c r="H271" s="128"/>
      <c r="I271" s="121"/>
      <c r="J271" s="121"/>
      <c r="K271" s="128"/>
    </row>
    <row r="272" spans="2:11">
      <c r="B272" s="120"/>
      <c r="C272" s="128"/>
      <c r="D272" s="128"/>
      <c r="E272" s="128"/>
      <c r="F272" s="128"/>
      <c r="G272" s="128"/>
      <c r="H272" s="128"/>
      <c r="I272" s="121"/>
      <c r="J272" s="121"/>
      <c r="K272" s="128"/>
    </row>
    <row r="273" spans="2:11">
      <c r="B273" s="120"/>
      <c r="C273" s="128"/>
      <c r="D273" s="128"/>
      <c r="E273" s="128"/>
      <c r="F273" s="128"/>
      <c r="G273" s="128"/>
      <c r="H273" s="128"/>
      <c r="I273" s="121"/>
      <c r="J273" s="121"/>
      <c r="K273" s="128"/>
    </row>
    <row r="274" spans="2:11">
      <c r="B274" s="120"/>
      <c r="C274" s="128"/>
      <c r="D274" s="128"/>
      <c r="E274" s="128"/>
      <c r="F274" s="128"/>
      <c r="G274" s="128"/>
      <c r="H274" s="128"/>
      <c r="I274" s="121"/>
      <c r="J274" s="121"/>
      <c r="K274" s="128"/>
    </row>
    <row r="275" spans="2:11">
      <c r="B275" s="120"/>
      <c r="C275" s="128"/>
      <c r="D275" s="128"/>
      <c r="E275" s="128"/>
      <c r="F275" s="128"/>
      <c r="G275" s="128"/>
      <c r="H275" s="128"/>
      <c r="I275" s="121"/>
      <c r="J275" s="121"/>
      <c r="K275" s="128"/>
    </row>
    <row r="276" spans="2:11">
      <c r="B276" s="120"/>
      <c r="C276" s="128"/>
      <c r="D276" s="128"/>
      <c r="E276" s="128"/>
      <c r="F276" s="128"/>
      <c r="G276" s="128"/>
      <c r="H276" s="128"/>
      <c r="I276" s="121"/>
      <c r="J276" s="121"/>
      <c r="K276" s="128"/>
    </row>
    <row r="277" spans="2:11">
      <c r="B277" s="120"/>
      <c r="C277" s="128"/>
      <c r="D277" s="128"/>
      <c r="E277" s="128"/>
      <c r="F277" s="128"/>
      <c r="G277" s="128"/>
      <c r="H277" s="128"/>
      <c r="I277" s="121"/>
      <c r="J277" s="121"/>
      <c r="K277" s="128"/>
    </row>
    <row r="278" spans="2:11">
      <c r="B278" s="120"/>
      <c r="C278" s="128"/>
      <c r="D278" s="128"/>
      <c r="E278" s="128"/>
      <c r="F278" s="128"/>
      <c r="G278" s="128"/>
      <c r="H278" s="128"/>
      <c r="I278" s="121"/>
      <c r="J278" s="121"/>
      <c r="K278" s="128"/>
    </row>
    <row r="279" spans="2:11">
      <c r="B279" s="120"/>
      <c r="C279" s="128"/>
      <c r="D279" s="128"/>
      <c r="E279" s="128"/>
      <c r="F279" s="128"/>
      <c r="G279" s="128"/>
      <c r="H279" s="128"/>
      <c r="I279" s="121"/>
      <c r="J279" s="121"/>
      <c r="K279" s="128"/>
    </row>
    <row r="280" spans="2:11">
      <c r="B280" s="120"/>
      <c r="C280" s="128"/>
      <c r="D280" s="128"/>
      <c r="E280" s="128"/>
      <c r="F280" s="128"/>
      <c r="G280" s="128"/>
      <c r="H280" s="128"/>
      <c r="I280" s="121"/>
      <c r="J280" s="121"/>
      <c r="K280" s="128"/>
    </row>
    <row r="281" spans="2:11">
      <c r="B281" s="120"/>
      <c r="C281" s="128"/>
      <c r="D281" s="128"/>
      <c r="E281" s="128"/>
      <c r="F281" s="128"/>
      <c r="G281" s="128"/>
      <c r="H281" s="128"/>
      <c r="I281" s="121"/>
      <c r="J281" s="121"/>
      <c r="K281" s="128"/>
    </row>
    <row r="282" spans="2:11">
      <c r="B282" s="120"/>
      <c r="C282" s="128"/>
      <c r="D282" s="128"/>
      <c r="E282" s="128"/>
      <c r="F282" s="128"/>
      <c r="G282" s="128"/>
      <c r="H282" s="128"/>
      <c r="I282" s="121"/>
      <c r="J282" s="121"/>
      <c r="K282" s="128"/>
    </row>
    <row r="283" spans="2:11">
      <c r="B283" s="120"/>
      <c r="C283" s="128"/>
      <c r="D283" s="128"/>
      <c r="E283" s="128"/>
      <c r="F283" s="128"/>
      <c r="G283" s="128"/>
      <c r="H283" s="128"/>
      <c r="I283" s="121"/>
      <c r="J283" s="121"/>
      <c r="K283" s="128"/>
    </row>
    <row r="284" spans="2:11">
      <c r="B284" s="120"/>
      <c r="C284" s="128"/>
      <c r="D284" s="128"/>
      <c r="E284" s="128"/>
      <c r="F284" s="128"/>
      <c r="G284" s="128"/>
      <c r="H284" s="128"/>
      <c r="I284" s="121"/>
      <c r="J284" s="121"/>
      <c r="K284" s="128"/>
    </row>
    <row r="285" spans="2:11">
      <c r="B285" s="120"/>
      <c r="C285" s="128"/>
      <c r="D285" s="128"/>
      <c r="E285" s="128"/>
      <c r="F285" s="128"/>
      <c r="G285" s="128"/>
      <c r="H285" s="128"/>
      <c r="I285" s="121"/>
      <c r="J285" s="121"/>
      <c r="K285" s="128"/>
    </row>
    <row r="286" spans="2:11">
      <c r="B286" s="120"/>
      <c r="C286" s="128"/>
      <c r="D286" s="128"/>
      <c r="E286" s="128"/>
      <c r="F286" s="128"/>
      <c r="G286" s="128"/>
      <c r="H286" s="128"/>
      <c r="I286" s="121"/>
      <c r="J286" s="121"/>
      <c r="K286" s="128"/>
    </row>
    <row r="287" spans="2:11">
      <c r="B287" s="120"/>
      <c r="C287" s="128"/>
      <c r="D287" s="128"/>
      <c r="E287" s="128"/>
      <c r="F287" s="128"/>
      <c r="G287" s="128"/>
      <c r="H287" s="128"/>
      <c r="I287" s="121"/>
      <c r="J287" s="121"/>
      <c r="K287" s="128"/>
    </row>
    <row r="288" spans="2:11">
      <c r="B288" s="120"/>
      <c r="C288" s="128"/>
      <c r="D288" s="128"/>
      <c r="E288" s="128"/>
      <c r="F288" s="128"/>
      <c r="G288" s="128"/>
      <c r="H288" s="128"/>
      <c r="I288" s="121"/>
      <c r="J288" s="121"/>
      <c r="K288" s="128"/>
    </row>
    <row r="289" spans="2:11">
      <c r="B289" s="120"/>
      <c r="C289" s="128"/>
      <c r="D289" s="128"/>
      <c r="E289" s="128"/>
      <c r="F289" s="128"/>
      <c r="G289" s="128"/>
      <c r="H289" s="128"/>
      <c r="I289" s="121"/>
      <c r="J289" s="121"/>
      <c r="K289" s="128"/>
    </row>
    <row r="290" spans="2:11">
      <c r="B290" s="120"/>
      <c r="C290" s="128"/>
      <c r="D290" s="128"/>
      <c r="E290" s="128"/>
      <c r="F290" s="128"/>
      <c r="G290" s="128"/>
      <c r="H290" s="128"/>
      <c r="I290" s="121"/>
      <c r="J290" s="121"/>
      <c r="K290" s="128"/>
    </row>
    <row r="291" spans="2:11">
      <c r="B291" s="120"/>
      <c r="C291" s="128"/>
      <c r="D291" s="128"/>
      <c r="E291" s="128"/>
      <c r="F291" s="128"/>
      <c r="G291" s="128"/>
      <c r="H291" s="128"/>
      <c r="I291" s="121"/>
      <c r="J291" s="121"/>
      <c r="K291" s="128"/>
    </row>
    <row r="292" spans="2:11">
      <c r="B292" s="120"/>
      <c r="C292" s="128"/>
      <c r="D292" s="128"/>
      <c r="E292" s="128"/>
      <c r="F292" s="128"/>
      <c r="G292" s="128"/>
      <c r="H292" s="128"/>
      <c r="I292" s="121"/>
      <c r="J292" s="121"/>
      <c r="K292" s="128"/>
    </row>
    <row r="293" spans="2:11">
      <c r="B293" s="120"/>
      <c r="C293" s="128"/>
      <c r="D293" s="128"/>
      <c r="E293" s="128"/>
      <c r="F293" s="128"/>
      <c r="G293" s="128"/>
      <c r="H293" s="128"/>
      <c r="I293" s="121"/>
      <c r="J293" s="121"/>
      <c r="K293" s="128"/>
    </row>
    <row r="294" spans="2:11">
      <c r="B294" s="120"/>
      <c r="C294" s="128"/>
      <c r="D294" s="128"/>
      <c r="E294" s="128"/>
      <c r="F294" s="128"/>
      <c r="G294" s="128"/>
      <c r="H294" s="128"/>
      <c r="I294" s="121"/>
      <c r="J294" s="121"/>
      <c r="K294" s="128"/>
    </row>
    <row r="295" spans="2:11">
      <c r="B295" s="120"/>
      <c r="C295" s="128"/>
      <c r="D295" s="128"/>
      <c r="E295" s="128"/>
      <c r="F295" s="128"/>
      <c r="G295" s="128"/>
      <c r="H295" s="128"/>
      <c r="I295" s="121"/>
      <c r="J295" s="121"/>
      <c r="K295" s="128"/>
    </row>
    <row r="296" spans="2:11">
      <c r="B296" s="120"/>
      <c r="C296" s="128"/>
      <c r="D296" s="128"/>
      <c r="E296" s="128"/>
      <c r="F296" s="128"/>
      <c r="G296" s="128"/>
      <c r="H296" s="128"/>
      <c r="I296" s="121"/>
      <c r="J296" s="121"/>
      <c r="K296" s="128"/>
    </row>
    <row r="297" spans="2:11">
      <c r="B297" s="120"/>
      <c r="C297" s="128"/>
      <c r="D297" s="128"/>
      <c r="E297" s="128"/>
      <c r="F297" s="128"/>
      <c r="G297" s="128"/>
      <c r="H297" s="128"/>
      <c r="I297" s="121"/>
      <c r="J297" s="121"/>
      <c r="K297" s="128"/>
    </row>
    <row r="298" spans="2:11">
      <c r="B298" s="120"/>
      <c r="C298" s="128"/>
      <c r="D298" s="128"/>
      <c r="E298" s="128"/>
      <c r="F298" s="128"/>
      <c r="G298" s="128"/>
      <c r="H298" s="128"/>
      <c r="I298" s="121"/>
      <c r="J298" s="121"/>
      <c r="K298" s="128"/>
    </row>
    <row r="299" spans="2:11">
      <c r="B299" s="120"/>
      <c r="C299" s="128"/>
      <c r="D299" s="128"/>
      <c r="E299" s="128"/>
      <c r="F299" s="128"/>
      <c r="G299" s="128"/>
      <c r="H299" s="128"/>
      <c r="I299" s="121"/>
      <c r="J299" s="121"/>
      <c r="K299" s="128"/>
    </row>
    <row r="300" spans="2:11">
      <c r="B300" s="120"/>
      <c r="C300" s="128"/>
      <c r="D300" s="128"/>
      <c r="E300" s="128"/>
      <c r="F300" s="128"/>
      <c r="G300" s="128"/>
      <c r="H300" s="128"/>
      <c r="I300" s="121"/>
      <c r="J300" s="121"/>
      <c r="K300" s="128"/>
    </row>
    <row r="301" spans="2:11">
      <c r="B301" s="120"/>
      <c r="C301" s="128"/>
      <c r="D301" s="128"/>
      <c r="E301" s="128"/>
      <c r="F301" s="128"/>
      <c r="G301" s="128"/>
      <c r="H301" s="128"/>
      <c r="I301" s="121"/>
      <c r="J301" s="121"/>
      <c r="K301" s="128"/>
    </row>
    <row r="302" spans="2:11">
      <c r="B302" s="120"/>
      <c r="C302" s="128"/>
      <c r="D302" s="128"/>
      <c r="E302" s="128"/>
      <c r="F302" s="128"/>
      <c r="G302" s="128"/>
      <c r="H302" s="128"/>
      <c r="I302" s="121"/>
      <c r="J302" s="121"/>
      <c r="K302" s="128"/>
    </row>
    <row r="303" spans="2:11">
      <c r="B303" s="120"/>
      <c r="C303" s="128"/>
      <c r="D303" s="128"/>
      <c r="E303" s="128"/>
      <c r="F303" s="128"/>
      <c r="G303" s="128"/>
      <c r="H303" s="128"/>
      <c r="I303" s="121"/>
      <c r="J303" s="121"/>
      <c r="K303" s="128"/>
    </row>
    <row r="304" spans="2:11">
      <c r="B304" s="120"/>
      <c r="C304" s="128"/>
      <c r="D304" s="128"/>
      <c r="E304" s="128"/>
      <c r="F304" s="128"/>
      <c r="G304" s="128"/>
      <c r="H304" s="128"/>
      <c r="I304" s="121"/>
      <c r="J304" s="121"/>
      <c r="K304" s="128"/>
    </row>
    <row r="305" spans="2:11">
      <c r="B305" s="120"/>
      <c r="C305" s="128"/>
      <c r="D305" s="128"/>
      <c r="E305" s="128"/>
      <c r="F305" s="128"/>
      <c r="G305" s="128"/>
      <c r="H305" s="128"/>
      <c r="I305" s="121"/>
      <c r="J305" s="121"/>
      <c r="K305" s="128"/>
    </row>
    <row r="306" spans="2:11">
      <c r="B306" s="120"/>
      <c r="C306" s="128"/>
      <c r="D306" s="128"/>
      <c r="E306" s="128"/>
      <c r="F306" s="128"/>
      <c r="G306" s="128"/>
      <c r="H306" s="128"/>
      <c r="I306" s="121"/>
      <c r="J306" s="121"/>
      <c r="K306" s="128"/>
    </row>
    <row r="307" spans="2:11">
      <c r="B307" s="120"/>
      <c r="C307" s="128"/>
      <c r="D307" s="128"/>
      <c r="E307" s="128"/>
      <c r="F307" s="128"/>
      <c r="G307" s="128"/>
      <c r="H307" s="128"/>
      <c r="I307" s="121"/>
      <c r="J307" s="121"/>
      <c r="K307" s="128"/>
    </row>
    <row r="308" spans="2:11">
      <c r="B308" s="120"/>
      <c r="C308" s="128"/>
      <c r="D308" s="128"/>
      <c r="E308" s="128"/>
      <c r="F308" s="128"/>
      <c r="G308" s="128"/>
      <c r="H308" s="128"/>
      <c r="I308" s="121"/>
      <c r="J308" s="121"/>
      <c r="K308" s="128"/>
    </row>
    <row r="309" spans="2:11">
      <c r="B309" s="120"/>
      <c r="C309" s="128"/>
      <c r="D309" s="128"/>
      <c r="E309" s="128"/>
      <c r="F309" s="128"/>
      <c r="G309" s="128"/>
      <c r="H309" s="128"/>
      <c r="I309" s="121"/>
      <c r="J309" s="121"/>
      <c r="K309" s="128"/>
    </row>
    <row r="310" spans="2:11">
      <c r="B310" s="120"/>
      <c r="C310" s="128"/>
      <c r="D310" s="128"/>
      <c r="E310" s="128"/>
      <c r="F310" s="128"/>
      <c r="G310" s="128"/>
      <c r="H310" s="128"/>
      <c r="I310" s="121"/>
      <c r="J310" s="121"/>
      <c r="K310" s="128"/>
    </row>
    <row r="311" spans="2:11">
      <c r="B311" s="120"/>
      <c r="C311" s="128"/>
      <c r="D311" s="128"/>
      <c r="E311" s="128"/>
      <c r="F311" s="128"/>
      <c r="G311" s="128"/>
      <c r="H311" s="128"/>
      <c r="I311" s="121"/>
      <c r="J311" s="121"/>
      <c r="K311" s="128"/>
    </row>
    <row r="312" spans="2:11">
      <c r="B312" s="120"/>
      <c r="C312" s="128"/>
      <c r="D312" s="128"/>
      <c r="E312" s="128"/>
      <c r="F312" s="128"/>
      <c r="G312" s="128"/>
      <c r="H312" s="128"/>
      <c r="I312" s="121"/>
      <c r="J312" s="121"/>
      <c r="K312" s="128"/>
    </row>
    <row r="313" spans="2:11">
      <c r="B313" s="120"/>
      <c r="C313" s="128"/>
      <c r="D313" s="128"/>
      <c r="E313" s="128"/>
      <c r="F313" s="128"/>
      <c r="G313" s="128"/>
      <c r="H313" s="128"/>
      <c r="I313" s="121"/>
      <c r="J313" s="121"/>
      <c r="K313" s="128"/>
    </row>
    <row r="314" spans="2:11">
      <c r="B314" s="120"/>
      <c r="C314" s="128"/>
      <c r="D314" s="128"/>
      <c r="E314" s="128"/>
      <c r="F314" s="128"/>
      <c r="G314" s="128"/>
      <c r="H314" s="128"/>
      <c r="I314" s="121"/>
      <c r="J314" s="121"/>
      <c r="K314" s="128"/>
    </row>
    <row r="315" spans="2:11">
      <c r="B315" s="120"/>
      <c r="C315" s="128"/>
      <c r="D315" s="128"/>
      <c r="E315" s="128"/>
      <c r="F315" s="128"/>
      <c r="G315" s="128"/>
      <c r="H315" s="128"/>
      <c r="I315" s="121"/>
      <c r="J315" s="121"/>
      <c r="K315" s="128"/>
    </row>
    <row r="316" spans="2:11">
      <c r="B316" s="120"/>
      <c r="C316" s="128"/>
      <c r="D316" s="128"/>
      <c r="E316" s="128"/>
      <c r="F316" s="128"/>
      <c r="G316" s="128"/>
      <c r="H316" s="128"/>
      <c r="I316" s="121"/>
      <c r="J316" s="121"/>
      <c r="K316" s="128"/>
    </row>
    <row r="317" spans="2:11">
      <c r="B317" s="120"/>
      <c r="C317" s="128"/>
      <c r="D317" s="128"/>
      <c r="E317" s="128"/>
      <c r="F317" s="128"/>
      <c r="G317" s="128"/>
      <c r="H317" s="128"/>
      <c r="I317" s="121"/>
      <c r="J317" s="121"/>
      <c r="K317" s="128"/>
    </row>
    <row r="318" spans="2:11">
      <c r="B318" s="120"/>
      <c r="C318" s="128"/>
      <c r="D318" s="128"/>
      <c r="E318" s="128"/>
      <c r="F318" s="128"/>
      <c r="G318" s="128"/>
      <c r="H318" s="128"/>
      <c r="I318" s="121"/>
      <c r="J318" s="121"/>
      <c r="K318" s="128"/>
    </row>
    <row r="319" spans="2:11">
      <c r="B319" s="120"/>
      <c r="C319" s="128"/>
      <c r="D319" s="128"/>
      <c r="E319" s="128"/>
      <c r="F319" s="128"/>
      <c r="G319" s="128"/>
      <c r="H319" s="128"/>
      <c r="I319" s="121"/>
      <c r="J319" s="121"/>
      <c r="K319" s="128"/>
    </row>
    <row r="320" spans="2:11">
      <c r="B320" s="120"/>
      <c r="C320" s="128"/>
      <c r="D320" s="128"/>
      <c r="E320" s="128"/>
      <c r="F320" s="128"/>
      <c r="G320" s="128"/>
      <c r="H320" s="128"/>
      <c r="I320" s="121"/>
      <c r="J320" s="121"/>
      <c r="K320" s="128"/>
    </row>
    <row r="321" spans="2:11">
      <c r="B321" s="120"/>
      <c r="C321" s="128"/>
      <c r="D321" s="128"/>
      <c r="E321" s="128"/>
      <c r="F321" s="128"/>
      <c r="G321" s="128"/>
      <c r="H321" s="128"/>
      <c r="I321" s="121"/>
      <c r="J321" s="121"/>
      <c r="K321" s="128"/>
    </row>
    <row r="322" spans="2:11">
      <c r="B322" s="120"/>
      <c r="C322" s="128"/>
      <c r="D322" s="128"/>
      <c r="E322" s="128"/>
      <c r="F322" s="128"/>
      <c r="G322" s="128"/>
      <c r="H322" s="128"/>
      <c r="I322" s="121"/>
      <c r="J322" s="121"/>
      <c r="K322" s="128"/>
    </row>
    <row r="323" spans="2:11">
      <c r="B323" s="120"/>
      <c r="C323" s="128"/>
      <c r="D323" s="128"/>
      <c r="E323" s="128"/>
      <c r="F323" s="128"/>
      <c r="G323" s="128"/>
      <c r="H323" s="128"/>
      <c r="I323" s="121"/>
      <c r="J323" s="121"/>
      <c r="K323" s="128"/>
    </row>
    <row r="324" spans="2:11">
      <c r="B324" s="120"/>
      <c r="C324" s="128"/>
      <c r="D324" s="128"/>
      <c r="E324" s="128"/>
      <c r="F324" s="128"/>
      <c r="G324" s="128"/>
      <c r="H324" s="128"/>
      <c r="I324" s="121"/>
      <c r="J324" s="121"/>
      <c r="K324" s="128"/>
    </row>
    <row r="325" spans="2:11">
      <c r="B325" s="120"/>
      <c r="C325" s="128"/>
      <c r="D325" s="128"/>
      <c r="E325" s="128"/>
      <c r="F325" s="128"/>
      <c r="G325" s="128"/>
      <c r="H325" s="128"/>
      <c r="I325" s="121"/>
      <c r="J325" s="121"/>
      <c r="K325" s="128"/>
    </row>
    <row r="326" spans="2:11">
      <c r="B326" s="120"/>
      <c r="C326" s="128"/>
      <c r="D326" s="128"/>
      <c r="E326" s="128"/>
      <c r="F326" s="128"/>
      <c r="G326" s="128"/>
      <c r="H326" s="128"/>
      <c r="I326" s="121"/>
      <c r="J326" s="121"/>
      <c r="K326" s="128"/>
    </row>
    <row r="327" spans="2:11">
      <c r="B327" s="120"/>
      <c r="C327" s="128"/>
      <c r="D327" s="128"/>
      <c r="E327" s="128"/>
      <c r="F327" s="128"/>
      <c r="G327" s="128"/>
      <c r="H327" s="128"/>
      <c r="I327" s="121"/>
      <c r="J327" s="121"/>
      <c r="K327" s="128"/>
    </row>
    <row r="328" spans="2:11">
      <c r="B328" s="120"/>
      <c r="C328" s="128"/>
      <c r="D328" s="128"/>
      <c r="E328" s="128"/>
      <c r="F328" s="128"/>
      <c r="G328" s="128"/>
      <c r="H328" s="128"/>
      <c r="I328" s="121"/>
      <c r="J328" s="121"/>
      <c r="K328" s="128"/>
    </row>
    <row r="329" spans="2:11">
      <c r="B329" s="120"/>
      <c r="C329" s="128"/>
      <c r="D329" s="128"/>
      <c r="E329" s="128"/>
      <c r="F329" s="128"/>
      <c r="G329" s="128"/>
      <c r="H329" s="128"/>
      <c r="I329" s="121"/>
      <c r="J329" s="121"/>
      <c r="K329" s="128"/>
    </row>
    <row r="330" spans="2:11">
      <c r="B330" s="120"/>
      <c r="C330" s="128"/>
      <c r="D330" s="128"/>
      <c r="E330" s="128"/>
      <c r="F330" s="128"/>
      <c r="G330" s="128"/>
      <c r="H330" s="128"/>
      <c r="I330" s="121"/>
      <c r="J330" s="121"/>
      <c r="K330" s="128"/>
    </row>
    <row r="331" spans="2:11">
      <c r="B331" s="120"/>
      <c r="C331" s="128"/>
      <c r="D331" s="128"/>
      <c r="E331" s="128"/>
      <c r="F331" s="128"/>
      <c r="G331" s="128"/>
      <c r="H331" s="128"/>
      <c r="I331" s="121"/>
      <c r="J331" s="121"/>
      <c r="K331" s="128"/>
    </row>
    <row r="332" spans="2:11">
      <c r="B332" s="120"/>
      <c r="C332" s="128"/>
      <c r="D332" s="128"/>
      <c r="E332" s="128"/>
      <c r="F332" s="128"/>
      <c r="G332" s="128"/>
      <c r="H332" s="128"/>
      <c r="I332" s="121"/>
      <c r="J332" s="121"/>
      <c r="K332" s="128"/>
    </row>
    <row r="333" spans="2:11">
      <c r="B333" s="120"/>
      <c r="C333" s="128"/>
      <c r="D333" s="128"/>
      <c r="E333" s="128"/>
      <c r="F333" s="128"/>
      <c r="G333" s="128"/>
      <c r="H333" s="128"/>
      <c r="I333" s="121"/>
      <c r="J333" s="121"/>
      <c r="K333" s="128"/>
    </row>
    <row r="334" spans="2:11">
      <c r="B334" s="120"/>
      <c r="C334" s="128"/>
      <c r="D334" s="128"/>
      <c r="E334" s="128"/>
      <c r="F334" s="128"/>
      <c r="G334" s="128"/>
      <c r="H334" s="128"/>
      <c r="I334" s="121"/>
      <c r="J334" s="121"/>
      <c r="K334" s="128"/>
    </row>
    <row r="335" spans="2:11">
      <c r="B335" s="120"/>
      <c r="C335" s="128"/>
      <c r="D335" s="128"/>
      <c r="E335" s="128"/>
      <c r="F335" s="128"/>
      <c r="G335" s="128"/>
      <c r="H335" s="128"/>
      <c r="I335" s="121"/>
      <c r="J335" s="121"/>
      <c r="K335" s="128"/>
    </row>
    <row r="336" spans="2:11">
      <c r="B336" s="120"/>
      <c r="C336" s="128"/>
      <c r="D336" s="128"/>
      <c r="E336" s="128"/>
      <c r="F336" s="128"/>
      <c r="G336" s="128"/>
      <c r="H336" s="128"/>
      <c r="I336" s="121"/>
      <c r="J336" s="121"/>
      <c r="K336" s="128"/>
    </row>
    <row r="337" spans="2:11">
      <c r="B337" s="120"/>
      <c r="C337" s="128"/>
      <c r="D337" s="128"/>
      <c r="E337" s="128"/>
      <c r="F337" s="128"/>
      <c r="G337" s="128"/>
      <c r="H337" s="128"/>
      <c r="I337" s="121"/>
      <c r="J337" s="121"/>
      <c r="K337" s="128"/>
    </row>
    <row r="338" spans="2:11">
      <c r="B338" s="120"/>
      <c r="C338" s="128"/>
      <c r="D338" s="128"/>
      <c r="E338" s="128"/>
      <c r="F338" s="128"/>
      <c r="G338" s="128"/>
      <c r="H338" s="128"/>
      <c r="I338" s="121"/>
      <c r="J338" s="121"/>
      <c r="K338" s="128"/>
    </row>
    <row r="339" spans="2:11">
      <c r="B339" s="120"/>
      <c r="C339" s="128"/>
      <c r="D339" s="128"/>
      <c r="E339" s="128"/>
      <c r="F339" s="128"/>
      <c r="G339" s="128"/>
      <c r="H339" s="128"/>
      <c r="I339" s="121"/>
      <c r="J339" s="121"/>
      <c r="K339" s="128"/>
    </row>
    <row r="340" spans="2:11">
      <c r="B340" s="120"/>
      <c r="C340" s="128"/>
      <c r="D340" s="128"/>
      <c r="E340" s="128"/>
      <c r="F340" s="128"/>
      <c r="G340" s="128"/>
      <c r="H340" s="128"/>
      <c r="I340" s="121"/>
      <c r="J340" s="121"/>
      <c r="K340" s="128"/>
    </row>
    <row r="341" spans="2:11">
      <c r="B341" s="120"/>
      <c r="C341" s="128"/>
      <c r="D341" s="128"/>
      <c r="E341" s="128"/>
      <c r="F341" s="128"/>
      <c r="G341" s="128"/>
      <c r="H341" s="128"/>
      <c r="I341" s="121"/>
      <c r="J341" s="121"/>
      <c r="K341" s="128"/>
    </row>
    <row r="342" spans="2:11">
      <c r="B342" s="120"/>
      <c r="C342" s="128"/>
      <c r="D342" s="128"/>
      <c r="E342" s="128"/>
      <c r="F342" s="128"/>
      <c r="G342" s="128"/>
      <c r="H342" s="128"/>
      <c r="I342" s="121"/>
      <c r="J342" s="121"/>
      <c r="K342" s="128"/>
    </row>
    <row r="343" spans="2:11">
      <c r="B343" s="120"/>
      <c r="C343" s="128"/>
      <c r="D343" s="128"/>
      <c r="E343" s="128"/>
      <c r="F343" s="128"/>
      <c r="G343" s="128"/>
      <c r="H343" s="128"/>
      <c r="I343" s="121"/>
      <c r="J343" s="121"/>
      <c r="K343" s="128"/>
    </row>
    <row r="344" spans="2:11">
      <c r="B344" s="120"/>
      <c r="C344" s="128"/>
      <c r="D344" s="128"/>
      <c r="E344" s="128"/>
      <c r="F344" s="128"/>
      <c r="G344" s="128"/>
      <c r="H344" s="128"/>
      <c r="I344" s="121"/>
      <c r="J344" s="121"/>
      <c r="K344" s="128"/>
    </row>
    <row r="345" spans="2:11">
      <c r="B345" s="120"/>
      <c r="C345" s="128"/>
      <c r="D345" s="128"/>
      <c r="E345" s="128"/>
      <c r="F345" s="128"/>
      <c r="G345" s="128"/>
      <c r="H345" s="128"/>
      <c r="I345" s="121"/>
      <c r="J345" s="121"/>
      <c r="K345" s="128"/>
    </row>
    <row r="346" spans="2:11">
      <c r="B346" s="120"/>
      <c r="C346" s="128"/>
      <c r="D346" s="128"/>
      <c r="E346" s="128"/>
      <c r="F346" s="128"/>
      <c r="G346" s="128"/>
      <c r="H346" s="128"/>
      <c r="I346" s="121"/>
      <c r="J346" s="121"/>
      <c r="K346" s="128"/>
    </row>
    <row r="347" spans="2:11">
      <c r="B347" s="120"/>
      <c r="C347" s="128"/>
      <c r="D347" s="128"/>
      <c r="E347" s="128"/>
      <c r="F347" s="128"/>
      <c r="G347" s="128"/>
      <c r="H347" s="128"/>
      <c r="I347" s="121"/>
      <c r="J347" s="121"/>
      <c r="K347" s="128"/>
    </row>
    <row r="348" spans="2:11">
      <c r="B348" s="120"/>
      <c r="C348" s="128"/>
      <c r="D348" s="128"/>
      <c r="E348" s="128"/>
      <c r="F348" s="128"/>
      <c r="G348" s="128"/>
      <c r="H348" s="128"/>
      <c r="I348" s="121"/>
      <c r="J348" s="121"/>
      <c r="K348" s="128"/>
    </row>
    <row r="349" spans="2:11">
      <c r="B349" s="120"/>
      <c r="C349" s="128"/>
      <c r="D349" s="128"/>
      <c r="E349" s="128"/>
      <c r="F349" s="128"/>
      <c r="G349" s="128"/>
      <c r="H349" s="128"/>
      <c r="I349" s="121"/>
      <c r="J349" s="121"/>
      <c r="K349" s="128"/>
    </row>
    <row r="350" spans="2:11">
      <c r="B350" s="120"/>
      <c r="C350" s="128"/>
      <c r="D350" s="128"/>
      <c r="E350" s="128"/>
      <c r="F350" s="128"/>
      <c r="G350" s="128"/>
      <c r="H350" s="128"/>
      <c r="I350" s="121"/>
      <c r="J350" s="121"/>
      <c r="K350" s="128"/>
    </row>
    <row r="351" spans="2:11">
      <c r="B351" s="120"/>
      <c r="C351" s="128"/>
      <c r="D351" s="128"/>
      <c r="E351" s="128"/>
      <c r="F351" s="128"/>
      <c r="G351" s="128"/>
      <c r="H351" s="128"/>
      <c r="I351" s="121"/>
      <c r="J351" s="121"/>
      <c r="K351" s="128"/>
    </row>
    <row r="352" spans="2:11">
      <c r="B352" s="120"/>
      <c r="C352" s="128"/>
      <c r="D352" s="128"/>
      <c r="E352" s="128"/>
      <c r="F352" s="128"/>
      <c r="G352" s="128"/>
      <c r="H352" s="128"/>
      <c r="I352" s="121"/>
      <c r="J352" s="121"/>
      <c r="K352" s="128"/>
    </row>
    <row r="353" spans="2:11">
      <c r="B353" s="120"/>
      <c r="C353" s="128"/>
      <c r="D353" s="128"/>
      <c r="E353" s="128"/>
      <c r="F353" s="128"/>
      <c r="G353" s="128"/>
      <c r="H353" s="128"/>
      <c r="I353" s="121"/>
      <c r="J353" s="121"/>
      <c r="K353" s="128"/>
    </row>
    <row r="354" spans="2:11">
      <c r="B354" s="120"/>
      <c r="C354" s="128"/>
      <c r="D354" s="128"/>
      <c r="E354" s="128"/>
      <c r="F354" s="128"/>
      <c r="G354" s="128"/>
      <c r="H354" s="128"/>
      <c r="I354" s="121"/>
      <c r="J354" s="121"/>
      <c r="K354" s="128"/>
    </row>
    <row r="355" spans="2:11">
      <c r="B355" s="120"/>
      <c r="C355" s="128"/>
      <c r="D355" s="128"/>
      <c r="E355" s="128"/>
      <c r="F355" s="128"/>
      <c r="G355" s="128"/>
      <c r="H355" s="128"/>
      <c r="I355" s="121"/>
      <c r="J355" s="121"/>
      <c r="K355" s="128"/>
    </row>
    <row r="356" spans="2:11">
      <c r="B356" s="120"/>
      <c r="C356" s="128"/>
      <c r="D356" s="128"/>
      <c r="E356" s="128"/>
      <c r="F356" s="128"/>
      <c r="G356" s="128"/>
      <c r="H356" s="128"/>
      <c r="I356" s="121"/>
      <c r="J356" s="121"/>
      <c r="K356" s="128"/>
    </row>
    <row r="357" spans="2:11">
      <c r="B357" s="120"/>
      <c r="C357" s="128"/>
      <c r="D357" s="128"/>
      <c r="E357" s="128"/>
      <c r="F357" s="128"/>
      <c r="G357" s="128"/>
      <c r="H357" s="128"/>
      <c r="I357" s="121"/>
      <c r="J357" s="121"/>
      <c r="K357" s="128"/>
    </row>
    <row r="358" spans="2:11">
      <c r="B358" s="120"/>
      <c r="C358" s="128"/>
      <c r="D358" s="128"/>
      <c r="E358" s="128"/>
      <c r="F358" s="128"/>
      <c r="G358" s="128"/>
      <c r="H358" s="128"/>
      <c r="I358" s="121"/>
      <c r="J358" s="121"/>
      <c r="K358" s="128"/>
    </row>
    <row r="359" spans="2:11">
      <c r="B359" s="120"/>
      <c r="C359" s="128"/>
      <c r="D359" s="128"/>
      <c r="E359" s="128"/>
      <c r="F359" s="128"/>
      <c r="G359" s="128"/>
      <c r="H359" s="128"/>
      <c r="I359" s="121"/>
      <c r="J359" s="121"/>
      <c r="K359" s="128"/>
    </row>
    <row r="360" spans="2:11">
      <c r="B360" s="120"/>
      <c r="C360" s="128"/>
      <c r="D360" s="128"/>
      <c r="E360" s="128"/>
      <c r="F360" s="128"/>
      <c r="G360" s="128"/>
      <c r="H360" s="128"/>
      <c r="I360" s="121"/>
      <c r="J360" s="121"/>
      <c r="K360" s="128"/>
    </row>
    <row r="361" spans="2:11">
      <c r="B361" s="120"/>
      <c r="C361" s="128"/>
      <c r="D361" s="128"/>
      <c r="E361" s="128"/>
      <c r="F361" s="128"/>
      <c r="G361" s="128"/>
      <c r="H361" s="128"/>
      <c r="I361" s="121"/>
      <c r="J361" s="121"/>
      <c r="K361" s="128"/>
    </row>
    <row r="362" spans="2:11">
      <c r="B362" s="120"/>
      <c r="C362" s="128"/>
      <c r="D362" s="128"/>
      <c r="E362" s="128"/>
      <c r="F362" s="128"/>
      <c r="G362" s="128"/>
      <c r="H362" s="128"/>
      <c r="I362" s="121"/>
      <c r="J362" s="121"/>
      <c r="K362" s="128"/>
    </row>
    <row r="363" spans="2:11">
      <c r="B363" s="120"/>
      <c r="C363" s="128"/>
      <c r="D363" s="128"/>
      <c r="E363" s="128"/>
      <c r="F363" s="128"/>
      <c r="G363" s="128"/>
      <c r="H363" s="128"/>
      <c r="I363" s="121"/>
      <c r="J363" s="121"/>
      <c r="K363" s="128"/>
    </row>
    <row r="364" spans="2:11">
      <c r="B364" s="120"/>
      <c r="C364" s="128"/>
      <c r="D364" s="128"/>
      <c r="E364" s="128"/>
      <c r="F364" s="128"/>
      <c r="G364" s="128"/>
      <c r="H364" s="128"/>
      <c r="I364" s="121"/>
      <c r="J364" s="121"/>
      <c r="K364" s="128"/>
    </row>
    <row r="365" spans="2:11">
      <c r="B365" s="120"/>
      <c r="C365" s="128"/>
      <c r="D365" s="128"/>
      <c r="E365" s="128"/>
      <c r="F365" s="128"/>
      <c r="G365" s="128"/>
      <c r="H365" s="128"/>
      <c r="I365" s="121"/>
      <c r="J365" s="121"/>
      <c r="K365" s="128"/>
    </row>
    <row r="366" spans="2:11">
      <c r="B366" s="120"/>
      <c r="C366" s="128"/>
      <c r="D366" s="128"/>
      <c r="E366" s="128"/>
      <c r="F366" s="128"/>
      <c r="G366" s="128"/>
      <c r="H366" s="128"/>
      <c r="I366" s="121"/>
      <c r="J366" s="121"/>
      <c r="K366" s="128"/>
    </row>
    <row r="367" spans="2:11">
      <c r="B367" s="120"/>
      <c r="C367" s="128"/>
      <c r="D367" s="128"/>
      <c r="E367" s="128"/>
      <c r="F367" s="128"/>
      <c r="G367" s="128"/>
      <c r="H367" s="128"/>
      <c r="I367" s="121"/>
      <c r="J367" s="121"/>
      <c r="K367" s="128"/>
    </row>
    <row r="368" spans="2:11">
      <c r="B368" s="120"/>
      <c r="C368" s="128"/>
      <c r="D368" s="128"/>
      <c r="E368" s="128"/>
      <c r="F368" s="128"/>
      <c r="G368" s="128"/>
      <c r="H368" s="128"/>
      <c r="I368" s="121"/>
      <c r="J368" s="121"/>
      <c r="K368" s="128"/>
    </row>
    <row r="369" spans="2:11">
      <c r="B369" s="120"/>
      <c r="C369" s="128"/>
      <c r="D369" s="128"/>
      <c r="E369" s="128"/>
      <c r="F369" s="128"/>
      <c r="G369" s="128"/>
      <c r="H369" s="128"/>
      <c r="I369" s="121"/>
      <c r="J369" s="121"/>
      <c r="K369" s="128"/>
    </row>
    <row r="370" spans="2:11">
      <c r="B370" s="120"/>
      <c r="C370" s="128"/>
      <c r="D370" s="128"/>
      <c r="E370" s="128"/>
      <c r="F370" s="128"/>
      <c r="G370" s="128"/>
      <c r="H370" s="128"/>
      <c r="I370" s="121"/>
      <c r="J370" s="121"/>
      <c r="K370" s="128"/>
    </row>
    <row r="371" spans="2:11">
      <c r="B371" s="120"/>
      <c r="C371" s="128"/>
      <c r="D371" s="128"/>
      <c r="E371" s="128"/>
      <c r="F371" s="128"/>
      <c r="G371" s="128"/>
      <c r="H371" s="128"/>
      <c r="I371" s="121"/>
      <c r="J371" s="121"/>
      <c r="K371" s="128"/>
    </row>
    <row r="372" spans="2:11">
      <c r="B372" s="120"/>
      <c r="C372" s="128"/>
      <c r="D372" s="128"/>
      <c r="E372" s="128"/>
      <c r="F372" s="128"/>
      <c r="G372" s="128"/>
      <c r="H372" s="128"/>
      <c r="I372" s="121"/>
      <c r="J372" s="121"/>
      <c r="K372" s="128"/>
    </row>
    <row r="373" spans="2:11">
      <c r="B373" s="120"/>
      <c r="C373" s="128"/>
      <c r="D373" s="128"/>
      <c r="E373" s="128"/>
      <c r="F373" s="128"/>
      <c r="G373" s="128"/>
      <c r="H373" s="128"/>
      <c r="I373" s="121"/>
      <c r="J373" s="121"/>
      <c r="K373" s="128"/>
    </row>
    <row r="374" spans="2:11">
      <c r="B374" s="120"/>
      <c r="C374" s="128"/>
      <c r="D374" s="128"/>
      <c r="E374" s="128"/>
      <c r="F374" s="128"/>
      <c r="G374" s="128"/>
      <c r="H374" s="128"/>
      <c r="I374" s="121"/>
      <c r="J374" s="121"/>
      <c r="K374" s="128"/>
    </row>
    <row r="375" spans="2:11">
      <c r="B375" s="120"/>
      <c r="C375" s="128"/>
      <c r="D375" s="128"/>
      <c r="E375" s="128"/>
      <c r="F375" s="128"/>
      <c r="G375" s="128"/>
      <c r="H375" s="128"/>
      <c r="I375" s="121"/>
      <c r="J375" s="121"/>
      <c r="K375" s="128"/>
    </row>
    <row r="376" spans="2:11">
      <c r="B376" s="120"/>
      <c r="C376" s="128"/>
      <c r="D376" s="128"/>
      <c r="E376" s="128"/>
      <c r="F376" s="128"/>
      <c r="G376" s="128"/>
      <c r="H376" s="128"/>
      <c r="I376" s="121"/>
      <c r="J376" s="121"/>
      <c r="K376" s="128"/>
    </row>
    <row r="377" spans="2:11">
      <c r="B377" s="120"/>
      <c r="C377" s="128"/>
      <c r="D377" s="128"/>
      <c r="E377" s="128"/>
      <c r="F377" s="128"/>
      <c r="G377" s="128"/>
      <c r="H377" s="128"/>
      <c r="I377" s="121"/>
      <c r="J377" s="121"/>
      <c r="K377" s="128"/>
    </row>
    <row r="378" spans="2:11">
      <c r="B378" s="120"/>
      <c r="C378" s="128"/>
      <c r="D378" s="128"/>
      <c r="E378" s="128"/>
      <c r="F378" s="128"/>
      <c r="G378" s="128"/>
      <c r="H378" s="128"/>
      <c r="I378" s="121"/>
      <c r="J378" s="121"/>
      <c r="K378" s="128"/>
    </row>
    <row r="379" spans="2:11">
      <c r="B379" s="120"/>
      <c r="C379" s="128"/>
      <c r="D379" s="128"/>
      <c r="E379" s="128"/>
      <c r="F379" s="128"/>
      <c r="G379" s="128"/>
      <c r="H379" s="128"/>
      <c r="I379" s="121"/>
      <c r="J379" s="121"/>
      <c r="K379" s="128"/>
    </row>
    <row r="380" spans="2:11">
      <c r="B380" s="120"/>
      <c r="C380" s="128"/>
      <c r="D380" s="128"/>
      <c r="E380" s="128"/>
      <c r="F380" s="128"/>
      <c r="G380" s="128"/>
      <c r="H380" s="128"/>
      <c r="I380" s="121"/>
      <c r="J380" s="121"/>
      <c r="K380" s="128"/>
    </row>
    <row r="381" spans="2:11">
      <c r="B381" s="120"/>
      <c r="C381" s="128"/>
      <c r="D381" s="128"/>
      <c r="E381" s="128"/>
      <c r="F381" s="128"/>
      <c r="G381" s="128"/>
      <c r="H381" s="128"/>
      <c r="I381" s="121"/>
      <c r="J381" s="121"/>
      <c r="K381" s="128"/>
    </row>
    <row r="382" spans="2:11">
      <c r="B382" s="120"/>
      <c r="C382" s="128"/>
      <c r="D382" s="128"/>
      <c r="E382" s="128"/>
      <c r="F382" s="128"/>
      <c r="G382" s="128"/>
      <c r="H382" s="128"/>
      <c r="I382" s="121"/>
      <c r="J382" s="121"/>
      <c r="K382" s="128"/>
    </row>
    <row r="383" spans="2:11">
      <c r="B383" s="120"/>
      <c r="C383" s="128"/>
      <c r="D383" s="128"/>
      <c r="E383" s="128"/>
      <c r="F383" s="128"/>
      <c r="G383" s="128"/>
      <c r="H383" s="128"/>
      <c r="I383" s="121"/>
      <c r="J383" s="121"/>
      <c r="K383" s="128"/>
    </row>
    <row r="384" spans="2:11">
      <c r="B384" s="120"/>
      <c r="C384" s="128"/>
      <c r="D384" s="128"/>
      <c r="E384" s="128"/>
      <c r="F384" s="128"/>
      <c r="G384" s="128"/>
      <c r="H384" s="128"/>
      <c r="I384" s="121"/>
      <c r="J384" s="121"/>
      <c r="K384" s="128"/>
    </row>
    <row r="385" spans="2:11">
      <c r="B385" s="120"/>
      <c r="C385" s="128"/>
      <c r="D385" s="128"/>
      <c r="E385" s="128"/>
      <c r="F385" s="128"/>
      <c r="G385" s="128"/>
      <c r="H385" s="128"/>
      <c r="I385" s="121"/>
      <c r="J385" s="121"/>
      <c r="K385" s="128"/>
    </row>
    <row r="386" spans="2:11">
      <c r="B386" s="120"/>
      <c r="C386" s="128"/>
      <c r="D386" s="128"/>
      <c r="E386" s="128"/>
      <c r="F386" s="128"/>
      <c r="G386" s="128"/>
      <c r="H386" s="128"/>
      <c r="I386" s="121"/>
      <c r="J386" s="121"/>
      <c r="K386" s="128"/>
    </row>
    <row r="387" spans="2:11">
      <c r="B387" s="120"/>
      <c r="C387" s="128"/>
      <c r="D387" s="128"/>
      <c r="E387" s="128"/>
      <c r="F387" s="128"/>
      <c r="G387" s="128"/>
      <c r="H387" s="128"/>
      <c r="I387" s="121"/>
      <c r="J387" s="121"/>
      <c r="K387" s="128"/>
    </row>
    <row r="388" spans="2:11">
      <c r="B388" s="120"/>
      <c r="C388" s="128"/>
      <c r="D388" s="128"/>
      <c r="E388" s="128"/>
      <c r="F388" s="128"/>
      <c r="G388" s="128"/>
      <c r="H388" s="128"/>
      <c r="I388" s="121"/>
      <c r="J388" s="121"/>
      <c r="K388" s="128"/>
    </row>
    <row r="389" spans="2:11">
      <c r="B389" s="120"/>
      <c r="C389" s="128"/>
      <c r="D389" s="128"/>
      <c r="E389" s="128"/>
      <c r="F389" s="128"/>
      <c r="G389" s="128"/>
      <c r="H389" s="128"/>
      <c r="I389" s="121"/>
      <c r="J389" s="121"/>
      <c r="K389" s="128"/>
    </row>
    <row r="390" spans="2:11">
      <c r="B390" s="120"/>
      <c r="C390" s="128"/>
      <c r="D390" s="128"/>
      <c r="E390" s="128"/>
      <c r="F390" s="128"/>
      <c r="G390" s="128"/>
      <c r="H390" s="128"/>
      <c r="I390" s="121"/>
      <c r="J390" s="121"/>
      <c r="K390" s="128"/>
    </row>
    <row r="391" spans="2:11">
      <c r="B391" s="120"/>
      <c r="C391" s="128"/>
      <c r="D391" s="128"/>
      <c r="E391" s="128"/>
      <c r="F391" s="128"/>
      <c r="G391" s="128"/>
      <c r="H391" s="128"/>
      <c r="I391" s="121"/>
      <c r="J391" s="121"/>
      <c r="K391" s="128"/>
    </row>
    <row r="392" spans="2:11">
      <c r="B392" s="120"/>
      <c r="C392" s="128"/>
      <c r="D392" s="128"/>
      <c r="E392" s="128"/>
      <c r="F392" s="128"/>
      <c r="G392" s="128"/>
      <c r="H392" s="128"/>
      <c r="I392" s="121"/>
      <c r="J392" s="121"/>
      <c r="K392" s="128"/>
    </row>
    <row r="393" spans="2:11">
      <c r="B393" s="120"/>
      <c r="C393" s="128"/>
      <c r="D393" s="128"/>
      <c r="E393" s="128"/>
      <c r="F393" s="128"/>
      <c r="G393" s="128"/>
      <c r="H393" s="128"/>
      <c r="I393" s="121"/>
      <c r="J393" s="121"/>
      <c r="K393" s="128"/>
    </row>
    <row r="394" spans="2:11">
      <c r="B394" s="120"/>
      <c r="C394" s="128"/>
      <c r="D394" s="128"/>
      <c r="E394" s="128"/>
      <c r="F394" s="128"/>
      <c r="G394" s="128"/>
      <c r="H394" s="128"/>
      <c r="I394" s="121"/>
      <c r="J394" s="121"/>
      <c r="K394" s="128"/>
    </row>
    <row r="395" spans="2:11">
      <c r="B395" s="120"/>
      <c r="C395" s="128"/>
      <c r="D395" s="128"/>
      <c r="E395" s="128"/>
      <c r="F395" s="128"/>
      <c r="G395" s="128"/>
      <c r="H395" s="128"/>
      <c r="I395" s="121"/>
      <c r="J395" s="121"/>
      <c r="K395" s="128"/>
    </row>
    <row r="396" spans="2:11">
      <c r="B396" s="120"/>
      <c r="C396" s="128"/>
      <c r="D396" s="128"/>
      <c r="E396" s="128"/>
      <c r="F396" s="128"/>
      <c r="G396" s="128"/>
      <c r="H396" s="128"/>
      <c r="I396" s="121"/>
      <c r="J396" s="121"/>
      <c r="K396" s="128"/>
    </row>
    <row r="397" spans="2:11">
      <c r="B397" s="120"/>
      <c r="C397" s="128"/>
      <c r="D397" s="128"/>
      <c r="E397" s="128"/>
      <c r="F397" s="128"/>
      <c r="G397" s="128"/>
      <c r="H397" s="128"/>
      <c r="I397" s="121"/>
      <c r="J397" s="121"/>
      <c r="K397" s="128"/>
    </row>
    <row r="398" spans="2:11">
      <c r="B398" s="120"/>
      <c r="C398" s="128"/>
      <c r="D398" s="128"/>
      <c r="E398" s="128"/>
      <c r="F398" s="128"/>
      <c r="G398" s="128"/>
      <c r="H398" s="128"/>
      <c r="I398" s="121"/>
      <c r="J398" s="121"/>
      <c r="K398" s="128"/>
    </row>
    <row r="399" spans="2:11">
      <c r="B399" s="120"/>
      <c r="C399" s="128"/>
      <c r="D399" s="128"/>
      <c r="E399" s="128"/>
      <c r="F399" s="128"/>
      <c r="G399" s="128"/>
      <c r="H399" s="128"/>
      <c r="I399" s="121"/>
      <c r="J399" s="121"/>
      <c r="K399" s="128"/>
    </row>
    <row r="400" spans="2:11">
      <c r="B400" s="120"/>
      <c r="C400" s="128"/>
      <c r="D400" s="128"/>
      <c r="E400" s="128"/>
      <c r="F400" s="128"/>
      <c r="G400" s="128"/>
      <c r="H400" s="128"/>
      <c r="I400" s="121"/>
      <c r="J400" s="121"/>
      <c r="K400" s="128"/>
    </row>
    <row r="401" spans="2:11">
      <c r="B401" s="120"/>
      <c r="C401" s="128"/>
      <c r="D401" s="128"/>
      <c r="E401" s="128"/>
      <c r="F401" s="128"/>
      <c r="G401" s="128"/>
      <c r="H401" s="128"/>
      <c r="I401" s="121"/>
      <c r="J401" s="121"/>
      <c r="K401" s="128"/>
    </row>
    <row r="402" spans="2:11">
      <c r="B402" s="120"/>
      <c r="C402" s="128"/>
      <c r="D402" s="128"/>
      <c r="E402" s="128"/>
      <c r="F402" s="128"/>
      <c r="G402" s="128"/>
      <c r="H402" s="128"/>
      <c r="I402" s="121"/>
      <c r="J402" s="121"/>
      <c r="K402" s="128"/>
    </row>
    <row r="403" spans="2:11">
      <c r="B403" s="120"/>
      <c r="C403" s="128"/>
      <c r="D403" s="128"/>
      <c r="E403" s="128"/>
      <c r="F403" s="128"/>
      <c r="G403" s="128"/>
      <c r="H403" s="128"/>
      <c r="I403" s="121"/>
      <c r="J403" s="121"/>
      <c r="K403" s="128"/>
    </row>
    <row r="404" spans="2:11">
      <c r="B404" s="120"/>
      <c r="C404" s="128"/>
      <c r="D404" s="128"/>
      <c r="E404" s="128"/>
      <c r="F404" s="128"/>
      <c r="G404" s="128"/>
      <c r="H404" s="128"/>
      <c r="I404" s="121"/>
      <c r="J404" s="121"/>
      <c r="K404" s="128"/>
    </row>
    <row r="405" spans="2:11">
      <c r="B405" s="120"/>
      <c r="C405" s="128"/>
      <c r="D405" s="128"/>
      <c r="E405" s="128"/>
      <c r="F405" s="128"/>
      <c r="G405" s="128"/>
      <c r="H405" s="128"/>
      <c r="I405" s="121"/>
      <c r="J405" s="121"/>
      <c r="K405" s="128"/>
    </row>
    <row r="406" spans="2:11">
      <c r="B406" s="120"/>
      <c r="C406" s="128"/>
      <c r="D406" s="128"/>
      <c r="E406" s="128"/>
      <c r="F406" s="128"/>
      <c r="G406" s="128"/>
      <c r="H406" s="128"/>
      <c r="I406" s="121"/>
      <c r="J406" s="121"/>
      <c r="K406" s="128"/>
    </row>
    <row r="407" spans="2:11">
      <c r="B407" s="120"/>
      <c r="C407" s="128"/>
      <c r="D407" s="128"/>
      <c r="E407" s="128"/>
      <c r="F407" s="128"/>
      <c r="G407" s="128"/>
      <c r="H407" s="128"/>
      <c r="I407" s="121"/>
      <c r="J407" s="121"/>
      <c r="K407" s="128"/>
    </row>
    <row r="408" spans="2:11">
      <c r="B408" s="120"/>
      <c r="C408" s="128"/>
      <c r="D408" s="128"/>
      <c r="E408" s="128"/>
      <c r="F408" s="128"/>
      <c r="G408" s="128"/>
      <c r="H408" s="128"/>
      <c r="I408" s="121"/>
      <c r="J408" s="121"/>
      <c r="K408" s="128"/>
    </row>
    <row r="409" spans="2:11">
      <c r="B409" s="120"/>
      <c r="C409" s="128"/>
      <c r="D409" s="128"/>
      <c r="E409" s="128"/>
      <c r="F409" s="128"/>
      <c r="G409" s="128"/>
      <c r="H409" s="128"/>
      <c r="I409" s="121"/>
      <c r="J409" s="121"/>
      <c r="K409" s="128"/>
    </row>
    <row r="410" spans="2:11">
      <c r="B410" s="120"/>
      <c r="C410" s="128"/>
      <c r="D410" s="128"/>
      <c r="E410" s="128"/>
      <c r="F410" s="128"/>
      <c r="G410" s="128"/>
      <c r="H410" s="128"/>
      <c r="I410" s="121"/>
      <c r="J410" s="121"/>
      <c r="K410" s="128"/>
    </row>
    <row r="411" spans="2:11">
      <c r="B411" s="120"/>
      <c r="C411" s="128"/>
      <c r="D411" s="128"/>
      <c r="E411" s="128"/>
      <c r="F411" s="128"/>
      <c r="G411" s="128"/>
      <c r="H411" s="128"/>
      <c r="I411" s="121"/>
      <c r="J411" s="121"/>
      <c r="K411" s="128"/>
    </row>
    <row r="412" spans="2:11">
      <c r="B412" s="120"/>
      <c r="C412" s="128"/>
      <c r="D412" s="128"/>
      <c r="E412" s="128"/>
      <c r="F412" s="128"/>
      <c r="G412" s="128"/>
      <c r="H412" s="128"/>
      <c r="I412" s="121"/>
      <c r="J412" s="121"/>
      <c r="K412" s="128"/>
    </row>
    <row r="413" spans="2:11">
      <c r="B413" s="120"/>
      <c r="C413" s="128"/>
      <c r="D413" s="128"/>
      <c r="E413" s="128"/>
      <c r="F413" s="128"/>
      <c r="G413" s="128"/>
      <c r="H413" s="128"/>
      <c r="I413" s="121"/>
      <c r="J413" s="121"/>
      <c r="K413" s="128"/>
    </row>
    <row r="414" spans="2:11">
      <c r="B414" s="120"/>
      <c r="C414" s="128"/>
      <c r="D414" s="128"/>
      <c r="E414" s="128"/>
      <c r="F414" s="128"/>
      <c r="G414" s="128"/>
      <c r="H414" s="128"/>
      <c r="I414" s="121"/>
      <c r="J414" s="121"/>
      <c r="K414" s="128"/>
    </row>
    <row r="415" spans="2:11">
      <c r="B415" s="120"/>
      <c r="C415" s="128"/>
      <c r="D415" s="128"/>
      <c r="E415" s="128"/>
      <c r="F415" s="128"/>
      <c r="G415" s="128"/>
      <c r="H415" s="128"/>
      <c r="I415" s="121"/>
      <c r="J415" s="121"/>
      <c r="K415" s="128"/>
    </row>
    <row r="416" spans="2:11">
      <c r="B416" s="120"/>
      <c r="C416" s="128"/>
      <c r="D416" s="128"/>
      <c r="E416" s="128"/>
      <c r="F416" s="128"/>
      <c r="G416" s="128"/>
      <c r="H416" s="128"/>
      <c r="I416" s="121"/>
      <c r="J416" s="121"/>
      <c r="K416" s="128"/>
    </row>
    <row r="417" spans="2:11">
      <c r="B417" s="120"/>
      <c r="C417" s="128"/>
      <c r="D417" s="128"/>
      <c r="E417" s="128"/>
      <c r="F417" s="128"/>
      <c r="G417" s="128"/>
      <c r="H417" s="128"/>
      <c r="I417" s="121"/>
      <c r="J417" s="121"/>
      <c r="K417" s="128"/>
    </row>
    <row r="418" spans="2:11">
      <c r="B418" s="120"/>
      <c r="C418" s="128"/>
      <c r="D418" s="128"/>
      <c r="E418" s="128"/>
      <c r="F418" s="128"/>
      <c r="G418" s="128"/>
      <c r="H418" s="128"/>
      <c r="I418" s="121"/>
      <c r="J418" s="121"/>
      <c r="K418" s="128"/>
    </row>
    <row r="419" spans="2:11">
      <c r="B419" s="120"/>
      <c r="C419" s="128"/>
      <c r="D419" s="128"/>
      <c r="E419" s="128"/>
      <c r="F419" s="128"/>
      <c r="G419" s="128"/>
      <c r="H419" s="128"/>
      <c r="I419" s="121"/>
      <c r="J419" s="121"/>
      <c r="K419" s="128"/>
    </row>
    <row r="420" spans="2:11">
      <c r="B420" s="120"/>
      <c r="C420" s="128"/>
      <c r="D420" s="128"/>
      <c r="E420" s="128"/>
      <c r="F420" s="128"/>
      <c r="G420" s="128"/>
      <c r="H420" s="128"/>
      <c r="I420" s="121"/>
      <c r="J420" s="121"/>
      <c r="K420" s="128"/>
    </row>
    <row r="421" spans="2:11">
      <c r="B421" s="120"/>
      <c r="C421" s="128"/>
      <c r="D421" s="128"/>
      <c r="E421" s="128"/>
      <c r="F421" s="128"/>
      <c r="G421" s="128"/>
      <c r="H421" s="128"/>
      <c r="I421" s="121"/>
      <c r="J421" s="121"/>
      <c r="K421" s="128"/>
    </row>
    <row r="422" spans="2:11">
      <c r="B422" s="120"/>
      <c r="C422" s="128"/>
      <c r="D422" s="128"/>
      <c r="E422" s="128"/>
      <c r="F422" s="128"/>
      <c r="G422" s="128"/>
      <c r="H422" s="128"/>
      <c r="I422" s="121"/>
      <c r="J422" s="121"/>
      <c r="K422" s="128"/>
    </row>
    <row r="423" spans="2:11">
      <c r="B423" s="120"/>
      <c r="C423" s="128"/>
      <c r="D423" s="128"/>
      <c r="E423" s="128"/>
      <c r="F423" s="128"/>
      <c r="G423" s="128"/>
      <c r="H423" s="128"/>
      <c r="I423" s="121"/>
      <c r="J423" s="121"/>
      <c r="K423" s="128"/>
    </row>
    <row r="424" spans="2:11">
      <c r="B424" s="120"/>
      <c r="C424" s="128"/>
      <c r="D424" s="128"/>
      <c r="E424" s="128"/>
      <c r="F424" s="128"/>
      <c r="G424" s="128"/>
      <c r="H424" s="128"/>
      <c r="I424" s="121"/>
      <c r="J424" s="121"/>
      <c r="K424" s="128"/>
    </row>
    <row r="425" spans="2:11">
      <c r="B425" s="120"/>
      <c r="C425" s="128"/>
      <c r="D425" s="128"/>
      <c r="E425" s="128"/>
      <c r="F425" s="128"/>
      <c r="G425" s="128"/>
      <c r="H425" s="128"/>
      <c r="I425" s="121"/>
      <c r="J425" s="121"/>
      <c r="K425" s="128"/>
    </row>
    <row r="426" spans="2:11">
      <c r="B426" s="120"/>
      <c r="C426" s="128"/>
      <c r="D426" s="128"/>
      <c r="E426" s="128"/>
      <c r="F426" s="128"/>
      <c r="G426" s="128"/>
      <c r="H426" s="128"/>
      <c r="I426" s="121"/>
      <c r="J426" s="121"/>
      <c r="K426" s="128"/>
    </row>
    <row r="427" spans="2:11">
      <c r="B427" s="120"/>
      <c r="C427" s="128"/>
      <c r="D427" s="128"/>
      <c r="E427" s="128"/>
      <c r="F427" s="128"/>
      <c r="G427" s="128"/>
      <c r="H427" s="128"/>
      <c r="I427" s="121"/>
      <c r="J427" s="121"/>
      <c r="K427" s="128"/>
    </row>
    <row r="428" spans="2:11">
      <c r="B428" s="120"/>
      <c r="C428" s="128"/>
      <c r="D428" s="128"/>
      <c r="E428" s="128"/>
      <c r="F428" s="128"/>
      <c r="G428" s="128"/>
      <c r="H428" s="128"/>
      <c r="I428" s="121"/>
      <c r="J428" s="121"/>
      <c r="K428" s="128"/>
    </row>
    <row r="429" spans="2:11">
      <c r="B429" s="120"/>
      <c r="C429" s="128"/>
      <c r="D429" s="128"/>
      <c r="E429" s="128"/>
      <c r="F429" s="128"/>
      <c r="G429" s="128"/>
      <c r="H429" s="128"/>
      <c r="I429" s="121"/>
      <c r="J429" s="121"/>
      <c r="K429" s="128"/>
    </row>
    <row r="430" spans="2:11">
      <c r="B430" s="120"/>
      <c r="C430" s="128"/>
      <c r="D430" s="128"/>
      <c r="E430" s="128"/>
      <c r="F430" s="128"/>
      <c r="G430" s="128"/>
      <c r="H430" s="128"/>
      <c r="I430" s="121"/>
      <c r="J430" s="121"/>
      <c r="K430" s="128"/>
    </row>
    <row r="431" spans="2:11">
      <c r="B431" s="120"/>
      <c r="C431" s="128"/>
      <c r="D431" s="128"/>
      <c r="E431" s="128"/>
      <c r="F431" s="128"/>
      <c r="G431" s="128"/>
      <c r="H431" s="128"/>
      <c r="I431" s="121"/>
      <c r="J431" s="121"/>
      <c r="K431" s="128"/>
    </row>
    <row r="432" spans="2:11">
      <c r="B432" s="120"/>
      <c r="C432" s="128"/>
      <c r="D432" s="128"/>
      <c r="E432" s="128"/>
      <c r="F432" s="128"/>
      <c r="G432" s="128"/>
      <c r="H432" s="128"/>
      <c r="I432" s="121"/>
      <c r="J432" s="121"/>
      <c r="K432" s="128"/>
    </row>
    <row r="433" spans="2:11">
      <c r="B433" s="120"/>
      <c r="C433" s="128"/>
      <c r="D433" s="128"/>
      <c r="E433" s="128"/>
      <c r="F433" s="128"/>
      <c r="G433" s="128"/>
      <c r="H433" s="128"/>
      <c r="I433" s="121"/>
      <c r="J433" s="121"/>
      <c r="K433" s="128"/>
    </row>
    <row r="434" spans="2:11">
      <c r="B434" s="120"/>
      <c r="C434" s="128"/>
      <c r="D434" s="128"/>
      <c r="E434" s="128"/>
      <c r="F434" s="128"/>
      <c r="G434" s="128"/>
      <c r="H434" s="128"/>
      <c r="I434" s="121"/>
      <c r="J434" s="121"/>
      <c r="K434" s="128"/>
    </row>
    <row r="435" spans="2:11">
      <c r="B435" s="120"/>
      <c r="C435" s="128"/>
      <c r="D435" s="128"/>
      <c r="E435" s="128"/>
      <c r="F435" s="128"/>
      <c r="G435" s="128"/>
      <c r="H435" s="128"/>
      <c r="I435" s="121"/>
      <c r="J435" s="121"/>
      <c r="K435" s="128"/>
    </row>
    <row r="436" spans="2:11">
      <c r="B436" s="120"/>
      <c r="C436" s="128"/>
      <c r="D436" s="128"/>
      <c r="E436" s="128"/>
      <c r="F436" s="128"/>
      <c r="G436" s="128"/>
      <c r="H436" s="128"/>
      <c r="I436" s="121"/>
      <c r="J436" s="121"/>
      <c r="K436" s="128"/>
    </row>
    <row r="437" spans="2:11">
      <c r="B437" s="120"/>
      <c r="C437" s="128"/>
      <c r="D437" s="128"/>
      <c r="E437" s="128"/>
      <c r="F437" s="128"/>
      <c r="G437" s="128"/>
      <c r="H437" s="128"/>
      <c r="I437" s="121"/>
      <c r="J437" s="121"/>
      <c r="K437" s="128"/>
    </row>
    <row r="438" spans="2:11">
      <c r="B438" s="120"/>
      <c r="C438" s="128"/>
      <c r="D438" s="128"/>
      <c r="E438" s="128"/>
      <c r="F438" s="128"/>
      <c r="G438" s="128"/>
      <c r="H438" s="128"/>
      <c r="I438" s="121"/>
      <c r="J438" s="121"/>
      <c r="K438" s="128"/>
    </row>
    <row r="439" spans="2:11">
      <c r="B439" s="120"/>
      <c r="C439" s="128"/>
      <c r="D439" s="128"/>
      <c r="E439" s="128"/>
      <c r="F439" s="128"/>
      <c r="G439" s="128"/>
      <c r="H439" s="128"/>
      <c r="I439" s="121"/>
      <c r="J439" s="121"/>
      <c r="K439" s="128"/>
    </row>
    <row r="440" spans="2:11">
      <c r="B440" s="120"/>
      <c r="C440" s="128"/>
      <c r="D440" s="128"/>
      <c r="E440" s="128"/>
      <c r="F440" s="128"/>
      <c r="G440" s="128"/>
      <c r="H440" s="128"/>
      <c r="I440" s="121"/>
      <c r="J440" s="121"/>
      <c r="K440" s="128"/>
    </row>
    <row r="441" spans="2:11">
      <c r="B441" s="120"/>
      <c r="C441" s="128"/>
      <c r="D441" s="128"/>
      <c r="E441" s="128"/>
      <c r="F441" s="128"/>
      <c r="G441" s="128"/>
      <c r="H441" s="128"/>
      <c r="I441" s="121"/>
      <c r="J441" s="121"/>
      <c r="K441" s="128"/>
    </row>
    <row r="442" spans="2:11">
      <c r="B442" s="120"/>
      <c r="C442" s="128"/>
      <c r="D442" s="128"/>
      <c r="E442" s="128"/>
      <c r="F442" s="128"/>
      <c r="G442" s="128"/>
      <c r="H442" s="128"/>
      <c r="I442" s="121"/>
      <c r="J442" s="121"/>
      <c r="K442" s="128"/>
    </row>
    <row r="443" spans="2:11">
      <c r="B443" s="120"/>
      <c r="C443" s="128"/>
      <c r="D443" s="128"/>
      <c r="E443" s="128"/>
      <c r="F443" s="128"/>
      <c r="G443" s="128"/>
      <c r="H443" s="128"/>
      <c r="I443" s="121"/>
      <c r="J443" s="121"/>
      <c r="K443" s="128"/>
    </row>
    <row r="444" spans="2:11">
      <c r="B444" s="120"/>
      <c r="C444" s="128"/>
      <c r="D444" s="128"/>
      <c r="E444" s="128"/>
      <c r="F444" s="128"/>
      <c r="G444" s="128"/>
      <c r="H444" s="128"/>
      <c r="I444" s="121"/>
      <c r="J444" s="121"/>
      <c r="K444" s="128"/>
    </row>
    <row r="445" spans="2:11">
      <c r="B445" s="120"/>
      <c r="C445" s="128"/>
      <c r="D445" s="128"/>
      <c r="E445" s="128"/>
      <c r="F445" s="128"/>
      <c r="G445" s="128"/>
      <c r="H445" s="128"/>
      <c r="I445" s="121"/>
      <c r="J445" s="121"/>
      <c r="K445" s="128"/>
    </row>
    <row r="446" spans="2:11">
      <c r="B446" s="120"/>
      <c r="C446" s="128"/>
      <c r="D446" s="128"/>
      <c r="E446" s="128"/>
      <c r="F446" s="128"/>
      <c r="G446" s="128"/>
      <c r="H446" s="128"/>
      <c r="I446" s="121"/>
      <c r="J446" s="121"/>
      <c r="K446" s="128"/>
    </row>
    <row r="447" spans="2:11">
      <c r="B447" s="120"/>
      <c r="C447" s="128"/>
      <c r="D447" s="128"/>
      <c r="E447" s="128"/>
      <c r="F447" s="128"/>
      <c r="G447" s="128"/>
      <c r="H447" s="128"/>
      <c r="I447" s="121"/>
      <c r="J447" s="121"/>
      <c r="K447" s="128"/>
    </row>
    <row r="448" spans="2:11">
      <c r="B448" s="120"/>
      <c r="C448" s="128"/>
      <c r="D448" s="128"/>
      <c r="E448" s="128"/>
      <c r="F448" s="128"/>
      <c r="G448" s="128"/>
      <c r="H448" s="128"/>
      <c r="I448" s="121"/>
      <c r="J448" s="121"/>
      <c r="K448" s="128"/>
    </row>
    <row r="449" spans="2:11">
      <c r="B449" s="120"/>
      <c r="C449" s="128"/>
      <c r="D449" s="128"/>
      <c r="E449" s="128"/>
      <c r="F449" s="128"/>
      <c r="G449" s="128"/>
      <c r="H449" s="128"/>
      <c r="I449" s="121"/>
      <c r="J449" s="121"/>
      <c r="K449" s="128"/>
    </row>
    <row r="450" spans="2:11">
      <c r="B450" s="120"/>
      <c r="C450" s="128"/>
      <c r="D450" s="128"/>
      <c r="E450" s="128"/>
      <c r="F450" s="128"/>
      <c r="G450" s="128"/>
      <c r="H450" s="128"/>
      <c r="I450" s="121"/>
      <c r="J450" s="121"/>
      <c r="K450" s="128"/>
    </row>
    <row r="451" spans="2:11">
      <c r="B451" s="120"/>
      <c r="C451" s="128"/>
      <c r="D451" s="128"/>
      <c r="E451" s="128"/>
      <c r="F451" s="128"/>
      <c r="G451" s="128"/>
      <c r="H451" s="128"/>
      <c r="I451" s="121"/>
      <c r="J451" s="121"/>
      <c r="K451" s="128"/>
    </row>
    <row r="452" spans="2:11">
      <c r="B452" s="120"/>
      <c r="C452" s="128"/>
      <c r="D452" s="128"/>
      <c r="E452" s="128"/>
      <c r="F452" s="128"/>
      <c r="G452" s="128"/>
      <c r="H452" s="128"/>
      <c r="I452" s="121"/>
      <c r="J452" s="121"/>
      <c r="K452" s="128"/>
    </row>
    <row r="453" spans="2:11">
      <c r="B453" s="120"/>
      <c r="C453" s="128"/>
      <c r="D453" s="128"/>
      <c r="E453" s="128"/>
      <c r="F453" s="128"/>
      <c r="G453" s="128"/>
      <c r="H453" s="128"/>
      <c r="I453" s="121"/>
      <c r="J453" s="121"/>
      <c r="K453" s="128"/>
    </row>
    <row r="454" spans="2:11">
      <c r="B454" s="120"/>
      <c r="C454" s="128"/>
      <c r="D454" s="128"/>
      <c r="E454" s="128"/>
      <c r="F454" s="128"/>
      <c r="G454" s="128"/>
      <c r="H454" s="128"/>
      <c r="I454" s="121"/>
      <c r="J454" s="121"/>
      <c r="K454" s="128"/>
    </row>
    <row r="455" spans="2:11">
      <c r="B455" s="120"/>
      <c r="C455" s="128"/>
      <c r="D455" s="128"/>
      <c r="E455" s="128"/>
      <c r="F455" s="128"/>
      <c r="G455" s="128"/>
      <c r="H455" s="128"/>
      <c r="I455" s="121"/>
      <c r="J455" s="121"/>
      <c r="K455" s="128"/>
    </row>
    <row r="456" spans="2:11">
      <c r="B456" s="120"/>
      <c r="C456" s="128"/>
      <c r="D456" s="128"/>
      <c r="E456" s="128"/>
      <c r="F456" s="128"/>
      <c r="G456" s="128"/>
      <c r="H456" s="128"/>
      <c r="I456" s="121"/>
      <c r="J456" s="121"/>
      <c r="K456" s="128"/>
    </row>
    <row r="457" spans="2:11">
      <c r="B457" s="120"/>
      <c r="C457" s="128"/>
      <c r="D457" s="128"/>
      <c r="E457" s="128"/>
      <c r="F457" s="128"/>
      <c r="G457" s="128"/>
      <c r="H457" s="128"/>
      <c r="I457" s="121"/>
      <c r="J457" s="121"/>
      <c r="K457" s="128"/>
    </row>
    <row r="458" spans="2:11">
      <c r="B458" s="120"/>
      <c r="C458" s="128"/>
      <c r="D458" s="128"/>
      <c r="E458" s="128"/>
      <c r="F458" s="128"/>
      <c r="G458" s="128"/>
      <c r="H458" s="128"/>
      <c r="I458" s="121"/>
      <c r="J458" s="121"/>
      <c r="K458" s="128"/>
    </row>
    <row r="459" spans="2:11">
      <c r="B459" s="120"/>
      <c r="C459" s="128"/>
      <c r="D459" s="128"/>
      <c r="E459" s="128"/>
      <c r="F459" s="128"/>
      <c r="G459" s="128"/>
      <c r="H459" s="128"/>
      <c r="I459" s="121"/>
      <c r="J459" s="121"/>
      <c r="K459" s="128"/>
    </row>
    <row r="460" spans="2:11">
      <c r="B460" s="120"/>
      <c r="C460" s="128"/>
      <c r="D460" s="128"/>
      <c r="E460" s="128"/>
      <c r="F460" s="128"/>
      <c r="G460" s="128"/>
      <c r="H460" s="128"/>
      <c r="I460" s="121"/>
      <c r="J460" s="121"/>
      <c r="K460" s="128"/>
    </row>
    <row r="461" spans="2:11">
      <c r="B461" s="120"/>
      <c r="C461" s="128"/>
      <c r="D461" s="128"/>
      <c r="E461" s="128"/>
      <c r="F461" s="128"/>
      <c r="G461" s="128"/>
      <c r="H461" s="128"/>
      <c r="I461" s="121"/>
      <c r="J461" s="121"/>
      <c r="K461" s="128"/>
    </row>
    <row r="462" spans="2:11">
      <c r="B462" s="120"/>
      <c r="C462" s="128"/>
      <c r="D462" s="128"/>
      <c r="E462" s="128"/>
      <c r="F462" s="128"/>
      <c r="G462" s="128"/>
      <c r="H462" s="128"/>
      <c r="I462" s="121"/>
      <c r="J462" s="121"/>
      <c r="K462" s="128"/>
    </row>
    <row r="463" spans="2:11">
      <c r="B463" s="120"/>
      <c r="C463" s="128"/>
      <c r="D463" s="128"/>
      <c r="E463" s="128"/>
      <c r="F463" s="128"/>
      <c r="G463" s="128"/>
      <c r="H463" s="128"/>
      <c r="I463" s="121"/>
      <c r="J463" s="121"/>
      <c r="K463" s="128"/>
    </row>
    <row r="464" spans="2:11">
      <c r="B464" s="120"/>
      <c r="C464" s="128"/>
      <c r="D464" s="128"/>
      <c r="E464" s="128"/>
      <c r="F464" s="128"/>
      <c r="G464" s="128"/>
      <c r="H464" s="128"/>
      <c r="I464" s="121"/>
      <c r="J464" s="121"/>
      <c r="K464" s="128"/>
    </row>
    <row r="465" spans="2:11">
      <c r="B465" s="120"/>
      <c r="C465" s="128"/>
      <c r="D465" s="128"/>
      <c r="E465" s="128"/>
      <c r="F465" s="128"/>
      <c r="G465" s="128"/>
      <c r="H465" s="128"/>
      <c r="I465" s="121"/>
      <c r="J465" s="121"/>
      <c r="K465" s="128"/>
    </row>
    <row r="466" spans="2:11">
      <c r="B466" s="120"/>
      <c r="C466" s="128"/>
      <c r="D466" s="128"/>
      <c r="E466" s="128"/>
      <c r="F466" s="128"/>
      <c r="G466" s="128"/>
      <c r="H466" s="128"/>
      <c r="I466" s="121"/>
      <c r="J466" s="121"/>
      <c r="K466" s="128"/>
    </row>
    <row r="467" spans="2:11">
      <c r="B467" s="120"/>
      <c r="C467" s="128"/>
      <c r="D467" s="128"/>
      <c r="E467" s="128"/>
      <c r="F467" s="128"/>
      <c r="G467" s="128"/>
      <c r="H467" s="128"/>
      <c r="I467" s="121"/>
      <c r="J467" s="121"/>
      <c r="K467" s="128"/>
    </row>
    <row r="468" spans="2:11">
      <c r="B468" s="120"/>
      <c r="C468" s="128"/>
      <c r="D468" s="128"/>
      <c r="E468" s="128"/>
      <c r="F468" s="128"/>
      <c r="G468" s="128"/>
      <c r="H468" s="128"/>
      <c r="I468" s="121"/>
      <c r="J468" s="121"/>
      <c r="K468" s="128"/>
    </row>
    <row r="469" spans="2:11">
      <c r="B469" s="120"/>
      <c r="C469" s="128"/>
      <c r="D469" s="128"/>
      <c r="E469" s="128"/>
      <c r="F469" s="128"/>
      <c r="G469" s="128"/>
      <c r="H469" s="128"/>
      <c r="I469" s="121"/>
      <c r="J469" s="121"/>
      <c r="K469" s="128"/>
    </row>
    <row r="470" spans="2:11">
      <c r="B470" s="120"/>
      <c r="C470" s="128"/>
      <c r="D470" s="128"/>
      <c r="E470" s="128"/>
      <c r="F470" s="128"/>
      <c r="G470" s="128"/>
      <c r="H470" s="128"/>
      <c r="I470" s="121"/>
      <c r="J470" s="121"/>
      <c r="K470" s="128"/>
    </row>
    <row r="471" spans="2:11">
      <c r="B471" s="120"/>
      <c r="C471" s="128"/>
      <c r="D471" s="128"/>
      <c r="E471" s="128"/>
      <c r="F471" s="128"/>
      <c r="G471" s="128"/>
      <c r="H471" s="128"/>
      <c r="I471" s="121"/>
      <c r="J471" s="121"/>
      <c r="K471" s="128"/>
    </row>
    <row r="472" spans="2:11">
      <c r="B472" s="120"/>
      <c r="C472" s="128"/>
      <c r="D472" s="128"/>
      <c r="E472" s="128"/>
      <c r="F472" s="128"/>
      <c r="G472" s="128"/>
      <c r="H472" s="128"/>
      <c r="I472" s="121"/>
      <c r="J472" s="121"/>
      <c r="K472" s="128"/>
    </row>
    <row r="473" spans="2:11">
      <c r="B473" s="120"/>
      <c r="C473" s="128"/>
      <c r="D473" s="128"/>
      <c r="E473" s="128"/>
      <c r="F473" s="128"/>
      <c r="G473" s="128"/>
      <c r="H473" s="128"/>
      <c r="I473" s="121"/>
      <c r="J473" s="121"/>
      <c r="K473" s="128"/>
    </row>
    <row r="474" spans="2:11">
      <c r="B474" s="120"/>
      <c r="C474" s="128"/>
      <c r="D474" s="128"/>
      <c r="E474" s="128"/>
      <c r="F474" s="128"/>
      <c r="G474" s="128"/>
      <c r="H474" s="128"/>
      <c r="I474" s="121"/>
      <c r="J474" s="121"/>
      <c r="K474" s="128"/>
    </row>
    <row r="475" spans="2:11">
      <c r="B475" s="120"/>
      <c r="C475" s="128"/>
      <c r="D475" s="128"/>
      <c r="E475" s="128"/>
      <c r="F475" s="128"/>
      <c r="G475" s="128"/>
      <c r="H475" s="128"/>
      <c r="I475" s="121"/>
      <c r="J475" s="121"/>
      <c r="K475" s="128"/>
    </row>
    <row r="476" spans="2:11">
      <c r="B476" s="120"/>
      <c r="C476" s="128"/>
      <c r="D476" s="128"/>
      <c r="E476" s="128"/>
      <c r="F476" s="128"/>
      <c r="G476" s="128"/>
      <c r="H476" s="128"/>
      <c r="I476" s="121"/>
      <c r="J476" s="121"/>
      <c r="K476" s="128"/>
    </row>
    <row r="477" spans="2:11">
      <c r="B477" s="120"/>
      <c r="C477" s="128"/>
      <c r="D477" s="128"/>
      <c r="E477" s="128"/>
      <c r="F477" s="128"/>
      <c r="G477" s="128"/>
      <c r="H477" s="128"/>
      <c r="I477" s="121"/>
      <c r="J477" s="121"/>
      <c r="K477" s="128"/>
    </row>
    <row r="478" spans="2:11">
      <c r="B478" s="120"/>
      <c r="C478" s="128"/>
      <c r="D478" s="128"/>
      <c r="E478" s="128"/>
      <c r="F478" s="128"/>
      <c r="G478" s="128"/>
      <c r="H478" s="128"/>
      <c r="I478" s="121"/>
      <c r="J478" s="121"/>
      <c r="K478" s="128"/>
    </row>
    <row r="479" spans="2:11">
      <c r="B479" s="120"/>
      <c r="C479" s="128"/>
      <c r="D479" s="128"/>
      <c r="E479" s="128"/>
      <c r="F479" s="128"/>
      <c r="G479" s="128"/>
      <c r="H479" s="128"/>
      <c r="I479" s="121"/>
      <c r="J479" s="121"/>
      <c r="K479" s="128"/>
    </row>
    <row r="480" spans="2:11">
      <c r="B480" s="120"/>
      <c r="C480" s="128"/>
      <c r="D480" s="128"/>
      <c r="E480" s="128"/>
      <c r="F480" s="128"/>
      <c r="G480" s="128"/>
      <c r="H480" s="128"/>
      <c r="I480" s="121"/>
      <c r="J480" s="121"/>
      <c r="K480" s="128"/>
    </row>
    <row r="481" spans="2:11">
      <c r="B481" s="120"/>
      <c r="C481" s="128"/>
      <c r="D481" s="128"/>
      <c r="E481" s="128"/>
      <c r="F481" s="128"/>
      <c r="G481" s="128"/>
      <c r="H481" s="128"/>
      <c r="I481" s="121"/>
      <c r="J481" s="121"/>
      <c r="K481" s="128"/>
    </row>
    <row r="482" spans="2:11">
      <c r="B482" s="120"/>
      <c r="C482" s="128"/>
      <c r="D482" s="128"/>
      <c r="E482" s="128"/>
      <c r="F482" s="128"/>
      <c r="G482" s="128"/>
      <c r="H482" s="128"/>
      <c r="I482" s="121"/>
      <c r="J482" s="121"/>
      <c r="K482" s="128"/>
    </row>
    <row r="483" spans="2:11">
      <c r="B483" s="120"/>
      <c r="C483" s="128"/>
      <c r="D483" s="128"/>
      <c r="E483" s="128"/>
      <c r="F483" s="128"/>
      <c r="G483" s="128"/>
      <c r="H483" s="128"/>
      <c r="I483" s="121"/>
      <c r="J483" s="121"/>
      <c r="K483" s="128"/>
    </row>
    <row r="484" spans="2:11">
      <c r="B484" s="120"/>
      <c r="C484" s="128"/>
      <c r="D484" s="128"/>
      <c r="E484" s="128"/>
      <c r="F484" s="128"/>
      <c r="G484" s="128"/>
      <c r="H484" s="128"/>
      <c r="I484" s="121"/>
      <c r="J484" s="121"/>
      <c r="K484" s="128"/>
    </row>
    <row r="485" spans="2:11">
      <c r="B485" s="120"/>
      <c r="C485" s="128"/>
      <c r="D485" s="128"/>
      <c r="E485" s="128"/>
      <c r="F485" s="128"/>
      <c r="G485" s="128"/>
      <c r="H485" s="128"/>
      <c r="I485" s="121"/>
      <c r="J485" s="121"/>
      <c r="K485" s="128"/>
    </row>
    <row r="486" spans="2:11">
      <c r="B486" s="120"/>
      <c r="C486" s="128"/>
      <c r="D486" s="128"/>
      <c r="E486" s="128"/>
      <c r="F486" s="128"/>
      <c r="G486" s="128"/>
      <c r="H486" s="128"/>
      <c r="I486" s="121"/>
      <c r="J486" s="121"/>
      <c r="K486" s="128"/>
    </row>
    <row r="487" spans="2:11">
      <c r="B487" s="120"/>
      <c r="C487" s="128"/>
      <c r="D487" s="128"/>
      <c r="E487" s="128"/>
      <c r="F487" s="128"/>
      <c r="G487" s="128"/>
      <c r="H487" s="128"/>
      <c r="I487" s="121"/>
      <c r="J487" s="121"/>
      <c r="K487" s="128"/>
    </row>
    <row r="488" spans="2:11">
      <c r="B488" s="120"/>
      <c r="C488" s="128"/>
      <c r="D488" s="128"/>
      <c r="E488" s="128"/>
      <c r="F488" s="128"/>
      <c r="G488" s="128"/>
      <c r="H488" s="128"/>
      <c r="I488" s="121"/>
      <c r="J488" s="121"/>
      <c r="K488" s="128"/>
    </row>
    <row r="489" spans="2:11">
      <c r="B489" s="120"/>
      <c r="C489" s="128"/>
      <c r="D489" s="128"/>
      <c r="E489" s="128"/>
      <c r="F489" s="128"/>
      <c r="G489" s="128"/>
      <c r="H489" s="128"/>
      <c r="I489" s="121"/>
      <c r="J489" s="121"/>
      <c r="K489" s="128"/>
    </row>
    <row r="490" spans="2:11">
      <c r="B490" s="120"/>
      <c r="C490" s="128"/>
      <c r="D490" s="128"/>
      <c r="E490" s="128"/>
      <c r="F490" s="128"/>
      <c r="G490" s="128"/>
      <c r="H490" s="128"/>
      <c r="I490" s="121"/>
      <c r="J490" s="121"/>
      <c r="K490" s="128"/>
    </row>
    <row r="491" spans="2:11">
      <c r="B491" s="120"/>
      <c r="C491" s="128"/>
      <c r="D491" s="128"/>
      <c r="E491" s="128"/>
      <c r="F491" s="128"/>
      <c r="G491" s="128"/>
      <c r="H491" s="128"/>
      <c r="I491" s="121"/>
      <c r="J491" s="121"/>
      <c r="K491" s="128"/>
    </row>
    <row r="492" spans="2:11">
      <c r="B492" s="120"/>
      <c r="C492" s="128"/>
      <c r="D492" s="128"/>
      <c r="E492" s="128"/>
      <c r="F492" s="128"/>
      <c r="G492" s="128"/>
      <c r="H492" s="128"/>
      <c r="I492" s="121"/>
      <c r="J492" s="121"/>
      <c r="K492" s="128"/>
    </row>
    <row r="493" spans="2:11">
      <c r="B493" s="120"/>
      <c r="C493" s="128"/>
      <c r="D493" s="128"/>
      <c r="E493" s="128"/>
      <c r="F493" s="128"/>
      <c r="G493" s="128"/>
      <c r="H493" s="128"/>
      <c r="I493" s="121"/>
      <c r="J493" s="121"/>
      <c r="K493" s="128"/>
    </row>
    <row r="494" spans="2:11">
      <c r="B494" s="120"/>
      <c r="C494" s="128"/>
      <c r="D494" s="128"/>
      <c r="E494" s="128"/>
      <c r="F494" s="128"/>
      <c r="G494" s="128"/>
      <c r="H494" s="128"/>
      <c r="I494" s="121"/>
      <c r="J494" s="121"/>
      <c r="K494" s="128"/>
    </row>
    <row r="495" spans="2:11">
      <c r="B495" s="120"/>
      <c r="C495" s="128"/>
      <c r="D495" s="128"/>
      <c r="E495" s="128"/>
      <c r="F495" s="128"/>
      <c r="G495" s="128"/>
      <c r="H495" s="128"/>
      <c r="I495" s="121"/>
      <c r="J495" s="121"/>
      <c r="K495" s="128"/>
    </row>
    <row r="496" spans="2:11">
      <c r="B496" s="120"/>
      <c r="C496" s="128"/>
      <c r="D496" s="128"/>
      <c r="E496" s="128"/>
      <c r="F496" s="128"/>
      <c r="G496" s="128"/>
      <c r="H496" s="128"/>
      <c r="I496" s="121"/>
      <c r="J496" s="121"/>
      <c r="K496" s="128"/>
    </row>
    <row r="497" spans="2:11">
      <c r="B497" s="120"/>
      <c r="C497" s="128"/>
      <c r="D497" s="128"/>
      <c r="E497" s="128"/>
      <c r="F497" s="128"/>
      <c r="G497" s="128"/>
      <c r="H497" s="128"/>
      <c r="I497" s="121"/>
      <c r="J497" s="121"/>
      <c r="K497" s="128"/>
    </row>
    <row r="498" spans="2:11">
      <c r="B498" s="120"/>
      <c r="C498" s="128"/>
      <c r="D498" s="128"/>
      <c r="E498" s="128"/>
      <c r="F498" s="128"/>
      <c r="G498" s="128"/>
      <c r="H498" s="128"/>
      <c r="I498" s="121"/>
      <c r="J498" s="121"/>
      <c r="K498" s="128"/>
    </row>
    <row r="499" spans="2:11">
      <c r="B499" s="120"/>
      <c r="C499" s="128"/>
      <c r="D499" s="128"/>
      <c r="E499" s="128"/>
      <c r="F499" s="128"/>
      <c r="G499" s="128"/>
      <c r="H499" s="128"/>
      <c r="I499" s="121"/>
      <c r="J499" s="121"/>
      <c r="K499" s="128"/>
    </row>
    <row r="500" spans="2:11">
      <c r="B500" s="120"/>
      <c r="C500" s="128"/>
      <c r="D500" s="128"/>
      <c r="E500" s="128"/>
      <c r="F500" s="128"/>
      <c r="G500" s="128"/>
      <c r="H500" s="128"/>
      <c r="I500" s="121"/>
      <c r="J500" s="121"/>
      <c r="K500" s="128"/>
    </row>
    <row r="501" spans="2:11">
      <c r="B501" s="120"/>
      <c r="C501" s="128"/>
      <c r="D501" s="128"/>
      <c r="E501" s="128"/>
      <c r="F501" s="128"/>
      <c r="G501" s="128"/>
      <c r="H501" s="128"/>
      <c r="I501" s="121"/>
      <c r="J501" s="121"/>
      <c r="K501" s="128"/>
    </row>
    <row r="502" spans="2:11">
      <c r="B502" s="120"/>
      <c r="C502" s="128"/>
      <c r="D502" s="128"/>
      <c r="E502" s="128"/>
      <c r="F502" s="128"/>
      <c r="G502" s="128"/>
      <c r="H502" s="128"/>
      <c r="I502" s="121"/>
      <c r="J502" s="121"/>
      <c r="K502" s="128"/>
    </row>
    <row r="503" spans="2:11">
      <c r="B503" s="120"/>
      <c r="C503" s="128"/>
      <c r="D503" s="128"/>
      <c r="E503" s="128"/>
      <c r="F503" s="128"/>
      <c r="G503" s="128"/>
      <c r="H503" s="128"/>
      <c r="I503" s="121"/>
      <c r="J503" s="121"/>
      <c r="K503" s="128"/>
    </row>
    <row r="504" spans="2:11">
      <c r="B504" s="120"/>
      <c r="C504" s="128"/>
      <c r="D504" s="128"/>
      <c r="E504" s="128"/>
      <c r="F504" s="128"/>
      <c r="G504" s="128"/>
      <c r="H504" s="128"/>
      <c r="I504" s="121"/>
      <c r="J504" s="121"/>
      <c r="K504" s="128"/>
    </row>
    <row r="505" spans="2:11">
      <c r="B505" s="120"/>
      <c r="C505" s="128"/>
      <c r="D505" s="128"/>
      <c r="E505" s="128"/>
      <c r="F505" s="128"/>
      <c r="G505" s="128"/>
      <c r="H505" s="128"/>
      <c r="I505" s="121"/>
      <c r="J505" s="121"/>
      <c r="K505" s="128"/>
    </row>
    <row r="506" spans="2:11">
      <c r="B506" s="120"/>
      <c r="C506" s="128"/>
      <c r="D506" s="128"/>
      <c r="E506" s="128"/>
      <c r="F506" s="128"/>
      <c r="G506" s="128"/>
      <c r="H506" s="128"/>
      <c r="I506" s="121"/>
      <c r="J506" s="121"/>
      <c r="K506" s="128"/>
    </row>
    <row r="507" spans="2:11">
      <c r="B507" s="120"/>
      <c r="C507" s="128"/>
      <c r="D507" s="128"/>
      <c r="E507" s="128"/>
      <c r="F507" s="128"/>
      <c r="G507" s="128"/>
      <c r="H507" s="128"/>
      <c r="I507" s="121"/>
      <c r="J507" s="121"/>
      <c r="K507" s="128"/>
    </row>
    <row r="508" spans="2:11">
      <c r="B508" s="120"/>
      <c r="C508" s="128"/>
      <c r="D508" s="128"/>
      <c r="E508" s="128"/>
      <c r="F508" s="128"/>
      <c r="G508" s="128"/>
      <c r="H508" s="128"/>
      <c r="I508" s="121"/>
      <c r="J508" s="121"/>
      <c r="K508" s="128"/>
    </row>
    <row r="509" spans="2:11">
      <c r="B509" s="120"/>
      <c r="C509" s="128"/>
      <c r="D509" s="128"/>
      <c r="E509" s="128"/>
      <c r="F509" s="128"/>
      <c r="G509" s="128"/>
      <c r="H509" s="128"/>
      <c r="I509" s="121"/>
      <c r="J509" s="121"/>
      <c r="K509" s="128"/>
    </row>
    <row r="510" spans="2:11">
      <c r="B510" s="120"/>
      <c r="C510" s="128"/>
      <c r="D510" s="128"/>
      <c r="E510" s="128"/>
      <c r="F510" s="128"/>
      <c r="G510" s="128"/>
      <c r="H510" s="128"/>
      <c r="I510" s="121"/>
      <c r="J510" s="121"/>
      <c r="K510" s="128"/>
    </row>
    <row r="511" spans="2:11">
      <c r="B511" s="120"/>
      <c r="C511" s="128"/>
      <c r="D511" s="128"/>
      <c r="E511" s="128"/>
      <c r="F511" s="128"/>
      <c r="G511" s="128"/>
      <c r="H511" s="128"/>
      <c r="I511" s="121"/>
      <c r="J511" s="121"/>
      <c r="K511" s="128"/>
    </row>
    <row r="512" spans="2:11">
      <c r="B512" s="120"/>
      <c r="C512" s="128"/>
      <c r="D512" s="128"/>
      <c r="E512" s="128"/>
      <c r="F512" s="128"/>
      <c r="G512" s="128"/>
      <c r="H512" s="128"/>
      <c r="I512" s="121"/>
      <c r="J512" s="121"/>
      <c r="K512" s="128"/>
    </row>
    <row r="513" spans="2:11">
      <c r="B513" s="120"/>
      <c r="C513" s="128"/>
      <c r="D513" s="128"/>
      <c r="E513" s="128"/>
      <c r="F513" s="128"/>
      <c r="G513" s="128"/>
      <c r="H513" s="128"/>
      <c r="I513" s="121"/>
      <c r="J513" s="121"/>
      <c r="K513" s="128"/>
    </row>
    <row r="514" spans="2:11">
      <c r="B514" s="120"/>
      <c r="C514" s="128"/>
      <c r="D514" s="128"/>
      <c r="E514" s="128"/>
      <c r="F514" s="128"/>
      <c r="G514" s="128"/>
      <c r="H514" s="128"/>
      <c r="I514" s="121"/>
      <c r="J514" s="121"/>
      <c r="K514" s="128"/>
    </row>
    <row r="515" spans="2:11">
      <c r="B515" s="120"/>
      <c r="C515" s="128"/>
      <c r="D515" s="128"/>
      <c r="E515" s="128"/>
      <c r="F515" s="128"/>
      <c r="G515" s="128"/>
      <c r="H515" s="128"/>
      <c r="I515" s="121"/>
      <c r="J515" s="121"/>
      <c r="K515" s="128"/>
    </row>
    <row r="516" spans="2:11">
      <c r="B516" s="120"/>
      <c r="C516" s="128"/>
      <c r="D516" s="128"/>
      <c r="E516" s="128"/>
      <c r="F516" s="128"/>
      <c r="G516" s="128"/>
      <c r="H516" s="128"/>
      <c r="I516" s="121"/>
      <c r="J516" s="121"/>
      <c r="K516" s="128"/>
    </row>
    <row r="517" spans="2:11">
      <c r="B517" s="120"/>
      <c r="C517" s="128"/>
      <c r="D517" s="128"/>
      <c r="E517" s="128"/>
      <c r="F517" s="128"/>
      <c r="G517" s="128"/>
      <c r="H517" s="128"/>
      <c r="I517" s="121"/>
      <c r="J517" s="121"/>
      <c r="K517" s="128"/>
    </row>
    <row r="518" spans="2:11">
      <c r="B518" s="120"/>
      <c r="C518" s="128"/>
      <c r="D518" s="128"/>
      <c r="E518" s="128"/>
      <c r="F518" s="128"/>
      <c r="G518" s="128"/>
      <c r="H518" s="128"/>
      <c r="I518" s="121"/>
      <c r="J518" s="121"/>
      <c r="K518" s="128"/>
    </row>
    <row r="519" spans="2:11">
      <c r="B519" s="120"/>
      <c r="C519" s="128"/>
      <c r="D519" s="128"/>
      <c r="E519" s="128"/>
      <c r="F519" s="128"/>
      <c r="G519" s="128"/>
      <c r="H519" s="128"/>
      <c r="I519" s="121"/>
      <c r="J519" s="121"/>
      <c r="K519" s="128"/>
    </row>
    <row r="520" spans="2:11">
      <c r="B520" s="120"/>
      <c r="C520" s="128"/>
      <c r="D520" s="128"/>
      <c r="E520" s="128"/>
      <c r="F520" s="128"/>
      <c r="G520" s="128"/>
      <c r="H520" s="128"/>
      <c r="I520" s="121"/>
      <c r="J520" s="121"/>
      <c r="K520" s="128"/>
    </row>
    <row r="521" spans="2:11">
      <c r="B521" s="120"/>
      <c r="C521" s="128"/>
      <c r="D521" s="128"/>
      <c r="E521" s="128"/>
      <c r="F521" s="128"/>
      <c r="G521" s="128"/>
      <c r="H521" s="128"/>
      <c r="I521" s="121"/>
      <c r="J521" s="121"/>
      <c r="K521" s="128"/>
    </row>
    <row r="522" spans="2:11">
      <c r="B522" s="120"/>
      <c r="C522" s="128"/>
      <c r="D522" s="128"/>
      <c r="E522" s="128"/>
      <c r="F522" s="128"/>
      <c r="G522" s="128"/>
      <c r="H522" s="128"/>
      <c r="I522" s="121"/>
      <c r="J522" s="121"/>
      <c r="K522" s="128"/>
    </row>
    <row r="523" spans="2:11">
      <c r="B523" s="120"/>
      <c r="C523" s="128"/>
      <c r="D523" s="128"/>
      <c r="E523" s="128"/>
      <c r="F523" s="128"/>
      <c r="G523" s="128"/>
      <c r="H523" s="128"/>
      <c r="I523" s="121"/>
      <c r="J523" s="121"/>
      <c r="K523" s="128"/>
    </row>
    <row r="524" spans="2:11">
      <c r="B524" s="120"/>
      <c r="C524" s="128"/>
      <c r="D524" s="128"/>
      <c r="E524" s="128"/>
      <c r="F524" s="128"/>
      <c r="G524" s="128"/>
      <c r="H524" s="128"/>
      <c r="I524" s="121"/>
      <c r="J524" s="121"/>
      <c r="K524" s="128"/>
    </row>
    <row r="525" spans="2:11">
      <c r="B525" s="120"/>
      <c r="C525" s="128"/>
      <c r="D525" s="128"/>
      <c r="E525" s="128"/>
      <c r="F525" s="128"/>
      <c r="G525" s="128"/>
      <c r="H525" s="128"/>
      <c r="I525" s="121"/>
      <c r="J525" s="121"/>
      <c r="K525" s="128"/>
    </row>
    <row r="526" spans="2:11">
      <c r="B526" s="120"/>
      <c r="C526" s="128"/>
      <c r="D526" s="128"/>
      <c r="E526" s="128"/>
      <c r="F526" s="128"/>
      <c r="G526" s="128"/>
      <c r="H526" s="128"/>
      <c r="I526" s="121"/>
      <c r="J526" s="121"/>
      <c r="K526" s="128"/>
    </row>
    <row r="527" spans="2:11">
      <c r="B527" s="120"/>
      <c r="C527" s="128"/>
      <c r="D527" s="128"/>
      <c r="E527" s="128"/>
      <c r="F527" s="128"/>
      <c r="G527" s="128"/>
      <c r="H527" s="128"/>
      <c r="I527" s="121"/>
      <c r="J527" s="121"/>
      <c r="K527" s="128"/>
    </row>
    <row r="528" spans="2:11">
      <c r="B528" s="120"/>
      <c r="C528" s="128"/>
      <c r="D528" s="128"/>
      <c r="E528" s="128"/>
      <c r="F528" s="128"/>
      <c r="G528" s="128"/>
      <c r="H528" s="128"/>
      <c r="I528" s="121"/>
      <c r="J528" s="121"/>
      <c r="K528" s="128"/>
    </row>
    <row r="529" spans="2:11">
      <c r="B529" s="120"/>
      <c r="C529" s="128"/>
      <c r="D529" s="128"/>
      <c r="E529" s="128"/>
      <c r="F529" s="128"/>
      <c r="G529" s="128"/>
      <c r="H529" s="128"/>
      <c r="I529" s="121"/>
      <c r="J529" s="121"/>
      <c r="K529" s="128"/>
    </row>
    <row r="530" spans="2:11">
      <c r="B530" s="120"/>
      <c r="C530" s="128"/>
      <c r="D530" s="128"/>
      <c r="E530" s="128"/>
      <c r="F530" s="128"/>
      <c r="G530" s="128"/>
      <c r="H530" s="128"/>
      <c r="I530" s="121"/>
      <c r="J530" s="121"/>
      <c r="K530" s="128"/>
    </row>
    <row r="531" spans="2:11">
      <c r="B531" s="120"/>
      <c r="C531" s="128"/>
      <c r="D531" s="128"/>
      <c r="E531" s="128"/>
      <c r="F531" s="128"/>
      <c r="G531" s="128"/>
      <c r="H531" s="128"/>
      <c r="I531" s="121"/>
      <c r="J531" s="121"/>
      <c r="K531" s="128"/>
    </row>
    <row r="532" spans="2:11">
      <c r="B532" s="120"/>
      <c r="C532" s="128"/>
      <c r="D532" s="128"/>
      <c r="E532" s="128"/>
      <c r="F532" s="128"/>
      <c r="G532" s="128"/>
      <c r="H532" s="128"/>
      <c r="I532" s="121"/>
      <c r="J532" s="121"/>
      <c r="K532" s="128"/>
    </row>
    <row r="533" spans="2:11">
      <c r="B533" s="120"/>
      <c r="C533" s="128"/>
      <c r="D533" s="128"/>
      <c r="E533" s="128"/>
      <c r="F533" s="128"/>
      <c r="G533" s="128"/>
      <c r="H533" s="128"/>
      <c r="I533" s="121"/>
      <c r="J533" s="121"/>
      <c r="K533" s="128"/>
    </row>
    <row r="534" spans="2:11">
      <c r="B534" s="120"/>
      <c r="C534" s="128"/>
      <c r="D534" s="128"/>
      <c r="E534" s="128"/>
      <c r="F534" s="128"/>
      <c r="G534" s="128"/>
      <c r="H534" s="128"/>
      <c r="I534" s="121"/>
      <c r="J534" s="121"/>
      <c r="K534" s="128"/>
    </row>
    <row r="535" spans="2:11">
      <c r="B535" s="120"/>
      <c r="C535" s="128"/>
      <c r="D535" s="128"/>
      <c r="E535" s="128"/>
      <c r="F535" s="128"/>
      <c r="G535" s="128"/>
      <c r="H535" s="128"/>
      <c r="I535" s="121"/>
      <c r="J535" s="121"/>
      <c r="K535" s="128"/>
    </row>
    <row r="536" spans="2:11">
      <c r="B536" s="120"/>
      <c r="C536" s="128"/>
      <c r="D536" s="128"/>
      <c r="E536" s="128"/>
      <c r="F536" s="128"/>
      <c r="G536" s="128"/>
      <c r="H536" s="128"/>
      <c r="I536" s="121"/>
      <c r="J536" s="121"/>
      <c r="K536" s="128"/>
    </row>
    <row r="537" spans="2:11">
      <c r="B537" s="120"/>
      <c r="C537" s="128"/>
      <c r="D537" s="128"/>
      <c r="E537" s="128"/>
      <c r="F537" s="128"/>
      <c r="G537" s="128"/>
      <c r="H537" s="128"/>
      <c r="I537" s="121"/>
      <c r="J537" s="121"/>
      <c r="K537" s="128"/>
    </row>
    <row r="538" spans="2:11">
      <c r="B538" s="120"/>
      <c r="C538" s="128"/>
      <c r="D538" s="128"/>
      <c r="E538" s="128"/>
      <c r="F538" s="128"/>
      <c r="G538" s="128"/>
      <c r="H538" s="128"/>
      <c r="I538" s="121"/>
      <c r="J538" s="121"/>
      <c r="K538" s="128"/>
    </row>
    <row r="539" spans="2:11">
      <c r="B539" s="120"/>
      <c r="C539" s="128"/>
      <c r="D539" s="128"/>
      <c r="E539" s="128"/>
      <c r="F539" s="128"/>
      <c r="G539" s="128"/>
      <c r="H539" s="128"/>
      <c r="I539" s="121"/>
      <c r="J539" s="121"/>
      <c r="K539" s="128"/>
    </row>
    <row r="540" spans="2:11">
      <c r="B540" s="120"/>
      <c r="C540" s="128"/>
      <c r="D540" s="128"/>
      <c r="E540" s="128"/>
      <c r="F540" s="128"/>
      <c r="G540" s="128"/>
      <c r="H540" s="128"/>
      <c r="I540" s="121"/>
      <c r="J540" s="121"/>
      <c r="K540" s="128"/>
    </row>
    <row r="541" spans="2:11">
      <c r="B541" s="120"/>
      <c r="C541" s="128"/>
      <c r="D541" s="128"/>
      <c r="E541" s="128"/>
      <c r="F541" s="128"/>
      <c r="G541" s="128"/>
      <c r="H541" s="128"/>
      <c r="I541" s="121"/>
      <c r="J541" s="121"/>
      <c r="K541" s="128"/>
    </row>
    <row r="542" spans="2:11">
      <c r="B542" s="120"/>
      <c r="C542" s="128"/>
      <c r="D542" s="128"/>
      <c r="E542" s="128"/>
      <c r="F542" s="128"/>
      <c r="G542" s="128"/>
      <c r="H542" s="128"/>
      <c r="I542" s="121"/>
      <c r="J542" s="121"/>
      <c r="K542" s="128"/>
    </row>
    <row r="543" spans="2:11">
      <c r="B543" s="120"/>
      <c r="C543" s="128"/>
      <c r="D543" s="128"/>
      <c r="E543" s="128"/>
      <c r="F543" s="128"/>
      <c r="G543" s="128"/>
      <c r="H543" s="128"/>
      <c r="I543" s="121"/>
      <c r="J543" s="121"/>
      <c r="K543" s="128"/>
    </row>
    <row r="544" spans="2:11">
      <c r="B544" s="120"/>
      <c r="C544" s="128"/>
      <c r="D544" s="128"/>
      <c r="E544" s="128"/>
      <c r="F544" s="128"/>
      <c r="G544" s="128"/>
      <c r="H544" s="128"/>
      <c r="I544" s="121"/>
      <c r="J544" s="121"/>
      <c r="K544" s="128"/>
    </row>
    <row r="545" spans="2:11">
      <c r="B545" s="120"/>
      <c r="C545" s="128"/>
      <c r="D545" s="128"/>
      <c r="E545" s="128"/>
      <c r="F545" s="128"/>
      <c r="G545" s="128"/>
      <c r="H545" s="128"/>
      <c r="I545" s="121"/>
      <c r="J545" s="121"/>
      <c r="K545" s="128"/>
    </row>
    <row r="546" spans="2:11">
      <c r="B546" s="120"/>
      <c r="C546" s="128"/>
      <c r="D546" s="128"/>
      <c r="E546" s="128"/>
      <c r="F546" s="128"/>
      <c r="G546" s="128"/>
      <c r="H546" s="128"/>
      <c r="I546" s="121"/>
      <c r="J546" s="121"/>
      <c r="K546" s="128"/>
    </row>
    <row r="547" spans="2:11">
      <c r="B547" s="120"/>
      <c r="C547" s="128"/>
      <c r="D547" s="128"/>
      <c r="E547" s="128"/>
      <c r="F547" s="128"/>
      <c r="G547" s="128"/>
      <c r="H547" s="128"/>
      <c r="I547" s="121"/>
      <c r="J547" s="121"/>
      <c r="K547" s="128"/>
    </row>
    <row r="548" spans="2:11">
      <c r="B548" s="120"/>
      <c r="C548" s="128"/>
      <c r="D548" s="128"/>
      <c r="E548" s="128"/>
      <c r="F548" s="128"/>
      <c r="G548" s="128"/>
      <c r="H548" s="128"/>
      <c r="I548" s="121"/>
      <c r="J548" s="121"/>
      <c r="K548" s="128"/>
    </row>
    <row r="549" spans="2:11">
      <c r="B549" s="120"/>
      <c r="C549" s="128"/>
      <c r="D549" s="128"/>
      <c r="E549" s="128"/>
      <c r="F549" s="128"/>
      <c r="G549" s="128"/>
      <c r="H549" s="128"/>
      <c r="I549" s="121"/>
      <c r="J549" s="121"/>
      <c r="K549" s="128"/>
    </row>
    <row r="550" spans="2:11">
      <c r="B550" s="120"/>
      <c r="C550" s="128"/>
      <c r="D550" s="128"/>
      <c r="E550" s="128"/>
      <c r="F550" s="128"/>
      <c r="G550" s="128"/>
      <c r="H550" s="128"/>
      <c r="I550" s="121"/>
      <c r="J550" s="121"/>
      <c r="K550" s="128"/>
    </row>
    <row r="551" spans="2:11">
      <c r="B551" s="120"/>
      <c r="C551" s="128"/>
      <c r="D551" s="128"/>
      <c r="E551" s="128"/>
      <c r="F551" s="128"/>
      <c r="G551" s="128"/>
      <c r="H551" s="128"/>
      <c r="I551" s="121"/>
      <c r="J551" s="121"/>
      <c r="K551" s="128"/>
    </row>
    <row r="552" spans="2:11">
      <c r="B552" s="120"/>
      <c r="C552" s="128"/>
      <c r="D552" s="128"/>
      <c r="E552" s="128"/>
      <c r="F552" s="128"/>
      <c r="G552" s="128"/>
      <c r="H552" s="128"/>
      <c r="I552" s="121"/>
      <c r="J552" s="121"/>
      <c r="K552" s="128"/>
    </row>
    <row r="553" spans="2:11">
      <c r="B553" s="120"/>
      <c r="C553" s="128"/>
      <c r="D553" s="128"/>
      <c r="E553" s="128"/>
      <c r="F553" s="128"/>
      <c r="G553" s="128"/>
      <c r="H553" s="128"/>
      <c r="I553" s="121"/>
      <c r="J553" s="121"/>
      <c r="K553" s="128"/>
    </row>
    <row r="554" spans="2:11">
      <c r="B554" s="120"/>
      <c r="C554" s="128"/>
      <c r="D554" s="128"/>
      <c r="E554" s="128"/>
      <c r="F554" s="128"/>
      <c r="G554" s="128"/>
      <c r="H554" s="128"/>
      <c r="I554" s="121"/>
      <c r="J554" s="121"/>
      <c r="K554" s="128"/>
    </row>
    <row r="555" spans="2:11">
      <c r="B555" s="120"/>
      <c r="C555" s="128"/>
      <c r="D555" s="128"/>
      <c r="E555" s="128"/>
      <c r="F555" s="128"/>
      <c r="G555" s="128"/>
      <c r="H555" s="128"/>
      <c r="I555" s="121"/>
      <c r="J555" s="121"/>
      <c r="K555" s="128"/>
    </row>
    <row r="556" spans="2:11">
      <c r="B556" s="120"/>
      <c r="C556" s="128"/>
      <c r="D556" s="128"/>
      <c r="E556" s="128"/>
      <c r="F556" s="128"/>
      <c r="G556" s="128"/>
      <c r="H556" s="128"/>
      <c r="I556" s="121"/>
      <c r="J556" s="121"/>
      <c r="K556" s="128"/>
    </row>
    <row r="557" spans="2:11">
      <c r="B557" s="120"/>
      <c r="C557" s="128"/>
      <c r="D557" s="128"/>
      <c r="E557" s="128"/>
      <c r="F557" s="128"/>
      <c r="G557" s="128"/>
      <c r="H557" s="128"/>
      <c r="I557" s="121"/>
      <c r="J557" s="121"/>
      <c r="K557" s="128"/>
    </row>
    <row r="558" spans="2:11">
      <c r="B558" s="120"/>
      <c r="C558" s="128"/>
      <c r="D558" s="128"/>
      <c r="E558" s="128"/>
      <c r="F558" s="128"/>
      <c r="G558" s="128"/>
      <c r="H558" s="128"/>
      <c r="I558" s="121"/>
      <c r="J558" s="121"/>
      <c r="K558" s="128"/>
    </row>
    <row r="559" spans="2:11">
      <c r="B559" s="120"/>
      <c r="C559" s="128"/>
      <c r="D559" s="128"/>
      <c r="E559" s="128"/>
      <c r="F559" s="128"/>
      <c r="G559" s="128"/>
      <c r="H559" s="128"/>
      <c r="I559" s="121"/>
      <c r="J559" s="121"/>
      <c r="K559" s="128"/>
    </row>
    <row r="560" spans="2:11">
      <c r="B560" s="120"/>
      <c r="C560" s="128"/>
      <c r="D560" s="128"/>
      <c r="E560" s="128"/>
      <c r="F560" s="128"/>
      <c r="G560" s="128"/>
      <c r="H560" s="128"/>
      <c r="I560" s="121"/>
      <c r="J560" s="121"/>
      <c r="K560" s="128"/>
    </row>
    <row r="561" spans="2:11">
      <c r="B561" s="120"/>
      <c r="C561" s="128"/>
      <c r="D561" s="128"/>
      <c r="E561" s="128"/>
      <c r="F561" s="128"/>
      <c r="G561" s="128"/>
      <c r="H561" s="128"/>
      <c r="I561" s="121"/>
      <c r="J561" s="121"/>
      <c r="K561" s="128"/>
    </row>
    <row r="562" spans="2:11">
      <c r="B562" s="120"/>
      <c r="C562" s="128"/>
      <c r="D562" s="128"/>
      <c r="E562" s="128"/>
      <c r="F562" s="128"/>
      <c r="G562" s="128"/>
      <c r="H562" s="128"/>
      <c r="I562" s="121"/>
      <c r="J562" s="121"/>
      <c r="K562" s="128"/>
    </row>
    <row r="563" spans="2:11">
      <c r="B563" s="120"/>
      <c r="C563" s="128"/>
      <c r="D563" s="128"/>
      <c r="E563" s="128"/>
      <c r="F563" s="128"/>
      <c r="G563" s="128"/>
      <c r="H563" s="128"/>
      <c r="I563" s="121"/>
      <c r="J563" s="121"/>
      <c r="K563" s="128"/>
    </row>
    <row r="564" spans="2:11">
      <c r="B564" s="120"/>
      <c r="C564" s="128"/>
      <c r="D564" s="128"/>
      <c r="E564" s="128"/>
      <c r="F564" s="128"/>
      <c r="G564" s="128"/>
      <c r="H564" s="128"/>
      <c r="I564" s="121"/>
      <c r="J564" s="121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144</v>
      </c>
      <c r="C1" s="67" t="s" vm="1">
        <v>228</v>
      </c>
    </row>
    <row r="2" spans="2:35">
      <c r="B2" s="46" t="s">
        <v>143</v>
      </c>
      <c r="C2" s="67" t="s">
        <v>229</v>
      </c>
    </row>
    <row r="3" spans="2:35">
      <c r="B3" s="46" t="s">
        <v>145</v>
      </c>
      <c r="C3" s="67" t="s">
        <v>230</v>
      </c>
      <c r="E3" s="2"/>
    </row>
    <row r="4" spans="2:35">
      <c r="B4" s="46" t="s">
        <v>146</v>
      </c>
      <c r="C4" s="67">
        <v>8803</v>
      </c>
    </row>
    <row r="6" spans="2:35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35" ht="26.25" customHeight="1">
      <c r="B7" s="134" t="s">
        <v>95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35" s="3" customFormat="1" ht="47.25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61</v>
      </c>
      <c r="O8" s="29" t="s">
        <v>58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25" t="s">
        <v>2889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6">
        <v>0</v>
      </c>
      <c r="O11" s="88"/>
      <c r="P11" s="127">
        <v>0</v>
      </c>
      <c r="Q11" s="127">
        <v>0</v>
      </c>
      <c r="AI11" s="1"/>
    </row>
    <row r="12" spans="2:35" ht="21.75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30.28515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8803</v>
      </c>
    </row>
    <row r="6" spans="2:16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2:16" s="3" customFormat="1" ht="78.75">
      <c r="B8" s="21" t="s">
        <v>114</v>
      </c>
      <c r="C8" s="29" t="s">
        <v>44</v>
      </c>
      <c r="D8" s="29" t="s">
        <v>14</v>
      </c>
      <c r="E8" s="29" t="s">
        <v>66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58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9.206890922558145</v>
      </c>
      <c r="H11" s="69"/>
      <c r="I11" s="69"/>
      <c r="J11" s="90">
        <v>4.853297072735157E-2</v>
      </c>
      <c r="K11" s="77"/>
      <c r="L11" s="79"/>
      <c r="M11" s="77">
        <v>319389.56101</v>
      </c>
      <c r="N11" s="69"/>
      <c r="O11" s="78">
        <f>IFERROR(M11/$M$11,0)</f>
        <v>1</v>
      </c>
      <c r="P11" s="78">
        <f>M11/'סכום נכסי הקרן'!$C$42</f>
        <v>0.2585706946446974</v>
      </c>
    </row>
    <row r="12" spans="2:16" ht="21.75" customHeight="1">
      <c r="B12" s="70" t="s">
        <v>197</v>
      </c>
      <c r="C12" s="71"/>
      <c r="D12" s="71"/>
      <c r="E12" s="71"/>
      <c r="F12" s="71"/>
      <c r="G12" s="80">
        <v>9.206890922558145</v>
      </c>
      <c r="H12" s="71"/>
      <c r="I12" s="71"/>
      <c r="J12" s="91">
        <v>4.853297072735157E-2</v>
      </c>
      <c r="K12" s="80"/>
      <c r="L12" s="82"/>
      <c r="M12" s="80">
        <v>319389.56101</v>
      </c>
      <c r="N12" s="71"/>
      <c r="O12" s="81">
        <f t="shared" ref="O12:O65" si="0">IFERROR(M12/$M$11,0)</f>
        <v>1</v>
      </c>
      <c r="P12" s="81">
        <f>M12/'סכום נכסי הקרן'!$C$42</f>
        <v>0.2585706946446974</v>
      </c>
    </row>
    <row r="13" spans="2:16">
      <c r="B13" s="89" t="s">
        <v>67</v>
      </c>
      <c r="C13" s="71"/>
      <c r="D13" s="71"/>
      <c r="E13" s="71"/>
      <c r="F13" s="71"/>
      <c r="G13" s="80">
        <v>9.206890922558145</v>
      </c>
      <c r="H13" s="71"/>
      <c r="I13" s="71"/>
      <c r="J13" s="91">
        <v>4.853297072735157E-2</v>
      </c>
      <c r="K13" s="80"/>
      <c r="L13" s="82"/>
      <c r="M13" s="80">
        <v>319389.56101</v>
      </c>
      <c r="N13" s="71"/>
      <c r="O13" s="81">
        <f t="shared" si="0"/>
        <v>1</v>
      </c>
      <c r="P13" s="81">
        <f>M13/'סכום נכסי הקרן'!$C$42</f>
        <v>0.2585706946446974</v>
      </c>
    </row>
    <row r="14" spans="2:16">
      <c r="B14" s="76" t="s">
        <v>1950</v>
      </c>
      <c r="C14" s="73" t="s">
        <v>1951</v>
      </c>
      <c r="D14" s="73" t="s">
        <v>233</v>
      </c>
      <c r="E14" s="73"/>
      <c r="F14" s="94">
        <v>40909</v>
      </c>
      <c r="G14" s="83">
        <v>5.17</v>
      </c>
      <c r="H14" s="86" t="s">
        <v>131</v>
      </c>
      <c r="I14" s="87">
        <v>4.8000000000000001E-2</v>
      </c>
      <c r="J14" s="87">
        <v>4.8600000000000004E-2</v>
      </c>
      <c r="K14" s="83">
        <v>28000</v>
      </c>
      <c r="L14" s="85">
        <v>105.716786</v>
      </c>
      <c r="M14" s="83">
        <v>29.6007</v>
      </c>
      <c r="N14" s="73"/>
      <c r="O14" s="84">
        <f t="shared" si="0"/>
        <v>9.2678983954247679E-5</v>
      </c>
      <c r="P14" s="84">
        <f>M14/'סכום נכסי הקרן'!$C$42</f>
        <v>2.3964069260014583E-5</v>
      </c>
    </row>
    <row r="15" spans="2:16">
      <c r="B15" s="76" t="s">
        <v>1952</v>
      </c>
      <c r="C15" s="73">
        <v>8790</v>
      </c>
      <c r="D15" s="73" t="s">
        <v>233</v>
      </c>
      <c r="E15" s="73"/>
      <c r="F15" s="94">
        <v>41030</v>
      </c>
      <c r="G15" s="83">
        <v>5.5</v>
      </c>
      <c r="H15" s="86" t="s">
        <v>131</v>
      </c>
      <c r="I15" s="87">
        <v>4.8000000000000001E-2</v>
      </c>
      <c r="J15" s="87">
        <v>4.8600000000000004E-2</v>
      </c>
      <c r="K15" s="83">
        <v>1074000</v>
      </c>
      <c r="L15" s="85">
        <v>103.650966</v>
      </c>
      <c r="M15" s="83">
        <v>1113.2113700000002</v>
      </c>
      <c r="N15" s="73"/>
      <c r="O15" s="84">
        <f t="shared" si="0"/>
        <v>3.4854344220885351E-3</v>
      </c>
      <c r="P15" s="84">
        <f>M15/'סכום נכסי הקרן'!$C$42</f>
        <v>9.0123119965797186E-4</v>
      </c>
    </row>
    <row r="16" spans="2:16">
      <c r="B16" s="76" t="s">
        <v>1953</v>
      </c>
      <c r="C16" s="73">
        <v>8805</v>
      </c>
      <c r="D16" s="73" t="s">
        <v>233</v>
      </c>
      <c r="E16" s="73"/>
      <c r="F16" s="94">
        <v>41487</v>
      </c>
      <c r="G16" s="83">
        <v>6.33</v>
      </c>
      <c r="H16" s="86" t="s">
        <v>131</v>
      </c>
      <c r="I16" s="87">
        <v>4.8000000000000001E-2</v>
      </c>
      <c r="J16" s="87">
        <v>4.8600000000000004E-2</v>
      </c>
      <c r="K16" s="83">
        <v>507000</v>
      </c>
      <c r="L16" s="85">
        <v>102.269316</v>
      </c>
      <c r="M16" s="83">
        <v>518.50543000000005</v>
      </c>
      <c r="N16" s="73"/>
      <c r="O16" s="84">
        <f t="shared" si="0"/>
        <v>1.6234263523214078E-3</v>
      </c>
      <c r="P16" s="84">
        <f>M16/'סכום נכסי הקרן'!$C$42</f>
        <v>4.1977047962425364E-4</v>
      </c>
    </row>
    <row r="17" spans="2:16">
      <c r="B17" s="76" t="s">
        <v>1954</v>
      </c>
      <c r="C17" s="73" t="s">
        <v>1955</v>
      </c>
      <c r="D17" s="73" t="s">
        <v>233</v>
      </c>
      <c r="E17" s="73"/>
      <c r="F17" s="94">
        <v>41609</v>
      </c>
      <c r="G17" s="83">
        <v>6.6599999999999993</v>
      </c>
      <c r="H17" s="86" t="s">
        <v>131</v>
      </c>
      <c r="I17" s="87">
        <v>4.8000000000000001E-2</v>
      </c>
      <c r="J17" s="87">
        <v>4.8600000000000004E-2</v>
      </c>
      <c r="K17" s="83">
        <v>10507000</v>
      </c>
      <c r="L17" s="85">
        <v>100.37679</v>
      </c>
      <c r="M17" s="83">
        <v>10546.589320000001</v>
      </c>
      <c r="N17" s="73"/>
      <c r="O17" s="84">
        <f t="shared" si="0"/>
        <v>3.3021083364931238E-2</v>
      </c>
      <c r="P17" s="84">
        <f>M17/'סכום נכסי הקרן'!$C$42</f>
        <v>8.5382844635907302E-3</v>
      </c>
    </row>
    <row r="18" spans="2:16">
      <c r="B18" s="76" t="s">
        <v>1956</v>
      </c>
      <c r="C18" s="73" t="s">
        <v>1957</v>
      </c>
      <c r="D18" s="73" t="s">
        <v>233</v>
      </c>
      <c r="E18" s="73"/>
      <c r="F18" s="94">
        <v>42218</v>
      </c>
      <c r="G18" s="83">
        <v>7.6499999999999995</v>
      </c>
      <c r="H18" s="86" t="s">
        <v>131</v>
      </c>
      <c r="I18" s="87">
        <v>4.8000000000000001E-2</v>
      </c>
      <c r="J18" s="87">
        <v>4.8499999999999995E-2</v>
      </c>
      <c r="K18" s="83">
        <v>3000</v>
      </c>
      <c r="L18" s="85">
        <v>102.168333</v>
      </c>
      <c r="M18" s="83">
        <v>3.0650500000000003</v>
      </c>
      <c r="N18" s="73"/>
      <c r="O18" s="84">
        <f t="shared" si="0"/>
        <v>9.5965879107239651E-6</v>
      </c>
      <c r="P18" s="84">
        <f>M18/'סכום נכסי הקרן'!$C$42</f>
        <v>2.4813964022948009E-6</v>
      </c>
    </row>
    <row r="19" spans="2:16">
      <c r="B19" s="76" t="s">
        <v>1958</v>
      </c>
      <c r="C19" s="73" t="s">
        <v>1959</v>
      </c>
      <c r="D19" s="73" t="s">
        <v>233</v>
      </c>
      <c r="E19" s="73"/>
      <c r="F19" s="94">
        <v>42309</v>
      </c>
      <c r="G19" s="83">
        <v>7.9</v>
      </c>
      <c r="H19" s="86" t="s">
        <v>131</v>
      </c>
      <c r="I19" s="87">
        <v>4.8000000000000001E-2</v>
      </c>
      <c r="J19" s="87">
        <v>4.8599999999999997E-2</v>
      </c>
      <c r="K19" s="83">
        <v>180000</v>
      </c>
      <c r="L19" s="85">
        <v>101.380467</v>
      </c>
      <c r="M19" s="83">
        <v>182.48483999999999</v>
      </c>
      <c r="N19" s="73"/>
      <c r="O19" s="84">
        <f t="shared" si="0"/>
        <v>5.7135505438227652E-4</v>
      </c>
      <c r="P19" s="84">
        <f>M19/'סכום נכסי הקרן'!$C$42</f>
        <v>1.4773567330038411E-4</v>
      </c>
    </row>
    <row r="20" spans="2:16">
      <c r="B20" s="76" t="s">
        <v>1960</v>
      </c>
      <c r="C20" s="73" t="s">
        <v>1961</v>
      </c>
      <c r="D20" s="73" t="s">
        <v>233</v>
      </c>
      <c r="E20" s="73"/>
      <c r="F20" s="94">
        <v>42370</v>
      </c>
      <c r="G20" s="83">
        <v>7.88</v>
      </c>
      <c r="H20" s="86" t="s">
        <v>131</v>
      </c>
      <c r="I20" s="87">
        <v>4.8000000000000001E-2</v>
      </c>
      <c r="J20" s="87">
        <v>4.8600000000000004E-2</v>
      </c>
      <c r="K20" s="83">
        <v>107000</v>
      </c>
      <c r="L20" s="85">
        <v>103.307692</v>
      </c>
      <c r="M20" s="83">
        <v>110.53922999999999</v>
      </c>
      <c r="N20" s="73"/>
      <c r="O20" s="84">
        <f t="shared" si="0"/>
        <v>3.4609531272858048E-4</v>
      </c>
      <c r="P20" s="84">
        <f>M20/'סכום נכסי הקרן'!$C$42</f>
        <v>8.9490105425502826E-5</v>
      </c>
    </row>
    <row r="21" spans="2:16">
      <c r="B21" s="76" t="s">
        <v>1962</v>
      </c>
      <c r="C21" s="73" t="s">
        <v>1963</v>
      </c>
      <c r="D21" s="73" t="s">
        <v>233</v>
      </c>
      <c r="E21" s="73"/>
      <c r="F21" s="94">
        <v>42461</v>
      </c>
      <c r="G21" s="83">
        <v>8.1199999999999992</v>
      </c>
      <c r="H21" s="86" t="s">
        <v>131</v>
      </c>
      <c r="I21" s="87">
        <v>4.8000000000000001E-2</v>
      </c>
      <c r="J21" s="87">
        <v>4.8599999999999997E-2</v>
      </c>
      <c r="K21" s="83">
        <v>1612000</v>
      </c>
      <c r="L21" s="85">
        <v>103.024199</v>
      </c>
      <c r="M21" s="83">
        <v>1660.75009</v>
      </c>
      <c r="N21" s="73"/>
      <c r="O21" s="84">
        <f t="shared" si="0"/>
        <v>5.1997632131377093E-3</v>
      </c>
      <c r="P21" s="84">
        <f>M21/'סכום נכסי הקרן'!$C$42</f>
        <v>1.344506386008961E-3</v>
      </c>
    </row>
    <row r="22" spans="2:16">
      <c r="B22" s="76" t="s">
        <v>1964</v>
      </c>
      <c r="C22" s="73" t="s">
        <v>1965</v>
      </c>
      <c r="D22" s="73" t="s">
        <v>233</v>
      </c>
      <c r="E22" s="73"/>
      <c r="F22" s="94">
        <v>42491</v>
      </c>
      <c r="G22" s="83">
        <v>8.2099999999999991</v>
      </c>
      <c r="H22" s="86" t="s">
        <v>131</v>
      </c>
      <c r="I22" s="87">
        <v>4.8000000000000001E-2</v>
      </c>
      <c r="J22" s="87">
        <v>4.8600000000000004E-2</v>
      </c>
      <c r="K22" s="83">
        <v>2873000</v>
      </c>
      <c r="L22" s="85">
        <v>102.826882</v>
      </c>
      <c r="M22" s="83">
        <v>2954.2163300000002</v>
      </c>
      <c r="N22" s="73"/>
      <c r="O22" s="84">
        <f t="shared" si="0"/>
        <v>9.2495707143900804E-3</v>
      </c>
      <c r="P22" s="84">
        <f>M22/'סכום נכסי הקרן'!$C$42</f>
        <v>2.3916679247850932E-3</v>
      </c>
    </row>
    <row r="23" spans="2:16">
      <c r="B23" s="76" t="s">
        <v>1966</v>
      </c>
      <c r="C23" s="73" t="s">
        <v>1967</v>
      </c>
      <c r="D23" s="73" t="s">
        <v>233</v>
      </c>
      <c r="E23" s="73"/>
      <c r="F23" s="94">
        <v>42522</v>
      </c>
      <c r="G23" s="83">
        <v>8.2899999999999991</v>
      </c>
      <c r="H23" s="86" t="s">
        <v>131</v>
      </c>
      <c r="I23" s="87">
        <v>4.8000000000000001E-2</v>
      </c>
      <c r="J23" s="87">
        <v>4.8600000000000004E-2</v>
      </c>
      <c r="K23" s="83">
        <v>3590000</v>
      </c>
      <c r="L23" s="85">
        <v>102.00520899999999</v>
      </c>
      <c r="M23" s="83">
        <v>3661.9869900000003</v>
      </c>
      <c r="N23" s="73"/>
      <c r="O23" s="84">
        <f t="shared" si="0"/>
        <v>1.1465581337160059E-2</v>
      </c>
      <c r="P23" s="84">
        <f>M23/'סכום נכסי הקרן'!$C$42</f>
        <v>2.9646633308547548E-3</v>
      </c>
    </row>
    <row r="24" spans="2:16">
      <c r="B24" s="76" t="s">
        <v>1968</v>
      </c>
      <c r="C24" s="73" t="s">
        <v>1969</v>
      </c>
      <c r="D24" s="73" t="s">
        <v>233</v>
      </c>
      <c r="E24" s="73"/>
      <c r="F24" s="94">
        <v>42552</v>
      </c>
      <c r="G24" s="83">
        <v>8.18</v>
      </c>
      <c r="H24" s="86" t="s">
        <v>131</v>
      </c>
      <c r="I24" s="87">
        <v>4.8000000000000001E-2</v>
      </c>
      <c r="J24" s="87">
        <v>4.8600000000000004E-2</v>
      </c>
      <c r="K24" s="83">
        <v>4923000</v>
      </c>
      <c r="L24" s="85">
        <v>103.72549600000001</v>
      </c>
      <c r="M24" s="83">
        <v>5106.4061799999999</v>
      </c>
      <c r="N24" s="73"/>
      <c r="O24" s="84">
        <f t="shared" si="0"/>
        <v>1.5988018405648893E-2</v>
      </c>
      <c r="P24" s="84">
        <f>M24/'סכום נכסי הקרן'!$C$42</f>
        <v>4.1340330251408413E-3</v>
      </c>
    </row>
    <row r="25" spans="2:16">
      <c r="B25" s="76" t="s">
        <v>1970</v>
      </c>
      <c r="C25" s="73" t="s">
        <v>1971</v>
      </c>
      <c r="D25" s="73" t="s">
        <v>233</v>
      </c>
      <c r="E25" s="73"/>
      <c r="F25" s="94">
        <v>42583</v>
      </c>
      <c r="G25" s="83">
        <v>8.26</v>
      </c>
      <c r="H25" s="86" t="s">
        <v>131</v>
      </c>
      <c r="I25" s="87">
        <v>4.8000000000000001E-2</v>
      </c>
      <c r="J25" s="87">
        <v>4.8499999999999988E-2</v>
      </c>
      <c r="K25" s="83">
        <v>37044000</v>
      </c>
      <c r="L25" s="85">
        <v>103.01388</v>
      </c>
      <c r="M25" s="83">
        <v>38160.461569999999</v>
      </c>
      <c r="N25" s="73"/>
      <c r="O25" s="84">
        <f t="shared" si="0"/>
        <v>0.11947936385060877</v>
      </c>
      <c r="P25" s="84">
        <f>M25/'סכום נכסי הקרן'!$C$42</f>
        <v>3.0893862106558454E-2</v>
      </c>
    </row>
    <row r="26" spans="2:16">
      <c r="B26" s="76" t="s">
        <v>1972</v>
      </c>
      <c r="C26" s="73" t="s">
        <v>1973</v>
      </c>
      <c r="D26" s="73" t="s">
        <v>233</v>
      </c>
      <c r="E26" s="73"/>
      <c r="F26" s="94">
        <v>42614</v>
      </c>
      <c r="G26" s="83">
        <v>8.34</v>
      </c>
      <c r="H26" s="86" t="s">
        <v>131</v>
      </c>
      <c r="I26" s="87">
        <v>4.8000000000000001E-2</v>
      </c>
      <c r="J26" s="87">
        <v>4.8600000000000004E-2</v>
      </c>
      <c r="K26" s="83">
        <v>27007000</v>
      </c>
      <c r="L26" s="85">
        <v>102.18454</v>
      </c>
      <c r="M26" s="83">
        <v>27596.978739999999</v>
      </c>
      <c r="N26" s="73"/>
      <c r="O26" s="84">
        <f t="shared" si="0"/>
        <v>8.6405387366858696E-2</v>
      </c>
      <c r="P26" s="84">
        <f>M26/'סכום נכסי הקרן'!$C$42</f>
        <v>2.2341901032492811E-2</v>
      </c>
    </row>
    <row r="27" spans="2:16">
      <c r="B27" s="76" t="s">
        <v>1974</v>
      </c>
      <c r="C27" s="73" t="s">
        <v>1975</v>
      </c>
      <c r="D27" s="73" t="s">
        <v>233</v>
      </c>
      <c r="E27" s="73"/>
      <c r="F27" s="94">
        <v>42644</v>
      </c>
      <c r="G27" s="83">
        <v>8.43</v>
      </c>
      <c r="H27" s="86" t="s">
        <v>131</v>
      </c>
      <c r="I27" s="87">
        <v>4.8000000000000001E-2</v>
      </c>
      <c r="J27" s="87">
        <v>4.8599999999999997E-2</v>
      </c>
      <c r="K27" s="83">
        <v>4931000</v>
      </c>
      <c r="L27" s="85">
        <v>102.089133</v>
      </c>
      <c r="M27" s="83">
        <v>5034.0151500000002</v>
      </c>
      <c r="N27" s="73"/>
      <c r="O27" s="84">
        <f t="shared" si="0"/>
        <v>1.5761364066129845E-2</v>
      </c>
      <c r="P27" s="84">
        <f>M27/'סכום נכסי הקרן'!$C$42</f>
        <v>4.0754268551271662E-3</v>
      </c>
    </row>
    <row r="28" spans="2:16">
      <c r="B28" s="76" t="s">
        <v>1976</v>
      </c>
      <c r="C28" s="73" t="s">
        <v>1977</v>
      </c>
      <c r="D28" s="73" t="s">
        <v>233</v>
      </c>
      <c r="E28" s="73"/>
      <c r="F28" s="94">
        <v>42675</v>
      </c>
      <c r="G28" s="83">
        <v>8.51</v>
      </c>
      <c r="H28" s="86" t="s">
        <v>131</v>
      </c>
      <c r="I28" s="87">
        <v>4.8000000000000001E-2</v>
      </c>
      <c r="J28" s="87">
        <v>4.8600000000000004E-2</v>
      </c>
      <c r="K28" s="83">
        <v>1958000</v>
      </c>
      <c r="L28" s="85">
        <v>101.788901</v>
      </c>
      <c r="M28" s="83">
        <v>1993.0266799999999</v>
      </c>
      <c r="N28" s="73"/>
      <c r="O28" s="84">
        <f t="shared" si="0"/>
        <v>6.2401121492433459E-3</v>
      </c>
      <c r="P28" s="84">
        <f>M28/'סכום נכסי הקרן'!$C$42</f>
        <v>1.6135101330906675E-3</v>
      </c>
    </row>
    <row r="29" spans="2:16">
      <c r="B29" s="76" t="s">
        <v>1978</v>
      </c>
      <c r="C29" s="73" t="s">
        <v>1979</v>
      </c>
      <c r="D29" s="73" t="s">
        <v>233</v>
      </c>
      <c r="E29" s="73"/>
      <c r="F29" s="94">
        <v>42705</v>
      </c>
      <c r="G29" s="83">
        <v>8.6</v>
      </c>
      <c r="H29" s="86" t="s">
        <v>131</v>
      </c>
      <c r="I29" s="87">
        <v>4.8000000000000001E-2</v>
      </c>
      <c r="J29" s="87">
        <v>4.8600000000000004E-2</v>
      </c>
      <c r="K29" s="83">
        <v>2986000</v>
      </c>
      <c r="L29" s="85">
        <v>101.183046</v>
      </c>
      <c r="M29" s="83">
        <v>3021.3257599999997</v>
      </c>
      <c r="N29" s="73"/>
      <c r="O29" s="84">
        <f t="shared" si="0"/>
        <v>9.4596885084337577E-3</v>
      </c>
      <c r="P29" s="84">
        <f>M29/'סכום נכסי הקרן'!$C$42</f>
        <v>2.445998228748178E-3</v>
      </c>
    </row>
    <row r="30" spans="2:16">
      <c r="B30" s="76" t="s">
        <v>1980</v>
      </c>
      <c r="C30" s="73" t="s">
        <v>1981</v>
      </c>
      <c r="D30" s="73" t="s">
        <v>233</v>
      </c>
      <c r="E30" s="73"/>
      <c r="F30" s="94">
        <v>42736</v>
      </c>
      <c r="G30" s="83">
        <v>8.48</v>
      </c>
      <c r="H30" s="86" t="s">
        <v>131</v>
      </c>
      <c r="I30" s="87">
        <v>4.8000000000000001E-2</v>
      </c>
      <c r="J30" s="87">
        <v>4.8500000000000008E-2</v>
      </c>
      <c r="K30" s="83">
        <v>936000</v>
      </c>
      <c r="L30" s="85">
        <v>103.62024</v>
      </c>
      <c r="M30" s="83">
        <v>969.88544999999999</v>
      </c>
      <c r="N30" s="73"/>
      <c r="O30" s="84">
        <f t="shared" si="0"/>
        <v>3.0366848776552002E-3</v>
      </c>
      <c r="P30" s="84">
        <f>M30/'סכום נכסי הקרן'!$C$42</f>
        <v>7.85197718232353E-4</v>
      </c>
    </row>
    <row r="31" spans="2:16">
      <c r="B31" s="76" t="s">
        <v>1982</v>
      </c>
      <c r="C31" s="73" t="s">
        <v>1983</v>
      </c>
      <c r="D31" s="73" t="s">
        <v>233</v>
      </c>
      <c r="E31" s="73"/>
      <c r="F31" s="94">
        <v>42767</v>
      </c>
      <c r="G31" s="83">
        <v>8.56</v>
      </c>
      <c r="H31" s="86" t="s">
        <v>131</v>
      </c>
      <c r="I31" s="87">
        <v>4.8000000000000001E-2</v>
      </c>
      <c r="J31" s="87">
        <v>4.8500000000000008E-2</v>
      </c>
      <c r="K31" s="83">
        <v>2040000</v>
      </c>
      <c r="L31" s="85">
        <v>103.21136799999999</v>
      </c>
      <c r="M31" s="83">
        <v>2105.5119</v>
      </c>
      <c r="N31" s="73"/>
      <c r="O31" s="84">
        <f t="shared" si="0"/>
        <v>6.5923003035596303E-3</v>
      </c>
      <c r="P31" s="84">
        <f>M31/'סכום נכסי הקרן'!$C$42</f>
        <v>1.7045756687978629E-3</v>
      </c>
    </row>
    <row r="32" spans="2:16">
      <c r="B32" s="76" t="s">
        <v>1984</v>
      </c>
      <c r="C32" s="73" t="s">
        <v>1985</v>
      </c>
      <c r="D32" s="73" t="s">
        <v>233</v>
      </c>
      <c r="E32" s="73"/>
      <c r="F32" s="94">
        <v>42795</v>
      </c>
      <c r="G32" s="83">
        <v>8.6399999999999988</v>
      </c>
      <c r="H32" s="86" t="s">
        <v>131</v>
      </c>
      <c r="I32" s="87">
        <v>4.8000000000000001E-2</v>
      </c>
      <c r="J32" s="87">
        <v>4.8600000000000004E-2</v>
      </c>
      <c r="K32" s="83">
        <v>3984000</v>
      </c>
      <c r="L32" s="85">
        <v>103.010161</v>
      </c>
      <c r="M32" s="83">
        <v>4103.9248200000002</v>
      </c>
      <c r="N32" s="73"/>
      <c r="O32" s="84">
        <f t="shared" si="0"/>
        <v>1.2849276623262924E-2</v>
      </c>
      <c r="P32" s="84">
        <f>M32/'סכום נכסי הקרן'!$C$42</f>
        <v>3.3224463821589657E-3</v>
      </c>
    </row>
    <row r="33" spans="2:16">
      <c r="B33" s="76" t="s">
        <v>1986</v>
      </c>
      <c r="C33" s="73" t="s">
        <v>1987</v>
      </c>
      <c r="D33" s="73" t="s">
        <v>233</v>
      </c>
      <c r="E33" s="73"/>
      <c r="F33" s="94">
        <v>42826</v>
      </c>
      <c r="G33" s="83">
        <v>8.7199999999999989</v>
      </c>
      <c r="H33" s="86" t="s">
        <v>131</v>
      </c>
      <c r="I33" s="87">
        <v>4.8000000000000001E-2</v>
      </c>
      <c r="J33" s="87">
        <v>4.8599999999999997E-2</v>
      </c>
      <c r="K33" s="83">
        <v>4341000</v>
      </c>
      <c r="L33" s="85">
        <v>102.603686</v>
      </c>
      <c r="M33" s="83">
        <v>4454.0259999999998</v>
      </c>
      <c r="N33" s="73"/>
      <c r="O33" s="84">
        <f t="shared" si="0"/>
        <v>1.3945433864260033E-2</v>
      </c>
      <c r="P33" s="84">
        <f>M33/'סכום נכסי הקרן'!$C$42</f>
        <v>3.6058805214034032E-3</v>
      </c>
    </row>
    <row r="34" spans="2:16">
      <c r="B34" s="76" t="s">
        <v>1988</v>
      </c>
      <c r="C34" s="73" t="s">
        <v>1989</v>
      </c>
      <c r="D34" s="73" t="s">
        <v>233</v>
      </c>
      <c r="E34" s="73"/>
      <c r="F34" s="94">
        <v>42856</v>
      </c>
      <c r="G34" s="83">
        <v>8.81</v>
      </c>
      <c r="H34" s="86" t="s">
        <v>131</v>
      </c>
      <c r="I34" s="87">
        <v>4.8000000000000001E-2</v>
      </c>
      <c r="J34" s="87">
        <v>4.8599999999999997E-2</v>
      </c>
      <c r="K34" s="83">
        <v>3371731</v>
      </c>
      <c r="L34" s="85">
        <v>101.882828</v>
      </c>
      <c r="M34" s="83">
        <v>3435.2148900000002</v>
      </c>
      <c r="N34" s="73"/>
      <c r="O34" s="84">
        <f t="shared" si="0"/>
        <v>1.0755564080231303E-2</v>
      </c>
      <c r="P34" s="84">
        <f>M34/'סכום נכסי הקרן'!$C$42</f>
        <v>2.7810736755209636E-3</v>
      </c>
    </row>
    <row r="35" spans="2:16">
      <c r="B35" s="76" t="s">
        <v>1990</v>
      </c>
      <c r="C35" s="73" t="s">
        <v>1991</v>
      </c>
      <c r="D35" s="73" t="s">
        <v>233</v>
      </c>
      <c r="E35" s="73"/>
      <c r="F35" s="94">
        <v>42887</v>
      </c>
      <c r="G35" s="83">
        <v>8.89</v>
      </c>
      <c r="H35" s="86" t="s">
        <v>131</v>
      </c>
      <c r="I35" s="87">
        <v>4.8000000000000001E-2</v>
      </c>
      <c r="J35" s="87">
        <v>4.8600000000000004E-2</v>
      </c>
      <c r="K35" s="83">
        <v>3299000</v>
      </c>
      <c r="L35" s="85">
        <v>101.28055000000001</v>
      </c>
      <c r="M35" s="83">
        <v>3341.2453599999999</v>
      </c>
      <c r="N35" s="73"/>
      <c r="O35" s="84">
        <f t="shared" si="0"/>
        <v>1.0461348046047711E-2</v>
      </c>
      <c r="P35" s="84">
        <f>M35/'סכום נכסי הקרן'!$C$42</f>
        <v>2.7049980311865045E-3</v>
      </c>
    </row>
    <row r="36" spans="2:16">
      <c r="B36" s="76" t="s">
        <v>1992</v>
      </c>
      <c r="C36" s="73" t="s">
        <v>1993</v>
      </c>
      <c r="D36" s="73" t="s">
        <v>233</v>
      </c>
      <c r="E36" s="73"/>
      <c r="F36" s="94">
        <v>42949</v>
      </c>
      <c r="G36" s="83">
        <v>8.8499999999999979</v>
      </c>
      <c r="H36" s="86" t="s">
        <v>131</v>
      </c>
      <c r="I36" s="87">
        <v>4.8000000000000001E-2</v>
      </c>
      <c r="J36" s="87">
        <v>4.8499999999999995E-2</v>
      </c>
      <c r="K36" s="83">
        <v>2609000</v>
      </c>
      <c r="L36" s="85">
        <v>103.208611</v>
      </c>
      <c r="M36" s="83">
        <v>2692.7126600000001</v>
      </c>
      <c r="N36" s="73"/>
      <c r="O36" s="84">
        <f t="shared" si="0"/>
        <v>8.4308098595485773E-3</v>
      </c>
      <c r="P36" s="84">
        <f>M36/'סכום נכסי הקרן'!$C$42</f>
        <v>2.1799603618008392E-3</v>
      </c>
    </row>
    <row r="37" spans="2:16">
      <c r="B37" s="76" t="s">
        <v>1994</v>
      </c>
      <c r="C37" s="73" t="s">
        <v>1995</v>
      </c>
      <c r="D37" s="73" t="s">
        <v>233</v>
      </c>
      <c r="E37" s="73"/>
      <c r="F37" s="94">
        <v>42979</v>
      </c>
      <c r="G37" s="83">
        <v>8.9300000000000015</v>
      </c>
      <c r="H37" s="86" t="s">
        <v>131</v>
      </c>
      <c r="I37" s="87">
        <v>4.8000000000000001E-2</v>
      </c>
      <c r="J37" s="87">
        <v>4.8500000000000008E-2</v>
      </c>
      <c r="K37" s="83">
        <v>4767000</v>
      </c>
      <c r="L37" s="85">
        <v>102.91794299999999</v>
      </c>
      <c r="M37" s="83">
        <v>4906.0983399999996</v>
      </c>
      <c r="N37" s="73"/>
      <c r="O37" s="84">
        <f t="shared" si="0"/>
        <v>1.5360860024621753E-2</v>
      </c>
      <c r="P37" s="84">
        <f>M37/'סכום נכסי הקרן'!$C$42</f>
        <v>3.9718682469064102E-3</v>
      </c>
    </row>
    <row r="38" spans="2:16">
      <c r="B38" s="76" t="s">
        <v>1996</v>
      </c>
      <c r="C38" s="73" t="s">
        <v>1997</v>
      </c>
      <c r="D38" s="73" t="s">
        <v>233</v>
      </c>
      <c r="E38" s="73"/>
      <c r="F38" s="94">
        <v>43009</v>
      </c>
      <c r="G38" s="83">
        <v>9.02</v>
      </c>
      <c r="H38" s="86" t="s">
        <v>131</v>
      </c>
      <c r="I38" s="87">
        <v>4.8000000000000001E-2</v>
      </c>
      <c r="J38" s="87">
        <v>4.8499999999999995E-2</v>
      </c>
      <c r="K38" s="83">
        <v>4151000</v>
      </c>
      <c r="L38" s="85">
        <v>102.204949</v>
      </c>
      <c r="M38" s="83">
        <v>4242.5274200000003</v>
      </c>
      <c r="N38" s="73"/>
      <c r="O38" s="84">
        <f t="shared" si="0"/>
        <v>1.3283237581666508E-2</v>
      </c>
      <c r="P38" s="84">
        <f>M38/'סכום נכסי הקרן'!$C$42</f>
        <v>3.4346559686220593E-3</v>
      </c>
    </row>
    <row r="39" spans="2:16">
      <c r="B39" s="76" t="s">
        <v>1998</v>
      </c>
      <c r="C39" s="73" t="s">
        <v>1999</v>
      </c>
      <c r="D39" s="73" t="s">
        <v>233</v>
      </c>
      <c r="E39" s="73"/>
      <c r="F39" s="94">
        <v>43040</v>
      </c>
      <c r="G39" s="83">
        <v>9.1</v>
      </c>
      <c r="H39" s="86" t="s">
        <v>131</v>
      </c>
      <c r="I39" s="87">
        <v>4.8000000000000001E-2</v>
      </c>
      <c r="J39" s="87">
        <v>4.8500000000000008E-2</v>
      </c>
      <c r="K39" s="83">
        <v>2418000</v>
      </c>
      <c r="L39" s="85">
        <v>101.70034</v>
      </c>
      <c r="M39" s="83">
        <v>2459.1142100000002</v>
      </c>
      <c r="N39" s="73"/>
      <c r="O39" s="84">
        <f t="shared" si="0"/>
        <v>7.6994194870476868E-3</v>
      </c>
      <c r="P39" s="84">
        <f>M39/'סכום נכסי הקרן'!$C$42</f>
        <v>1.9908442451268401E-3</v>
      </c>
    </row>
    <row r="40" spans="2:16">
      <c r="B40" s="76" t="s">
        <v>2000</v>
      </c>
      <c r="C40" s="73" t="s">
        <v>2001</v>
      </c>
      <c r="D40" s="73" t="s">
        <v>233</v>
      </c>
      <c r="E40" s="73"/>
      <c r="F40" s="94">
        <v>43070</v>
      </c>
      <c r="G40" s="83">
        <v>9.1900000000000013</v>
      </c>
      <c r="H40" s="86" t="s">
        <v>131</v>
      </c>
      <c r="I40" s="87">
        <v>4.8000000000000001E-2</v>
      </c>
      <c r="J40" s="87">
        <v>4.8500000000000015E-2</v>
      </c>
      <c r="K40" s="83">
        <v>10157000</v>
      </c>
      <c r="L40" s="85">
        <v>100.994716</v>
      </c>
      <c r="M40" s="83">
        <v>10258.033289999999</v>
      </c>
      <c r="N40" s="73"/>
      <c r="O40" s="84">
        <f t="shared" si="0"/>
        <v>3.2117622309136215E-2</v>
      </c>
      <c r="P40" s="84">
        <f>M40/'סכום נכסי הקרן'!$C$42</f>
        <v>8.304675910809382E-3</v>
      </c>
    </row>
    <row r="41" spans="2:16">
      <c r="B41" s="76" t="s">
        <v>2002</v>
      </c>
      <c r="C41" s="73" t="s">
        <v>2003</v>
      </c>
      <c r="D41" s="73" t="s">
        <v>233</v>
      </c>
      <c r="E41" s="73"/>
      <c r="F41" s="94">
        <v>43101</v>
      </c>
      <c r="G41" s="83">
        <v>9.0500000000000007</v>
      </c>
      <c r="H41" s="86" t="s">
        <v>131</v>
      </c>
      <c r="I41" s="87">
        <v>4.8000000000000001E-2</v>
      </c>
      <c r="J41" s="87">
        <v>4.8500000000000008E-2</v>
      </c>
      <c r="K41" s="83">
        <v>9859000</v>
      </c>
      <c r="L41" s="85">
        <v>103.318742</v>
      </c>
      <c r="M41" s="83">
        <v>10186.19479</v>
      </c>
      <c r="N41" s="73"/>
      <c r="O41" s="84">
        <f t="shared" si="0"/>
        <v>3.1892697925969701E-2</v>
      </c>
      <c r="P41" s="84">
        <f>M41/'סכום נכסי הקרן'!$C$42</f>
        <v>8.2465170568114844E-3</v>
      </c>
    </row>
    <row r="42" spans="2:16">
      <c r="B42" s="76" t="s">
        <v>2004</v>
      </c>
      <c r="C42" s="73" t="s">
        <v>2005</v>
      </c>
      <c r="D42" s="73" t="s">
        <v>233</v>
      </c>
      <c r="E42" s="73"/>
      <c r="F42" s="94">
        <v>43132</v>
      </c>
      <c r="G42" s="83">
        <v>9.129999999999999</v>
      </c>
      <c r="H42" s="86" t="s">
        <v>131</v>
      </c>
      <c r="I42" s="87">
        <v>4.8000000000000001E-2</v>
      </c>
      <c r="J42" s="87">
        <v>4.8500000000000008E-2</v>
      </c>
      <c r="K42" s="83">
        <v>8098000</v>
      </c>
      <c r="L42" s="85">
        <v>102.79152499999999</v>
      </c>
      <c r="M42" s="83">
        <v>8324.0576700000001</v>
      </c>
      <c r="N42" s="73"/>
      <c r="O42" s="84">
        <f t="shared" si="0"/>
        <v>2.6062397417363856E-2</v>
      </c>
      <c r="P42" s="84">
        <f>M42/'סכום נכסי הקרן'!$C$42</f>
        <v>6.7389722043139392E-3</v>
      </c>
    </row>
    <row r="43" spans="2:16">
      <c r="B43" s="76" t="s">
        <v>2006</v>
      </c>
      <c r="C43" s="73" t="s">
        <v>2007</v>
      </c>
      <c r="D43" s="73" t="s">
        <v>233</v>
      </c>
      <c r="E43" s="73"/>
      <c r="F43" s="94">
        <v>43161</v>
      </c>
      <c r="G43" s="83">
        <v>9.2199999999999989</v>
      </c>
      <c r="H43" s="86" t="s">
        <v>131</v>
      </c>
      <c r="I43" s="87">
        <v>4.8000000000000001E-2</v>
      </c>
      <c r="J43" s="87">
        <v>4.8499999999999995E-2</v>
      </c>
      <c r="K43" s="83">
        <v>3485000</v>
      </c>
      <c r="L43" s="85">
        <v>102.904388</v>
      </c>
      <c r="M43" s="83">
        <v>3586.2179100000003</v>
      </c>
      <c r="N43" s="73"/>
      <c r="O43" s="84">
        <f t="shared" si="0"/>
        <v>1.1228350415271452E-2</v>
      </c>
      <c r="P43" s="84">
        <f>M43/'סכום נכסי הקרן'!$C$42</f>
        <v>2.9033223665908157E-3</v>
      </c>
    </row>
    <row r="44" spans="2:16">
      <c r="B44" s="76" t="s">
        <v>2008</v>
      </c>
      <c r="C44" s="73" t="s">
        <v>2009</v>
      </c>
      <c r="D44" s="73" t="s">
        <v>233</v>
      </c>
      <c r="E44" s="73"/>
      <c r="F44" s="94">
        <v>43221</v>
      </c>
      <c r="G44" s="83">
        <v>9.379999999999999</v>
      </c>
      <c r="H44" s="86" t="s">
        <v>131</v>
      </c>
      <c r="I44" s="87">
        <v>4.8000000000000001E-2</v>
      </c>
      <c r="J44" s="87">
        <v>4.8500000000000008E-2</v>
      </c>
      <c r="K44" s="83">
        <v>138000</v>
      </c>
      <c r="L44" s="85">
        <v>101.700362</v>
      </c>
      <c r="M44" s="83">
        <v>140.34649999999999</v>
      </c>
      <c r="N44" s="73"/>
      <c r="O44" s="84">
        <f t="shared" si="0"/>
        <v>4.394210617159331E-4</v>
      </c>
      <c r="P44" s="84">
        <f>M44/'סכום נכסי הקרן'!$C$42</f>
        <v>1.1362140916939927E-4</v>
      </c>
    </row>
    <row r="45" spans="2:16">
      <c r="B45" s="76" t="s">
        <v>2010</v>
      </c>
      <c r="C45" s="73" t="s">
        <v>2011</v>
      </c>
      <c r="D45" s="73" t="s">
        <v>233</v>
      </c>
      <c r="E45" s="73"/>
      <c r="F45" s="94">
        <v>43252</v>
      </c>
      <c r="G45" s="83">
        <v>9.4700000000000006</v>
      </c>
      <c r="H45" s="86" t="s">
        <v>131</v>
      </c>
      <c r="I45" s="87">
        <v>4.8000000000000001E-2</v>
      </c>
      <c r="J45" s="87">
        <v>4.8499999999999995E-2</v>
      </c>
      <c r="K45" s="83">
        <v>2416000</v>
      </c>
      <c r="L45" s="85">
        <v>100.896772</v>
      </c>
      <c r="M45" s="83">
        <v>2437.6660000000002</v>
      </c>
      <c r="N45" s="73"/>
      <c r="O45" s="84">
        <f t="shared" si="0"/>
        <v>7.6322657268177822E-3</v>
      </c>
      <c r="P45" s="84">
        <f>M45/'סכום נכסי הקרן'!$C$42</f>
        <v>1.97348025069619E-3</v>
      </c>
    </row>
    <row r="46" spans="2:16">
      <c r="B46" s="76" t="s">
        <v>2012</v>
      </c>
      <c r="C46" s="73" t="s">
        <v>2013</v>
      </c>
      <c r="D46" s="73" t="s">
        <v>233</v>
      </c>
      <c r="E46" s="73"/>
      <c r="F46" s="94">
        <v>43282</v>
      </c>
      <c r="G46" s="83">
        <v>9.32</v>
      </c>
      <c r="H46" s="86" t="s">
        <v>131</v>
      </c>
      <c r="I46" s="87">
        <v>4.8000000000000001E-2</v>
      </c>
      <c r="J46" s="87">
        <v>4.8500000000000008E-2</v>
      </c>
      <c r="K46" s="83">
        <v>3677000</v>
      </c>
      <c r="L46" s="85">
        <v>102.402474</v>
      </c>
      <c r="M46" s="83">
        <v>3765.3389700000002</v>
      </c>
      <c r="N46" s="73"/>
      <c r="O46" s="84">
        <f t="shared" si="0"/>
        <v>1.1789173566264768E-2</v>
      </c>
      <c r="P46" s="84">
        <f>M46/'סכום נכסי הקרן'!$C$42</f>
        <v>3.0483347983159851E-3</v>
      </c>
    </row>
    <row r="47" spans="2:16">
      <c r="B47" s="76" t="s">
        <v>2014</v>
      </c>
      <c r="C47" s="73" t="s">
        <v>2015</v>
      </c>
      <c r="D47" s="73" t="s">
        <v>233</v>
      </c>
      <c r="E47" s="73"/>
      <c r="F47" s="94">
        <v>43313</v>
      </c>
      <c r="G47" s="83">
        <v>9.41</v>
      </c>
      <c r="H47" s="86" t="s">
        <v>131</v>
      </c>
      <c r="I47" s="87">
        <v>4.8000000000000001E-2</v>
      </c>
      <c r="J47" s="87">
        <v>4.8600000000000004E-2</v>
      </c>
      <c r="K47" s="83">
        <v>7299000</v>
      </c>
      <c r="L47" s="85">
        <v>101.94989700000001</v>
      </c>
      <c r="M47" s="83">
        <v>7441.3229499999998</v>
      </c>
      <c r="N47" s="73"/>
      <c r="O47" s="84">
        <f t="shared" si="0"/>
        <v>2.3298579097164086E-2</v>
      </c>
      <c r="P47" s="84">
        <f>M47/'סכום נכסי הקרן'!$C$42</f>
        <v>6.0243297813881444E-3</v>
      </c>
    </row>
    <row r="48" spans="2:16">
      <c r="B48" s="76" t="s">
        <v>2016</v>
      </c>
      <c r="C48" s="73" t="s">
        <v>2017</v>
      </c>
      <c r="D48" s="73" t="s">
        <v>233</v>
      </c>
      <c r="E48" s="73"/>
      <c r="F48" s="94">
        <v>43345</v>
      </c>
      <c r="G48" s="83">
        <v>9.49</v>
      </c>
      <c r="H48" s="86" t="s">
        <v>131</v>
      </c>
      <c r="I48" s="87">
        <v>4.8000000000000001E-2</v>
      </c>
      <c r="J48" s="87">
        <v>4.8499999999999988E-2</v>
      </c>
      <c r="K48" s="83">
        <v>2498000</v>
      </c>
      <c r="L48" s="85">
        <v>101.58042</v>
      </c>
      <c r="M48" s="83">
        <v>2537.4788900000003</v>
      </c>
      <c r="N48" s="73"/>
      <c r="O48" s="84">
        <f t="shared" si="0"/>
        <v>7.9447771617073993E-3</v>
      </c>
      <c r="P48" s="84">
        <f>M48/'סכום נכסי הקרן'!$C$42</f>
        <v>2.0542865495000095E-3</v>
      </c>
    </row>
    <row r="49" spans="2:16">
      <c r="B49" s="76" t="s">
        <v>2018</v>
      </c>
      <c r="C49" s="73" t="s">
        <v>2019</v>
      </c>
      <c r="D49" s="73" t="s">
        <v>233</v>
      </c>
      <c r="E49" s="73"/>
      <c r="F49" s="94">
        <v>43375</v>
      </c>
      <c r="G49" s="83">
        <v>9.5799999999999983</v>
      </c>
      <c r="H49" s="86" t="s">
        <v>131</v>
      </c>
      <c r="I49" s="87">
        <v>4.8000000000000001E-2</v>
      </c>
      <c r="J49" s="87">
        <v>4.8500000000000008E-2</v>
      </c>
      <c r="K49" s="83">
        <v>2401000</v>
      </c>
      <c r="L49" s="85">
        <v>101.179693</v>
      </c>
      <c r="M49" s="83">
        <v>2429.3244199999999</v>
      </c>
      <c r="N49" s="73"/>
      <c r="O49" s="84">
        <f t="shared" si="0"/>
        <v>7.6061484674633381E-3</v>
      </c>
      <c r="P49" s="84">
        <f>M49/'סכום נכסי הקרן'!$C$42</f>
        <v>1.9667270928026958E-3</v>
      </c>
    </row>
    <row r="50" spans="2:16">
      <c r="B50" s="76" t="s">
        <v>2020</v>
      </c>
      <c r="C50" s="73" t="s">
        <v>2021</v>
      </c>
      <c r="D50" s="73" t="s">
        <v>233</v>
      </c>
      <c r="E50" s="73"/>
      <c r="F50" s="94">
        <v>43435</v>
      </c>
      <c r="G50" s="83">
        <v>9.74</v>
      </c>
      <c r="H50" s="86" t="s">
        <v>131</v>
      </c>
      <c r="I50" s="87">
        <v>4.8000000000000001E-2</v>
      </c>
      <c r="J50" s="87">
        <v>4.8499999999999995E-2</v>
      </c>
      <c r="K50" s="83">
        <v>4620000</v>
      </c>
      <c r="L50" s="85">
        <v>100.396198</v>
      </c>
      <c r="M50" s="83">
        <v>4638.3043699999998</v>
      </c>
      <c r="N50" s="73"/>
      <c r="O50" s="84">
        <f t="shared" si="0"/>
        <v>1.452240441213035E-2</v>
      </c>
      <c r="P50" s="84">
        <f>M50/'סכום נכסי הקרן'!$C$42</f>
        <v>3.7550681967557626E-3</v>
      </c>
    </row>
    <row r="51" spans="2:16">
      <c r="B51" s="76" t="s">
        <v>2022</v>
      </c>
      <c r="C51" s="73" t="s">
        <v>2023</v>
      </c>
      <c r="D51" s="73" t="s">
        <v>233</v>
      </c>
      <c r="E51" s="73"/>
      <c r="F51" s="94">
        <v>43497</v>
      </c>
      <c r="G51" s="83">
        <v>9.68</v>
      </c>
      <c r="H51" s="86" t="s">
        <v>131</v>
      </c>
      <c r="I51" s="87">
        <v>4.8000000000000001E-2</v>
      </c>
      <c r="J51" s="87">
        <v>4.8500000000000008E-2</v>
      </c>
      <c r="K51" s="83">
        <v>371000</v>
      </c>
      <c r="L51" s="85">
        <v>101.998283</v>
      </c>
      <c r="M51" s="83">
        <v>378.41363000000001</v>
      </c>
      <c r="N51" s="73"/>
      <c r="O51" s="84">
        <f t="shared" si="0"/>
        <v>1.184802749355205E-3</v>
      </c>
      <c r="P51" s="84">
        <f>M51/'סכום נכסי הקרן'!$C$42</f>
        <v>3.0635526991772263E-4</v>
      </c>
    </row>
    <row r="52" spans="2:16">
      <c r="B52" s="76" t="s">
        <v>2024</v>
      </c>
      <c r="C52" s="73" t="s">
        <v>2025</v>
      </c>
      <c r="D52" s="73" t="s">
        <v>233</v>
      </c>
      <c r="E52" s="73"/>
      <c r="F52" s="94">
        <v>43525</v>
      </c>
      <c r="G52" s="83">
        <v>9.76</v>
      </c>
      <c r="H52" s="86" t="s">
        <v>131</v>
      </c>
      <c r="I52" s="87">
        <v>4.8000000000000001E-2</v>
      </c>
      <c r="J52" s="87">
        <v>4.8599999999999997E-2</v>
      </c>
      <c r="K52" s="83">
        <v>4316000</v>
      </c>
      <c r="L52" s="85">
        <v>101.69531600000001</v>
      </c>
      <c r="M52" s="83">
        <v>4389.1698299999998</v>
      </c>
      <c r="N52" s="73"/>
      <c r="O52" s="84">
        <f t="shared" si="0"/>
        <v>1.3742370965789254E-2</v>
      </c>
      <c r="P52" s="84">
        <f>M52/'סכום נכסי הקרן'!$C$42</f>
        <v>3.5533744066892485E-3</v>
      </c>
    </row>
    <row r="53" spans="2:16">
      <c r="B53" s="76" t="s">
        <v>2026</v>
      </c>
      <c r="C53" s="73" t="s">
        <v>2027</v>
      </c>
      <c r="D53" s="73" t="s">
        <v>233</v>
      </c>
      <c r="E53" s="73"/>
      <c r="F53" s="94">
        <v>43556</v>
      </c>
      <c r="G53" s="83">
        <v>9.8399999999999981</v>
      </c>
      <c r="H53" s="86" t="s">
        <v>131</v>
      </c>
      <c r="I53" s="87">
        <v>4.8000000000000001E-2</v>
      </c>
      <c r="J53" s="87">
        <v>4.8499999999999995E-2</v>
      </c>
      <c r="K53" s="83">
        <v>2907000</v>
      </c>
      <c r="L53" s="85">
        <v>101.193028</v>
      </c>
      <c r="M53" s="83">
        <v>2941.6813299999999</v>
      </c>
      <c r="N53" s="73"/>
      <c r="O53" s="84">
        <f t="shared" si="0"/>
        <v>9.2103239714459439E-3</v>
      </c>
      <c r="P53" s="84">
        <f>M53/'סכום נכסי הקרן'!$C$42</f>
        <v>2.3815198671994857E-3</v>
      </c>
    </row>
    <row r="54" spans="2:16">
      <c r="B54" s="76" t="s">
        <v>2028</v>
      </c>
      <c r="C54" s="73" t="s">
        <v>2029</v>
      </c>
      <c r="D54" s="73" t="s">
        <v>233</v>
      </c>
      <c r="E54" s="73"/>
      <c r="F54" s="94">
        <v>43586</v>
      </c>
      <c r="G54" s="83">
        <v>9.93</v>
      </c>
      <c r="H54" s="86" t="s">
        <v>131</v>
      </c>
      <c r="I54" s="87">
        <v>4.8000000000000001E-2</v>
      </c>
      <c r="J54" s="87">
        <v>4.8600000000000004E-2</v>
      </c>
      <c r="K54" s="83">
        <v>8385000</v>
      </c>
      <c r="L54" s="85">
        <v>100.788814</v>
      </c>
      <c r="M54" s="83">
        <v>8451.1420299999991</v>
      </c>
      <c r="N54" s="73"/>
      <c r="O54" s="84">
        <f t="shared" si="0"/>
        <v>2.646029508063789E-2</v>
      </c>
      <c r="P54" s="84">
        <f>M54/'סכום נכסי הקרן'!$C$42</f>
        <v>6.8418568795042085E-3</v>
      </c>
    </row>
    <row r="55" spans="2:16">
      <c r="B55" s="76" t="s">
        <v>2030</v>
      </c>
      <c r="C55" s="73" t="s">
        <v>2031</v>
      </c>
      <c r="D55" s="73" t="s">
        <v>233</v>
      </c>
      <c r="E55" s="73"/>
      <c r="F55" s="94">
        <v>43647</v>
      </c>
      <c r="G55" s="83">
        <v>9.86</v>
      </c>
      <c r="H55" s="86" t="s">
        <v>131</v>
      </c>
      <c r="I55" s="87">
        <v>4.8000000000000001E-2</v>
      </c>
      <c r="J55" s="87">
        <v>4.8499999999999995E-2</v>
      </c>
      <c r="K55" s="83">
        <v>8020000</v>
      </c>
      <c r="L55" s="85">
        <v>102.40014499999999</v>
      </c>
      <c r="M55" s="83">
        <v>8212.4916499999999</v>
      </c>
      <c r="N55" s="73"/>
      <c r="O55" s="84">
        <f t="shared" si="0"/>
        <v>2.5713087253164384E-2</v>
      </c>
      <c r="P55" s="84">
        <f>M55/'סכום נכסי הקרן'!$C$42</f>
        <v>6.6486508325104285E-3</v>
      </c>
    </row>
    <row r="56" spans="2:16">
      <c r="B56" s="76" t="s">
        <v>2032</v>
      </c>
      <c r="C56" s="73" t="s">
        <v>2033</v>
      </c>
      <c r="D56" s="73" t="s">
        <v>233</v>
      </c>
      <c r="E56" s="73"/>
      <c r="F56" s="94">
        <v>43678</v>
      </c>
      <c r="G56" s="83">
        <v>9.94</v>
      </c>
      <c r="H56" s="86" t="s">
        <v>131</v>
      </c>
      <c r="I56" s="87">
        <v>4.8000000000000001E-2</v>
      </c>
      <c r="J56" s="87">
        <v>4.8499999999999995E-2</v>
      </c>
      <c r="K56" s="83">
        <v>8229000</v>
      </c>
      <c r="L56" s="85">
        <v>101.996183</v>
      </c>
      <c r="M56" s="83">
        <v>8393.2658900000006</v>
      </c>
      <c r="N56" s="73"/>
      <c r="O56" s="84">
        <f t="shared" si="0"/>
        <v>2.6279086465625625E-2</v>
      </c>
      <c r="P56" s="84">
        <f>M56/'סכום נכסי הקרן'!$C$42</f>
        <v>6.7950016420448827E-3</v>
      </c>
    </row>
    <row r="57" spans="2:16">
      <c r="B57" s="76" t="s">
        <v>2034</v>
      </c>
      <c r="C57" s="73" t="s">
        <v>2035</v>
      </c>
      <c r="D57" s="73" t="s">
        <v>233</v>
      </c>
      <c r="E57" s="73"/>
      <c r="F57" s="94">
        <v>43740</v>
      </c>
      <c r="G57" s="83">
        <v>10.11</v>
      </c>
      <c r="H57" s="86" t="s">
        <v>131</v>
      </c>
      <c r="I57" s="87">
        <v>4.8000000000000001E-2</v>
      </c>
      <c r="J57" s="87">
        <v>4.8500000000000008E-2</v>
      </c>
      <c r="K57" s="83">
        <v>6923000</v>
      </c>
      <c r="L57" s="85">
        <v>101.1797</v>
      </c>
      <c r="M57" s="83">
        <v>7004.6706399999994</v>
      </c>
      <c r="N57" s="73"/>
      <c r="O57" s="84">
        <f t="shared" si="0"/>
        <v>2.1931432629949621E-2</v>
      </c>
      <c r="P57" s="84">
        <f>M57/'סכום נכסי הקרן'!$C$42</f>
        <v>5.6708257696794556E-3</v>
      </c>
    </row>
    <row r="58" spans="2:16">
      <c r="B58" s="76" t="s">
        <v>2036</v>
      </c>
      <c r="C58" s="73" t="s">
        <v>2037</v>
      </c>
      <c r="D58" s="73" t="s">
        <v>233</v>
      </c>
      <c r="E58" s="73"/>
      <c r="F58" s="94">
        <v>43770</v>
      </c>
      <c r="G58" s="83">
        <v>10.19</v>
      </c>
      <c r="H58" s="86" t="s">
        <v>131</v>
      </c>
      <c r="I58" s="87">
        <v>4.8000000000000001E-2</v>
      </c>
      <c r="J58" s="87">
        <v>4.8499999999999995E-2</v>
      </c>
      <c r="K58" s="83">
        <v>6282000</v>
      </c>
      <c r="L58" s="85">
        <v>100.79383199999999</v>
      </c>
      <c r="M58" s="83">
        <v>6331.8685099999993</v>
      </c>
      <c r="N58" s="73"/>
      <c r="O58" s="84">
        <f t="shared" si="0"/>
        <v>1.9824907520386209E-2</v>
      </c>
      <c r="P58" s="84">
        <f>M58/'סכום נכסי הקרן'!$C$42</f>
        <v>5.1261401088131472E-3</v>
      </c>
    </row>
    <row r="59" spans="2:16">
      <c r="B59" s="76" t="s">
        <v>2038</v>
      </c>
      <c r="C59" s="73" t="s">
        <v>2039</v>
      </c>
      <c r="D59" s="73" t="s">
        <v>233</v>
      </c>
      <c r="E59" s="73"/>
      <c r="F59" s="94">
        <v>43800</v>
      </c>
      <c r="G59" s="83">
        <v>10.280000000000001</v>
      </c>
      <c r="H59" s="86" t="s">
        <v>131</v>
      </c>
      <c r="I59" s="87">
        <v>4.8000000000000001E-2</v>
      </c>
      <c r="J59" s="87">
        <v>4.8499999999999995E-2</v>
      </c>
      <c r="K59" s="83">
        <v>578000</v>
      </c>
      <c r="L59" s="85">
        <v>100.396204</v>
      </c>
      <c r="M59" s="83">
        <v>580.29006000000004</v>
      </c>
      <c r="N59" s="73"/>
      <c r="O59" s="84">
        <f t="shared" si="0"/>
        <v>1.8168723428685614E-3</v>
      </c>
      <c r="P59" s="84">
        <f>M59/'סכום נכסי הקרן'!$C$42</f>
        <v>4.6978994377626273E-4</v>
      </c>
    </row>
    <row r="60" spans="2:16">
      <c r="B60" s="76" t="s">
        <v>2040</v>
      </c>
      <c r="C60" s="73" t="s">
        <v>2041</v>
      </c>
      <c r="D60" s="73" t="s">
        <v>233</v>
      </c>
      <c r="E60" s="73"/>
      <c r="F60" s="94">
        <v>43831</v>
      </c>
      <c r="G60" s="83">
        <v>10.120000000000001</v>
      </c>
      <c r="H60" s="86" t="s">
        <v>131</v>
      </c>
      <c r="I60" s="87">
        <v>4.8000000000000001E-2</v>
      </c>
      <c r="J60" s="87">
        <v>4.8499999999999995E-2</v>
      </c>
      <c r="K60" s="83">
        <v>3891000</v>
      </c>
      <c r="L60" s="85">
        <v>102.400149</v>
      </c>
      <c r="M60" s="83">
        <v>3984.3897900000002</v>
      </c>
      <c r="N60" s="73"/>
      <c r="O60" s="84">
        <f t="shared" si="0"/>
        <v>1.2475015706212296E-2</v>
      </c>
      <c r="P60" s="84">
        <f>M60/'סכום נכסי הקרן'!$C$42</f>
        <v>3.2256734768588233E-3</v>
      </c>
    </row>
    <row r="61" spans="2:16">
      <c r="B61" s="76" t="s">
        <v>2042</v>
      </c>
      <c r="C61" s="73" t="s">
        <v>2043</v>
      </c>
      <c r="D61" s="73" t="s">
        <v>233</v>
      </c>
      <c r="E61" s="73"/>
      <c r="F61" s="94">
        <v>43863</v>
      </c>
      <c r="G61" s="83">
        <v>10.199999999999999</v>
      </c>
      <c r="H61" s="86" t="s">
        <v>131</v>
      </c>
      <c r="I61" s="87">
        <v>4.8000000000000001E-2</v>
      </c>
      <c r="J61" s="87">
        <v>4.8500000000000008E-2</v>
      </c>
      <c r="K61" s="83">
        <v>30641000</v>
      </c>
      <c r="L61" s="85">
        <v>101.978022</v>
      </c>
      <c r="M61" s="83">
        <v>31247.08568</v>
      </c>
      <c r="N61" s="73"/>
      <c r="O61" s="84">
        <f t="shared" si="0"/>
        <v>9.783377259165231E-2</v>
      </c>
      <c r="P61" s="84">
        <f>M61/'סכום נכסי הקרן'!$C$42</f>
        <v>2.5296946538734891E-2</v>
      </c>
    </row>
    <row r="62" spans="2:16">
      <c r="B62" s="76" t="s">
        <v>2044</v>
      </c>
      <c r="C62" s="73" t="s">
        <v>2045</v>
      </c>
      <c r="D62" s="73" t="s">
        <v>233</v>
      </c>
      <c r="E62" s="73"/>
      <c r="F62" s="94">
        <v>44045</v>
      </c>
      <c r="G62" s="83">
        <v>10.450000000000001</v>
      </c>
      <c r="H62" s="86" t="s">
        <v>131</v>
      </c>
      <c r="I62" s="87">
        <v>4.8000000000000001E-2</v>
      </c>
      <c r="J62" s="87">
        <v>4.8499999999999995E-2</v>
      </c>
      <c r="K62" s="83">
        <v>3605000</v>
      </c>
      <c r="L62" s="85">
        <v>102.186745</v>
      </c>
      <c r="M62" s="83">
        <v>3683.8321499999997</v>
      </c>
      <c r="N62" s="73"/>
      <c r="O62" s="84">
        <f t="shared" si="0"/>
        <v>1.1533977937007965E-2</v>
      </c>
      <c r="P62" s="84">
        <f>M62/'סכום נכסי הקרן'!$C$42</f>
        <v>2.9823486871887635E-3</v>
      </c>
    </row>
    <row r="63" spans="2:16">
      <c r="B63" s="76" t="s">
        <v>2046</v>
      </c>
      <c r="C63" s="73" t="s">
        <v>2047</v>
      </c>
      <c r="D63" s="73" t="s">
        <v>233</v>
      </c>
      <c r="E63" s="73"/>
      <c r="F63" s="94">
        <v>44075</v>
      </c>
      <c r="G63" s="83">
        <v>10.530000000000001</v>
      </c>
      <c r="H63" s="86" t="s">
        <v>131</v>
      </c>
      <c r="I63" s="87">
        <v>4.8000000000000001E-2</v>
      </c>
      <c r="J63" s="87">
        <v>4.8500000000000008E-2</v>
      </c>
      <c r="K63" s="83">
        <v>19849000</v>
      </c>
      <c r="L63" s="85">
        <v>101.59382100000001</v>
      </c>
      <c r="M63" s="83">
        <v>20165.357609999999</v>
      </c>
      <c r="N63" s="73"/>
      <c r="O63" s="84">
        <f t="shared" si="0"/>
        <v>6.3137184403370739E-2</v>
      </c>
      <c r="P63" s="84">
        <f>M63/'סכום נכסי הקרן'!$C$42</f>
        <v>1.6325425629089924E-2</v>
      </c>
    </row>
    <row r="64" spans="2:16">
      <c r="B64" s="76" t="s">
        <v>2048</v>
      </c>
      <c r="C64" s="73" t="s">
        <v>2049</v>
      </c>
      <c r="D64" s="73" t="s">
        <v>233</v>
      </c>
      <c r="E64" s="73"/>
      <c r="F64" s="94">
        <v>44166</v>
      </c>
      <c r="G64" s="83">
        <v>10.789999999999997</v>
      </c>
      <c r="H64" s="86" t="s">
        <v>131</v>
      </c>
      <c r="I64" s="87">
        <v>4.8000000000000001E-2</v>
      </c>
      <c r="J64" s="87">
        <v>4.8499999999999995E-2</v>
      </c>
      <c r="K64" s="83">
        <v>20318000</v>
      </c>
      <c r="L64" s="85">
        <v>100.396213</v>
      </c>
      <c r="M64" s="83">
        <v>20398.502639999999</v>
      </c>
      <c r="N64" s="73"/>
      <c r="O64" s="84">
        <f t="shared" si="0"/>
        <v>6.3867155130224576E-2</v>
      </c>
      <c r="P64" s="84">
        <f>M64/'סכום נכסי הקרן'!$C$42</f>
        <v>1.6514174667002817E-2</v>
      </c>
    </row>
    <row r="65" spans="2:16">
      <c r="B65" s="76" t="s">
        <v>2050</v>
      </c>
      <c r="C65" s="73" t="s">
        <v>2051</v>
      </c>
      <c r="D65" s="73" t="s">
        <v>233</v>
      </c>
      <c r="E65" s="73"/>
      <c r="F65" s="94">
        <v>40969</v>
      </c>
      <c r="G65" s="83">
        <v>5.33</v>
      </c>
      <c r="H65" s="86" t="s">
        <v>131</v>
      </c>
      <c r="I65" s="87">
        <v>4.8000000000000001E-2</v>
      </c>
      <c r="J65" s="87">
        <v>4.87E-2</v>
      </c>
      <c r="K65" s="83">
        <v>2937000</v>
      </c>
      <c r="L65" s="85">
        <v>104.85833599999999</v>
      </c>
      <c r="M65" s="83">
        <v>3079.6893300000002</v>
      </c>
      <c r="N65" s="73"/>
      <c r="O65" s="84">
        <f t="shared" si="0"/>
        <v>9.6424232534750125E-3</v>
      </c>
      <c r="P65" s="84">
        <f>M65/'סכום נכסי הקרן'!$C$42</f>
        <v>2.4932480787092167E-3</v>
      </c>
    </row>
    <row r="66" spans="2:16">
      <c r="B66" s="120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</row>
    <row r="67" spans="2:16"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</row>
    <row r="68" spans="2:16">
      <c r="B68" s="120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</row>
    <row r="69" spans="2:16">
      <c r="B69" s="122" t="s">
        <v>110</v>
      </c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</row>
    <row r="70" spans="2:16">
      <c r="B70" s="122" t="s">
        <v>202</v>
      </c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</row>
    <row r="71" spans="2:16">
      <c r="B71" s="122" t="s">
        <v>210</v>
      </c>
      <c r="C71" s="120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</row>
    <row r="72" spans="2:16">
      <c r="B72" s="120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</row>
    <row r="73" spans="2:16">
      <c r="B73" s="120"/>
      <c r="C73" s="120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</row>
    <row r="74" spans="2:16">
      <c r="B74" s="120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</row>
    <row r="75" spans="2:16">
      <c r="B75" s="120"/>
      <c r="C75" s="120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</row>
    <row r="76" spans="2:16">
      <c r="B76" s="120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</row>
    <row r="77" spans="2:16">
      <c r="B77" s="120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</row>
    <row r="78" spans="2:16">
      <c r="B78" s="120"/>
      <c r="C78" s="120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</row>
    <row r="79" spans="2:16">
      <c r="B79" s="120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</row>
    <row r="80" spans="2:16">
      <c r="B80" s="120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</row>
    <row r="81" spans="2:16">
      <c r="B81" s="120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</row>
    <row r="82" spans="2:16">
      <c r="B82" s="120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</row>
    <row r="83" spans="2:16">
      <c r="B83" s="120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</row>
    <row r="84" spans="2:16">
      <c r="B84" s="120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</row>
    <row r="85" spans="2:16">
      <c r="B85" s="120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</row>
    <row r="86" spans="2:16">
      <c r="B86" s="1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</row>
    <row r="87" spans="2:16">
      <c r="B87" s="120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</row>
    <row r="88" spans="2:16">
      <c r="B88" s="120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</row>
    <row r="89" spans="2:16">
      <c r="B89" s="120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</row>
    <row r="90" spans="2:16"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</row>
    <row r="91" spans="2:16">
      <c r="B91" s="120"/>
      <c r="C91" s="120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</row>
    <row r="92" spans="2:16">
      <c r="B92" s="120"/>
      <c r="C92" s="120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</row>
    <row r="93" spans="2:16">
      <c r="B93" s="120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</row>
    <row r="94" spans="2:16">
      <c r="B94" s="120"/>
      <c r="C94" s="120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</row>
    <row r="95" spans="2:16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</row>
    <row r="96" spans="2:16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</row>
    <row r="97" spans="2:16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</row>
    <row r="98" spans="2:16">
      <c r="B98" s="120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</row>
    <row r="99" spans="2:16">
      <c r="B99" s="120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</row>
    <row r="100" spans="2:16">
      <c r="B100" s="120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</row>
    <row r="101" spans="2:16">
      <c r="B101" s="120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</row>
    <row r="102" spans="2:16">
      <c r="B102" s="120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</row>
    <row r="103" spans="2:16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</row>
    <row r="104" spans="2:16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</row>
    <row r="105" spans="2:16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</row>
    <row r="106" spans="2:16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</row>
    <row r="107" spans="2:16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</row>
    <row r="108" spans="2:16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</row>
    <row r="109" spans="2:16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2:16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2:16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2:16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2:16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2:16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2:16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2:16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2:16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2:16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2:16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2:16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2:16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2:16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2:16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2:16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2:16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2:16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2:16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2:16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2:16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2:16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2:16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2:16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2:16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2:16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2:16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2:16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2:16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2:16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2:16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2:16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2:16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2:16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2:16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2:16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2:16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2:16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2:16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2:16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2:16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2:16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144</v>
      </c>
      <c r="C1" s="67" t="s" vm="1">
        <v>228</v>
      </c>
    </row>
    <row r="2" spans="2:19">
      <c r="B2" s="46" t="s">
        <v>143</v>
      </c>
      <c r="C2" s="67" t="s">
        <v>229</v>
      </c>
    </row>
    <row r="3" spans="2:19">
      <c r="B3" s="46" t="s">
        <v>145</v>
      </c>
      <c r="C3" s="67" t="s">
        <v>230</v>
      </c>
    </row>
    <row r="4" spans="2:19">
      <c r="B4" s="46" t="s">
        <v>146</v>
      </c>
      <c r="C4" s="67">
        <v>8803</v>
      </c>
    </row>
    <row r="6" spans="2:19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19" ht="26.2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19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25" t="s">
        <v>2888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6">
        <v>0</v>
      </c>
      <c r="Q11" s="88"/>
      <c r="R11" s="127">
        <v>0</v>
      </c>
      <c r="S11" s="127">
        <v>0</v>
      </c>
    </row>
    <row r="12" spans="2:19" ht="20.25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2:19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2:19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2:19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2:19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2:19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</row>
    <row r="261" spans="2:19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</row>
    <row r="262" spans="2:19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</row>
    <row r="263" spans="2:19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</row>
    <row r="264" spans="2:19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</row>
    <row r="265" spans="2:19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</row>
    <row r="266" spans="2:19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</row>
    <row r="267" spans="2:19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</row>
    <row r="268" spans="2:19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</row>
    <row r="269" spans="2:19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</row>
    <row r="270" spans="2:19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</row>
    <row r="271" spans="2:19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</row>
    <row r="272" spans="2:19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</row>
    <row r="273" spans="2:19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</row>
    <row r="274" spans="2:19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</row>
    <row r="275" spans="2:19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2:19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</row>
    <row r="277" spans="2:19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</row>
    <row r="278" spans="2:19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</row>
    <row r="279" spans="2:19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</row>
    <row r="280" spans="2:19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2:19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</row>
    <row r="282" spans="2:19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</row>
    <row r="283" spans="2:19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</row>
    <row r="284" spans="2:19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</row>
    <row r="285" spans="2:19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</row>
    <row r="286" spans="2:19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</row>
    <row r="287" spans="2:19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</row>
    <row r="288" spans="2:19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</row>
    <row r="289" spans="2:19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</row>
    <row r="290" spans="2:19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</row>
    <row r="291" spans="2:19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</row>
    <row r="292" spans="2:19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</row>
    <row r="293" spans="2:19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</row>
    <row r="294" spans="2:19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</row>
    <row r="295" spans="2:19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</row>
    <row r="296" spans="2:19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</row>
    <row r="297" spans="2:19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</row>
    <row r="298" spans="2:19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</row>
    <row r="299" spans="2:19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</row>
    <row r="300" spans="2:19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</row>
    <row r="301" spans="2:19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</row>
    <row r="302" spans="2:19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</row>
    <row r="303" spans="2:19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</row>
    <row r="304" spans="2:19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</row>
    <row r="305" spans="2:19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</row>
    <row r="306" spans="2:19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</row>
    <row r="307" spans="2:19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2:19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</row>
    <row r="309" spans="2:19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2:19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</row>
    <row r="311" spans="2:19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7.5703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144</v>
      </c>
      <c r="C1" s="67" t="s" vm="1">
        <v>228</v>
      </c>
    </row>
    <row r="2" spans="2:30">
      <c r="B2" s="46" t="s">
        <v>143</v>
      </c>
      <c r="C2" s="67" t="s">
        <v>229</v>
      </c>
    </row>
    <row r="3" spans="2:30">
      <c r="B3" s="46" t="s">
        <v>145</v>
      </c>
      <c r="C3" s="67" t="s">
        <v>230</v>
      </c>
    </row>
    <row r="4" spans="2:30">
      <c r="B4" s="46" t="s">
        <v>146</v>
      </c>
      <c r="C4" s="67">
        <v>8803</v>
      </c>
    </row>
    <row r="6" spans="2:30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30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30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95" t="s">
        <v>51</v>
      </c>
      <c r="C11" s="69"/>
      <c r="D11" s="69"/>
      <c r="E11" s="69"/>
      <c r="F11" s="69"/>
      <c r="G11" s="69"/>
      <c r="H11" s="69"/>
      <c r="I11" s="69"/>
      <c r="J11" s="79">
        <v>5.4502625578734998</v>
      </c>
      <c r="K11" s="69"/>
      <c r="L11" s="69"/>
      <c r="M11" s="78">
        <v>1.3966385584838798E-2</v>
      </c>
      <c r="N11" s="77"/>
      <c r="O11" s="79"/>
      <c r="P11" s="77">
        <v>6940.1119762970002</v>
      </c>
      <c r="Q11" s="69"/>
      <c r="R11" s="78">
        <f>IFERROR(P11/$P$11,0)</f>
        <v>1</v>
      </c>
      <c r="S11" s="78">
        <f>P11/'סכום נכסי הקרן'!$C$42</f>
        <v>5.6185605094554525E-3</v>
      </c>
      <c r="AA11" s="1"/>
      <c r="AD11" s="1"/>
    </row>
    <row r="12" spans="2:30" ht="17.25" customHeight="1">
      <c r="B12" s="96" t="s">
        <v>197</v>
      </c>
      <c r="C12" s="71"/>
      <c r="D12" s="71"/>
      <c r="E12" s="71"/>
      <c r="F12" s="71"/>
      <c r="G12" s="71"/>
      <c r="H12" s="71"/>
      <c r="I12" s="71"/>
      <c r="J12" s="82">
        <v>5.4502625578734989</v>
      </c>
      <c r="K12" s="71"/>
      <c r="L12" s="71"/>
      <c r="M12" s="81">
        <v>1.3966385584838797E-2</v>
      </c>
      <c r="N12" s="80"/>
      <c r="O12" s="82"/>
      <c r="P12" s="80">
        <v>6940.1119762970002</v>
      </c>
      <c r="Q12" s="71"/>
      <c r="R12" s="81">
        <f t="shared" ref="R12:R37" si="0">IFERROR(P12/$P$11,0)</f>
        <v>1</v>
      </c>
      <c r="S12" s="81">
        <f>P12/'סכום נכסי הקרן'!$C$42</f>
        <v>5.6185605094554525E-3</v>
      </c>
    </row>
    <row r="13" spans="2:30">
      <c r="B13" s="97" t="s">
        <v>59</v>
      </c>
      <c r="C13" s="71"/>
      <c r="D13" s="71"/>
      <c r="E13" s="71"/>
      <c r="F13" s="71"/>
      <c r="G13" s="71"/>
      <c r="H13" s="71"/>
      <c r="I13" s="71"/>
      <c r="J13" s="82">
        <v>6.6150983662422638</v>
      </c>
      <c r="K13" s="71"/>
      <c r="L13" s="71"/>
      <c r="M13" s="81">
        <v>1.2082036604386212E-2</v>
      </c>
      <c r="N13" s="80"/>
      <c r="O13" s="82"/>
      <c r="P13" s="80">
        <v>4117.8522251080003</v>
      </c>
      <c r="Q13" s="71"/>
      <c r="R13" s="81">
        <f t="shared" si="0"/>
        <v>0.5933408912092426</v>
      </c>
      <c r="S13" s="81">
        <f>P13/'סכום נכסי הקרן'!$C$42</f>
        <v>3.3337216999933545E-3</v>
      </c>
    </row>
    <row r="14" spans="2:30">
      <c r="B14" s="98" t="s">
        <v>2052</v>
      </c>
      <c r="C14" s="73" t="s">
        <v>2053</v>
      </c>
      <c r="D14" s="86" t="s">
        <v>2054</v>
      </c>
      <c r="E14" s="73" t="s">
        <v>329</v>
      </c>
      <c r="F14" s="86" t="s">
        <v>127</v>
      </c>
      <c r="G14" s="73" t="s">
        <v>299</v>
      </c>
      <c r="H14" s="73" t="s">
        <v>300</v>
      </c>
      <c r="I14" s="94">
        <v>39076</v>
      </c>
      <c r="J14" s="85">
        <v>7.6199999999945867</v>
      </c>
      <c r="K14" s="86" t="s">
        <v>131</v>
      </c>
      <c r="L14" s="87">
        <v>4.9000000000000002E-2</v>
      </c>
      <c r="M14" s="84">
        <v>6.3999999999955507E-3</v>
      </c>
      <c r="N14" s="83">
        <v>331054.41118699999</v>
      </c>
      <c r="O14" s="85">
        <v>162.91999999999999</v>
      </c>
      <c r="P14" s="83">
        <v>539.35384036599999</v>
      </c>
      <c r="Q14" s="84">
        <v>1.7917877606938987E-4</v>
      </c>
      <c r="R14" s="84">
        <f t="shared" si="0"/>
        <v>7.7715437763553233E-2</v>
      </c>
      <c r="S14" s="84">
        <f>P14/'סכום נכסי הקרן'!$C$42</f>
        <v>4.366488895933432E-4</v>
      </c>
    </row>
    <row r="15" spans="2:30">
      <c r="B15" s="98" t="s">
        <v>2055</v>
      </c>
      <c r="C15" s="73" t="s">
        <v>2056</v>
      </c>
      <c r="D15" s="86" t="s">
        <v>2054</v>
      </c>
      <c r="E15" s="73" t="s">
        <v>329</v>
      </c>
      <c r="F15" s="86" t="s">
        <v>127</v>
      </c>
      <c r="G15" s="73" t="s">
        <v>299</v>
      </c>
      <c r="H15" s="73" t="s">
        <v>300</v>
      </c>
      <c r="I15" s="94">
        <v>40738</v>
      </c>
      <c r="J15" s="85">
        <v>11.740000000003221</v>
      </c>
      <c r="K15" s="86" t="s">
        <v>131</v>
      </c>
      <c r="L15" s="87">
        <v>4.0999999999999995E-2</v>
      </c>
      <c r="M15" s="84">
        <v>1.0100000000003219E-2</v>
      </c>
      <c r="N15" s="83">
        <v>1060913.6528749999</v>
      </c>
      <c r="O15" s="85">
        <v>146.46</v>
      </c>
      <c r="P15" s="83">
        <v>1553.8141778499999</v>
      </c>
      <c r="Q15" s="84">
        <v>2.6085668941861525E-4</v>
      </c>
      <c r="R15" s="84">
        <f t="shared" si="0"/>
        <v>0.22388892040313454</v>
      </c>
      <c r="S15" s="84">
        <f>P15/'סכום נכסי הקרן'!$C$42</f>
        <v>1.2579334466816668E-3</v>
      </c>
    </row>
    <row r="16" spans="2:30">
      <c r="B16" s="98" t="s">
        <v>2057</v>
      </c>
      <c r="C16" s="73" t="s">
        <v>2058</v>
      </c>
      <c r="D16" s="86" t="s">
        <v>2054</v>
      </c>
      <c r="E16" s="73" t="s">
        <v>2059</v>
      </c>
      <c r="F16" s="86" t="s">
        <v>2060</v>
      </c>
      <c r="G16" s="73" t="s">
        <v>299</v>
      </c>
      <c r="H16" s="73" t="s">
        <v>300</v>
      </c>
      <c r="I16" s="94">
        <v>38918</v>
      </c>
      <c r="J16" s="85">
        <v>0.37000000108524583</v>
      </c>
      <c r="K16" s="86" t="s">
        <v>131</v>
      </c>
      <c r="L16" s="87">
        <v>0.05</v>
      </c>
      <c r="M16" s="84">
        <v>2.899999999205918E-3</v>
      </c>
      <c r="N16" s="83">
        <v>312.38185900000002</v>
      </c>
      <c r="O16" s="85">
        <v>120.94</v>
      </c>
      <c r="P16" s="83">
        <v>0.377794607</v>
      </c>
      <c r="Q16" s="84">
        <v>8.1316132480106467E-5</v>
      </c>
      <c r="R16" s="84">
        <f t="shared" si="0"/>
        <v>5.4436384930143152E-5</v>
      </c>
      <c r="S16" s="84">
        <f>P16/'סכום נכסי הקרן'!$C$42</f>
        <v>3.0585412264601818E-7</v>
      </c>
    </row>
    <row r="17" spans="2:19">
      <c r="B17" s="98" t="s">
        <v>2061</v>
      </c>
      <c r="C17" s="73" t="s">
        <v>2062</v>
      </c>
      <c r="D17" s="86" t="s">
        <v>2054</v>
      </c>
      <c r="E17" s="73" t="s">
        <v>2063</v>
      </c>
      <c r="F17" s="86" t="s">
        <v>1340</v>
      </c>
      <c r="G17" s="73" t="s">
        <v>312</v>
      </c>
      <c r="H17" s="73" t="s">
        <v>129</v>
      </c>
      <c r="I17" s="94">
        <v>42795</v>
      </c>
      <c r="J17" s="85">
        <v>6.8599999999950096</v>
      </c>
      <c r="K17" s="86" t="s">
        <v>131</v>
      </c>
      <c r="L17" s="87">
        <v>2.1400000000000002E-2</v>
      </c>
      <c r="M17" s="84">
        <v>1.1000000000099142E-3</v>
      </c>
      <c r="N17" s="83">
        <v>250440.096307</v>
      </c>
      <c r="O17" s="85">
        <v>116.8</v>
      </c>
      <c r="P17" s="83">
        <v>292.51404126099999</v>
      </c>
      <c r="Q17" s="84">
        <v>1.0333666226034974E-3</v>
      </c>
      <c r="R17" s="84">
        <f t="shared" si="0"/>
        <v>4.2148317240419397E-2</v>
      </c>
      <c r="S17" s="84">
        <f>P17/'סכום נכסי הקרן'!$C$42</f>
        <v>2.3681287078702084E-4</v>
      </c>
    </row>
    <row r="18" spans="2:19">
      <c r="B18" s="98" t="s">
        <v>2064</v>
      </c>
      <c r="C18" s="73" t="s">
        <v>2065</v>
      </c>
      <c r="D18" s="86" t="s">
        <v>2054</v>
      </c>
      <c r="E18" s="73" t="s">
        <v>317</v>
      </c>
      <c r="F18" s="86" t="s">
        <v>306</v>
      </c>
      <c r="G18" s="73" t="s">
        <v>351</v>
      </c>
      <c r="H18" s="73" t="s">
        <v>300</v>
      </c>
      <c r="I18" s="94">
        <v>36489</v>
      </c>
      <c r="J18" s="85">
        <v>4.5599999982727963</v>
      </c>
      <c r="K18" s="86" t="s">
        <v>131</v>
      </c>
      <c r="L18" s="87">
        <v>6.0499999999999998E-2</v>
      </c>
      <c r="M18" s="84">
        <v>-3.4999999892049733E-3</v>
      </c>
      <c r="N18" s="83">
        <v>159.25830400000001</v>
      </c>
      <c r="O18" s="85">
        <v>174.5</v>
      </c>
      <c r="P18" s="83">
        <v>0.277905758</v>
      </c>
      <c r="Q18" s="73"/>
      <c r="R18" s="84">
        <f t="shared" si="0"/>
        <v>4.0043411251741899E-5</v>
      </c>
      <c r="S18" s="84">
        <f>P18/'סכום נכסי הקרן'!$C$42</f>
        <v>2.2498632912292116E-7</v>
      </c>
    </row>
    <row r="19" spans="2:19">
      <c r="B19" s="98" t="s">
        <v>2066</v>
      </c>
      <c r="C19" s="73" t="s">
        <v>2067</v>
      </c>
      <c r="D19" s="86" t="s">
        <v>2054</v>
      </c>
      <c r="E19" s="73" t="s">
        <v>359</v>
      </c>
      <c r="F19" s="86" t="s">
        <v>127</v>
      </c>
      <c r="G19" s="73" t="s">
        <v>341</v>
      </c>
      <c r="H19" s="73" t="s">
        <v>129</v>
      </c>
      <c r="I19" s="94">
        <v>39084</v>
      </c>
      <c r="J19" s="85">
        <v>3.2900000000007461</v>
      </c>
      <c r="K19" s="86" t="s">
        <v>131</v>
      </c>
      <c r="L19" s="87">
        <v>5.5999999999999994E-2</v>
      </c>
      <c r="M19" s="84">
        <v>-4.0000000000000001E-3</v>
      </c>
      <c r="N19" s="83">
        <v>91696.730353000021</v>
      </c>
      <c r="O19" s="85">
        <v>146.09</v>
      </c>
      <c r="P19" s="83">
        <v>133.95974621000002</v>
      </c>
      <c r="Q19" s="84">
        <v>1.3758881052155657E-4</v>
      </c>
      <c r="R19" s="84">
        <f t="shared" si="0"/>
        <v>1.9302245650721653E-2</v>
      </c>
      <c r="S19" s="84">
        <f>P19/'סכום נכסי הקרן'!$C$42</f>
        <v>1.0845083515695293E-4</v>
      </c>
    </row>
    <row r="20" spans="2:19">
      <c r="B20" s="98" t="s">
        <v>2068</v>
      </c>
      <c r="C20" s="73" t="s">
        <v>2069</v>
      </c>
      <c r="D20" s="86" t="s">
        <v>2054</v>
      </c>
      <c r="E20" s="73" t="s">
        <v>418</v>
      </c>
      <c r="F20" s="86" t="s">
        <v>419</v>
      </c>
      <c r="G20" s="73" t="s">
        <v>378</v>
      </c>
      <c r="H20" s="73" t="s">
        <v>129</v>
      </c>
      <c r="I20" s="94">
        <v>40561</v>
      </c>
      <c r="J20" s="85">
        <v>1.0100000000000808</v>
      </c>
      <c r="K20" s="86" t="s">
        <v>131</v>
      </c>
      <c r="L20" s="87">
        <v>0.06</v>
      </c>
      <c r="M20" s="84">
        <v>8.0000000000000019E-3</v>
      </c>
      <c r="N20" s="83">
        <v>542949.03567999997</v>
      </c>
      <c r="O20" s="85">
        <v>114.08</v>
      </c>
      <c r="P20" s="83">
        <v>619.39628499499997</v>
      </c>
      <c r="Q20" s="84">
        <v>1.7605593571120369E-4</v>
      </c>
      <c r="R20" s="84">
        <f t="shared" si="0"/>
        <v>8.9248745137032792E-2</v>
      </c>
      <c r="S20" s="84">
        <f>P20/'סכום נכסי הקרן'!$C$42</f>
        <v>5.0144947494538679E-4</v>
      </c>
    </row>
    <row r="21" spans="2:19">
      <c r="B21" s="98" t="s">
        <v>2070</v>
      </c>
      <c r="C21" s="73" t="s">
        <v>2071</v>
      </c>
      <c r="D21" s="86" t="s">
        <v>2054</v>
      </c>
      <c r="E21" s="73" t="s">
        <v>560</v>
      </c>
      <c r="F21" s="86" t="s">
        <v>306</v>
      </c>
      <c r="G21" s="73" t="s">
        <v>472</v>
      </c>
      <c r="H21" s="73" t="s">
        <v>300</v>
      </c>
      <c r="I21" s="94">
        <v>39387</v>
      </c>
      <c r="J21" s="85">
        <v>1.7500000000007949</v>
      </c>
      <c r="K21" s="86" t="s">
        <v>131</v>
      </c>
      <c r="L21" s="87">
        <v>5.7500000000000002E-2</v>
      </c>
      <c r="M21" s="84">
        <v>-2.6000000000053003E-3</v>
      </c>
      <c r="N21" s="83">
        <v>713054.6605</v>
      </c>
      <c r="O21" s="85">
        <v>132.29</v>
      </c>
      <c r="P21" s="83">
        <v>943.30000217500003</v>
      </c>
      <c r="Q21" s="84">
        <v>5.476610295698925E-4</v>
      </c>
      <c r="R21" s="84">
        <f t="shared" si="0"/>
        <v>0.13591999745778047</v>
      </c>
      <c r="S21" s="84">
        <f>P21/'סכום נכסי הקרן'!$C$42</f>
        <v>7.6367473016157085E-4</v>
      </c>
    </row>
    <row r="22" spans="2:19">
      <c r="B22" s="98" t="s">
        <v>2072</v>
      </c>
      <c r="C22" s="73" t="s">
        <v>2073</v>
      </c>
      <c r="D22" s="86" t="s">
        <v>27</v>
      </c>
      <c r="E22" s="73">
        <v>1229</v>
      </c>
      <c r="F22" s="86" t="s">
        <v>672</v>
      </c>
      <c r="G22" s="73" t="s">
        <v>2074</v>
      </c>
      <c r="H22" s="73" t="s">
        <v>300</v>
      </c>
      <c r="I22" s="94">
        <v>38445</v>
      </c>
      <c r="J22" s="85">
        <v>9.9999999943345644E-2</v>
      </c>
      <c r="K22" s="86" t="s">
        <v>131</v>
      </c>
      <c r="L22" s="87">
        <v>6.7000000000000004E-2</v>
      </c>
      <c r="M22" s="84">
        <v>0</v>
      </c>
      <c r="N22" s="83">
        <v>5144.1774392872503</v>
      </c>
      <c r="O22" s="85">
        <v>102.93711978731208</v>
      </c>
      <c r="P22" s="83">
        <v>5.2952680929999998</v>
      </c>
      <c r="Q22" s="84">
        <v>5.1118810854899833E-4</v>
      </c>
      <c r="R22" s="84">
        <f t="shared" si="0"/>
        <v>7.6299461897520694E-4</v>
      </c>
      <c r="S22" s="84">
        <f>P22/'סכום נכסי הקרן'!$C$42</f>
        <v>4.2869314351011071E-6</v>
      </c>
    </row>
    <row r="23" spans="2:19">
      <c r="B23" s="98" t="s">
        <v>2075</v>
      </c>
      <c r="C23" s="73" t="s">
        <v>2076</v>
      </c>
      <c r="D23" s="86" t="s">
        <v>27</v>
      </c>
      <c r="E23" s="73">
        <v>1229</v>
      </c>
      <c r="F23" s="86" t="s">
        <v>672</v>
      </c>
      <c r="G23" s="73" t="s">
        <v>2074</v>
      </c>
      <c r="H23" s="73" t="s">
        <v>300</v>
      </c>
      <c r="I23" s="94">
        <v>38573</v>
      </c>
      <c r="J23" s="85">
        <v>0.2299999999699727</v>
      </c>
      <c r="K23" s="86" t="s">
        <v>131</v>
      </c>
      <c r="L23" s="87">
        <v>6.7000000000000004E-2</v>
      </c>
      <c r="M23" s="84">
        <v>0</v>
      </c>
      <c r="N23" s="83">
        <v>650.75197057324999</v>
      </c>
      <c r="O23" s="85">
        <v>102.3524943949481</v>
      </c>
      <c r="P23" s="83">
        <v>0.66606087400000002</v>
      </c>
      <c r="Q23" s="84">
        <v>6.991711084356042E-5</v>
      </c>
      <c r="R23" s="84">
        <f t="shared" si="0"/>
        <v>9.5972640826954878E-5</v>
      </c>
      <c r="S23" s="84">
        <f>P23/'סכום נכסי הקרן'!$C$42</f>
        <v>5.392280897384808E-7</v>
      </c>
    </row>
    <row r="24" spans="2:19">
      <c r="B24" s="98" t="s">
        <v>2077</v>
      </c>
      <c r="C24" s="73" t="s">
        <v>2078</v>
      </c>
      <c r="D24" s="86" t="s">
        <v>27</v>
      </c>
      <c r="E24" s="73">
        <v>1229</v>
      </c>
      <c r="F24" s="86" t="s">
        <v>672</v>
      </c>
      <c r="G24" s="73" t="s">
        <v>2074</v>
      </c>
      <c r="H24" s="73" t="s">
        <v>300</v>
      </c>
      <c r="I24" s="94">
        <v>38376</v>
      </c>
      <c r="J24" s="85">
        <v>8.000000149700752E-2</v>
      </c>
      <c r="K24" s="86" t="s">
        <v>131</v>
      </c>
      <c r="L24" s="87">
        <v>7.0000000000000007E-2</v>
      </c>
      <c r="M24" s="84">
        <v>0</v>
      </c>
      <c r="N24" s="83">
        <v>186.80454700000001</v>
      </c>
      <c r="O24" s="85">
        <v>100.12594199999999</v>
      </c>
      <c r="P24" s="83">
        <v>0.187039809</v>
      </c>
      <c r="Q24" s="84">
        <v>4.098608788756746E-5</v>
      </c>
      <c r="R24" s="84">
        <f t="shared" si="0"/>
        <v>2.6950546279196762E-5</v>
      </c>
      <c r="S24" s="84">
        <f>P24/'סכום נכסי הקרן'!$C$42</f>
        <v>1.5142327503254651E-7</v>
      </c>
    </row>
    <row r="25" spans="2:19">
      <c r="B25" s="98" t="s">
        <v>2079</v>
      </c>
      <c r="C25" s="73" t="s">
        <v>2080</v>
      </c>
      <c r="D25" s="86" t="s">
        <v>27</v>
      </c>
      <c r="E25" s="73" t="s">
        <v>2081</v>
      </c>
      <c r="F25" s="86" t="s">
        <v>650</v>
      </c>
      <c r="G25" s="73" t="s">
        <v>633</v>
      </c>
      <c r="H25" s="73"/>
      <c r="I25" s="94">
        <v>39104</v>
      </c>
      <c r="J25" s="85">
        <v>5.6599999999442714</v>
      </c>
      <c r="K25" s="86" t="s">
        <v>131</v>
      </c>
      <c r="L25" s="87">
        <v>5.5999999999999994E-2</v>
      </c>
      <c r="M25" s="84">
        <v>0</v>
      </c>
      <c r="N25" s="83">
        <v>115973.202619</v>
      </c>
      <c r="O25" s="85">
        <v>24.755770999999999</v>
      </c>
      <c r="P25" s="83">
        <v>28.71006311</v>
      </c>
      <c r="Q25" s="84">
        <v>2.0176197171190512E-4</v>
      </c>
      <c r="R25" s="84">
        <f t="shared" si="0"/>
        <v>4.1368299543372324E-3</v>
      </c>
      <c r="S25" s="84">
        <f>P25/'סכום נכסי הקרן'!$C$42</f>
        <v>2.3243029415771577E-5</v>
      </c>
    </row>
    <row r="26" spans="2:19">
      <c r="B26" s="99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7" t="s">
        <v>60</v>
      </c>
      <c r="C27" s="71"/>
      <c r="D27" s="71"/>
      <c r="E27" s="71"/>
      <c r="F27" s="71"/>
      <c r="G27" s="71"/>
      <c r="H27" s="71"/>
      <c r="I27" s="71"/>
      <c r="J27" s="82">
        <v>3.9615248618215366</v>
      </c>
      <c r="K27" s="71"/>
      <c r="L27" s="71"/>
      <c r="M27" s="81">
        <v>1.4588514915082444E-2</v>
      </c>
      <c r="N27" s="80"/>
      <c r="O27" s="82"/>
      <c r="P27" s="80">
        <v>2565.9552611890008</v>
      </c>
      <c r="Q27" s="71"/>
      <c r="R27" s="81">
        <f t="shared" si="0"/>
        <v>0.36972822195847399</v>
      </c>
      <c r="S27" s="81">
        <f>P27/'סכום נכסי הקרן'!$C$42</f>
        <v>2.0773403871270622E-3</v>
      </c>
    </row>
    <row r="28" spans="2:19">
      <c r="B28" s="98" t="s">
        <v>2082</v>
      </c>
      <c r="C28" s="73" t="s">
        <v>2083</v>
      </c>
      <c r="D28" s="86" t="s">
        <v>2054</v>
      </c>
      <c r="E28" s="73" t="s">
        <v>2063</v>
      </c>
      <c r="F28" s="86" t="s">
        <v>1340</v>
      </c>
      <c r="G28" s="73" t="s">
        <v>312</v>
      </c>
      <c r="H28" s="73" t="s">
        <v>129</v>
      </c>
      <c r="I28" s="94">
        <v>42795</v>
      </c>
      <c r="J28" s="85">
        <v>6.4299999999971797</v>
      </c>
      <c r="K28" s="86" t="s">
        <v>131</v>
      </c>
      <c r="L28" s="87">
        <v>3.7400000000000003E-2</v>
      </c>
      <c r="M28" s="84">
        <v>1.5900000000002686E-2</v>
      </c>
      <c r="N28" s="83">
        <v>515625.82747999998</v>
      </c>
      <c r="O28" s="85">
        <v>115.52</v>
      </c>
      <c r="P28" s="83">
        <v>595.65096737600004</v>
      </c>
      <c r="Q28" s="84">
        <v>1.0725331625109603E-3</v>
      </c>
      <c r="R28" s="84">
        <f t="shared" si="0"/>
        <v>8.5827284834936984E-2</v>
      </c>
      <c r="S28" s="84">
        <f>P28/'סכום נכסי הקרן'!$C$42</f>
        <v>4.8222579320736174E-4</v>
      </c>
    </row>
    <row r="29" spans="2:19">
      <c r="B29" s="98" t="s">
        <v>2084</v>
      </c>
      <c r="C29" s="73" t="s">
        <v>2085</v>
      </c>
      <c r="D29" s="86" t="s">
        <v>2054</v>
      </c>
      <c r="E29" s="73" t="s">
        <v>2063</v>
      </c>
      <c r="F29" s="86" t="s">
        <v>1340</v>
      </c>
      <c r="G29" s="73" t="s">
        <v>312</v>
      </c>
      <c r="H29" s="73" t="s">
        <v>129</v>
      </c>
      <c r="I29" s="94">
        <v>42795</v>
      </c>
      <c r="J29" s="85">
        <v>2.6300000000001358</v>
      </c>
      <c r="K29" s="86" t="s">
        <v>131</v>
      </c>
      <c r="L29" s="87">
        <v>2.5000000000000001E-2</v>
      </c>
      <c r="M29" s="84">
        <v>8.5000000000082856E-3</v>
      </c>
      <c r="N29" s="83">
        <v>631367.49918699998</v>
      </c>
      <c r="O29" s="85">
        <v>105.12</v>
      </c>
      <c r="P29" s="83">
        <v>663.69352215700007</v>
      </c>
      <c r="Q29" s="84">
        <v>1.0156298229157608E-3</v>
      </c>
      <c r="R29" s="84">
        <f t="shared" si="0"/>
        <v>9.5631529350499553E-2</v>
      </c>
      <c r="S29" s="84">
        <f>P29/'סכום נכסי הקרן'!$C$42</f>
        <v>5.3731153426754682E-4</v>
      </c>
    </row>
    <row r="30" spans="2:19">
      <c r="B30" s="98" t="s">
        <v>2086</v>
      </c>
      <c r="C30" s="73" t="s">
        <v>2087</v>
      </c>
      <c r="D30" s="86" t="s">
        <v>2054</v>
      </c>
      <c r="E30" s="73" t="s">
        <v>2088</v>
      </c>
      <c r="F30" s="86" t="s">
        <v>350</v>
      </c>
      <c r="G30" s="73" t="s">
        <v>378</v>
      </c>
      <c r="H30" s="73" t="s">
        <v>129</v>
      </c>
      <c r="I30" s="94">
        <v>42598</v>
      </c>
      <c r="J30" s="85">
        <v>4.3399999999974952</v>
      </c>
      <c r="K30" s="86" t="s">
        <v>131</v>
      </c>
      <c r="L30" s="87">
        <v>3.1E-2</v>
      </c>
      <c r="M30" s="84">
        <v>1.4999999999989388E-2</v>
      </c>
      <c r="N30" s="83">
        <v>439840.58716400003</v>
      </c>
      <c r="O30" s="85">
        <v>107.13</v>
      </c>
      <c r="P30" s="83">
        <v>471.20122102700003</v>
      </c>
      <c r="Q30" s="84">
        <v>5.068143061305846E-4</v>
      </c>
      <c r="R30" s="84">
        <f t="shared" si="0"/>
        <v>6.7895334057479634E-2</v>
      </c>
      <c r="S30" s="84">
        <f>P30/'סכום נכסי הקרן'!$C$42</f>
        <v>3.8147404271164089E-4</v>
      </c>
    </row>
    <row r="31" spans="2:19">
      <c r="B31" s="98" t="s">
        <v>2089</v>
      </c>
      <c r="C31" s="73" t="s">
        <v>2090</v>
      </c>
      <c r="D31" s="86" t="s">
        <v>2054</v>
      </c>
      <c r="E31" s="73" t="s">
        <v>1118</v>
      </c>
      <c r="F31" s="86" t="s">
        <v>154</v>
      </c>
      <c r="G31" s="73" t="s">
        <v>472</v>
      </c>
      <c r="H31" s="73" t="s">
        <v>300</v>
      </c>
      <c r="I31" s="94">
        <v>44007</v>
      </c>
      <c r="J31" s="85">
        <v>5.3800000000053512</v>
      </c>
      <c r="K31" s="86" t="s">
        <v>131</v>
      </c>
      <c r="L31" s="87">
        <v>3.3500000000000002E-2</v>
      </c>
      <c r="M31" s="84">
        <v>2.8100000000042442E-2</v>
      </c>
      <c r="N31" s="83">
        <v>210227.39895399997</v>
      </c>
      <c r="O31" s="85">
        <v>103.12</v>
      </c>
      <c r="P31" s="83">
        <v>216.78649146799998</v>
      </c>
      <c r="Q31" s="84">
        <v>2.1022739895399997E-4</v>
      </c>
      <c r="R31" s="84">
        <f t="shared" si="0"/>
        <v>3.1236742607094019E-2</v>
      </c>
      <c r="S31" s="84">
        <f>P31/'סכום נכסי הקרן'!$C$42</f>
        <v>1.7550552845624299E-4</v>
      </c>
    </row>
    <row r="32" spans="2:19">
      <c r="B32" s="98" t="s">
        <v>2091</v>
      </c>
      <c r="C32" s="73" t="s">
        <v>2092</v>
      </c>
      <c r="D32" s="86" t="s">
        <v>2054</v>
      </c>
      <c r="E32" s="73" t="s">
        <v>2093</v>
      </c>
      <c r="F32" s="86" t="s">
        <v>128</v>
      </c>
      <c r="G32" s="73" t="s">
        <v>476</v>
      </c>
      <c r="H32" s="73" t="s">
        <v>129</v>
      </c>
      <c r="I32" s="94">
        <v>43741</v>
      </c>
      <c r="J32" s="85">
        <v>0.98999999999842869</v>
      </c>
      <c r="K32" s="86" t="s">
        <v>131</v>
      </c>
      <c r="L32" s="87">
        <v>1.34E-2</v>
      </c>
      <c r="M32" s="84">
        <v>1.3499999999993451E-2</v>
      </c>
      <c r="N32" s="83">
        <v>304460.91124500002</v>
      </c>
      <c r="O32" s="85">
        <v>100.33</v>
      </c>
      <c r="P32" s="83">
        <v>305.46563225199998</v>
      </c>
      <c r="Q32" s="84">
        <v>5.8371573490952294E-4</v>
      </c>
      <c r="R32" s="84">
        <f t="shared" si="0"/>
        <v>4.4014510615286315E-2</v>
      </c>
      <c r="S32" s="84">
        <f>P32/'סכום נכסי הקרן'!$C$42</f>
        <v>2.4729819118605545E-4</v>
      </c>
    </row>
    <row r="33" spans="2:19">
      <c r="B33" s="98" t="s">
        <v>2094</v>
      </c>
      <c r="C33" s="73" t="s">
        <v>2095</v>
      </c>
      <c r="D33" s="86" t="s">
        <v>2054</v>
      </c>
      <c r="E33" s="73" t="s">
        <v>2096</v>
      </c>
      <c r="F33" s="86" t="s">
        <v>350</v>
      </c>
      <c r="G33" s="73" t="s">
        <v>751</v>
      </c>
      <c r="H33" s="73" t="s">
        <v>300</v>
      </c>
      <c r="I33" s="94">
        <v>43310</v>
      </c>
      <c r="J33" s="85">
        <v>3.5400000000020522</v>
      </c>
      <c r="K33" s="86" t="s">
        <v>131</v>
      </c>
      <c r="L33" s="87">
        <v>3.5499999999999997E-2</v>
      </c>
      <c r="M33" s="84">
        <v>1.6199999999995364E-2</v>
      </c>
      <c r="N33" s="83">
        <v>282403.93590799998</v>
      </c>
      <c r="O33" s="85">
        <v>106.97</v>
      </c>
      <c r="P33" s="83">
        <v>302.08749024700001</v>
      </c>
      <c r="Q33" s="84">
        <v>9.5925249968749999E-4</v>
      </c>
      <c r="R33" s="84">
        <f t="shared" si="0"/>
        <v>4.3527754491388376E-2</v>
      </c>
      <c r="S33" s="84">
        <f>P33/'סכום נכסי הקרן'!$C$42</f>
        <v>2.445633224505869E-4</v>
      </c>
    </row>
    <row r="34" spans="2:19">
      <c r="B34" s="98" t="s">
        <v>2097</v>
      </c>
      <c r="C34" s="73" t="s">
        <v>2098</v>
      </c>
      <c r="D34" s="86" t="s">
        <v>2054</v>
      </c>
      <c r="E34" s="73" t="s">
        <v>2099</v>
      </c>
      <c r="F34" s="86" t="s">
        <v>350</v>
      </c>
      <c r="G34" s="73" t="s">
        <v>622</v>
      </c>
      <c r="H34" s="73" t="s">
        <v>129</v>
      </c>
      <c r="I34" s="94">
        <v>41903</v>
      </c>
      <c r="J34" s="85">
        <v>0.5800000000036134</v>
      </c>
      <c r="K34" s="86" t="s">
        <v>131</v>
      </c>
      <c r="L34" s="87">
        <v>5.1500000000000004E-2</v>
      </c>
      <c r="M34" s="84">
        <v>1.3000000000361339E-2</v>
      </c>
      <c r="N34" s="83">
        <v>10606.435094</v>
      </c>
      <c r="O34" s="85">
        <v>104.37</v>
      </c>
      <c r="P34" s="83">
        <v>11.069936662</v>
      </c>
      <c r="Q34" s="84">
        <v>7.0709322167683151E-4</v>
      </c>
      <c r="R34" s="84">
        <f t="shared" si="0"/>
        <v>1.5950660017889984E-3</v>
      </c>
      <c r="S34" s="84">
        <f>P34/'סכום נכסי הקרן'!$C$42</f>
        <v>8.9619748476266653E-6</v>
      </c>
    </row>
    <row r="35" spans="2:19">
      <c r="B35" s="99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7" t="s">
        <v>46</v>
      </c>
      <c r="C36" s="71"/>
      <c r="D36" s="71"/>
      <c r="E36" s="71"/>
      <c r="F36" s="71"/>
      <c r="G36" s="71"/>
      <c r="H36" s="71"/>
      <c r="I36" s="71"/>
      <c r="J36" s="82">
        <v>1.64</v>
      </c>
      <c r="K36" s="71"/>
      <c r="L36" s="71"/>
      <c r="M36" s="81">
        <v>3.78E-2</v>
      </c>
      <c r="N36" s="80"/>
      <c r="O36" s="82"/>
      <c r="P36" s="80">
        <v>256.30448999999999</v>
      </c>
      <c r="Q36" s="71"/>
      <c r="R36" s="81">
        <f t="shared" si="0"/>
        <v>3.6930886832283509E-2</v>
      </c>
      <c r="S36" s="81">
        <f>P36/'סכום נכסי הקרן'!$C$42</f>
        <v>2.0749842233503652E-4</v>
      </c>
    </row>
    <row r="37" spans="2:19">
      <c r="B37" s="98" t="s">
        <v>2100</v>
      </c>
      <c r="C37" s="73" t="s">
        <v>2101</v>
      </c>
      <c r="D37" s="86" t="s">
        <v>2054</v>
      </c>
      <c r="E37" s="73" t="s">
        <v>1118</v>
      </c>
      <c r="F37" s="86" t="s">
        <v>154</v>
      </c>
      <c r="G37" s="73" t="s">
        <v>472</v>
      </c>
      <c r="H37" s="73" t="s">
        <v>300</v>
      </c>
      <c r="I37" s="94">
        <v>42625</v>
      </c>
      <c r="J37" s="85">
        <v>1.64</v>
      </c>
      <c r="K37" s="86" t="s">
        <v>130</v>
      </c>
      <c r="L37" s="87">
        <v>4.4500000000000005E-2</v>
      </c>
      <c r="M37" s="84">
        <v>3.78E-2</v>
      </c>
      <c r="N37" s="83">
        <v>77815</v>
      </c>
      <c r="O37" s="85">
        <v>102.45</v>
      </c>
      <c r="P37" s="83">
        <v>256.30448999999999</v>
      </c>
      <c r="Q37" s="84">
        <v>3.5691049232957543E-4</v>
      </c>
      <c r="R37" s="84">
        <f t="shared" si="0"/>
        <v>3.6930886832283509E-2</v>
      </c>
      <c r="S37" s="84">
        <f>P37/'סכום נכסי הקרן'!$C$42</f>
        <v>2.0749842233503652E-4</v>
      </c>
    </row>
    <row r="38" spans="2:19"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19"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</row>
    <row r="40" spans="2:19"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</row>
    <row r="41" spans="2:19">
      <c r="B41" s="122" t="s">
        <v>219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</row>
    <row r="42" spans="2:19">
      <c r="B42" s="122" t="s">
        <v>110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</row>
    <row r="43" spans="2:19">
      <c r="B43" s="122" t="s">
        <v>202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</row>
    <row r="44" spans="2:19">
      <c r="B44" s="122" t="s">
        <v>210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</row>
    <row r="45" spans="2:19"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</row>
    <row r="46" spans="2:19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</row>
    <row r="47" spans="2:19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</row>
    <row r="48" spans="2:19"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</row>
    <row r="49" spans="2:19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</row>
    <row r="50" spans="2:19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</row>
    <row r="51" spans="2:19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</row>
    <row r="52" spans="2:19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</row>
    <row r="53" spans="2:19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</row>
    <row r="54" spans="2:19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</row>
    <row r="55" spans="2:19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</row>
    <row r="56" spans="2:19"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</row>
    <row r="57" spans="2:19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</row>
    <row r="58" spans="2:19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</row>
    <row r="59" spans="2:19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</row>
    <row r="60" spans="2:19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</row>
    <row r="61" spans="2:19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</row>
    <row r="62" spans="2:19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</row>
    <row r="63" spans="2:19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</row>
    <row r="64" spans="2:19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</row>
    <row r="65" spans="2:19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</row>
    <row r="66" spans="2:19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</row>
    <row r="67" spans="2:19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</row>
    <row r="68" spans="2:19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</row>
    <row r="69" spans="2:19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</row>
    <row r="70" spans="2:19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</row>
    <row r="71" spans="2:19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</row>
    <row r="72" spans="2:19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</row>
    <row r="73" spans="2:19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</row>
    <row r="74" spans="2:19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</row>
    <row r="75" spans="2:19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</row>
    <row r="76" spans="2:19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2:19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</row>
    <row r="78" spans="2:19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</row>
    <row r="79" spans="2:19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</row>
    <row r="80" spans="2:19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</row>
    <row r="81" spans="2:19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</row>
    <row r="82" spans="2:19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</row>
    <row r="83" spans="2:19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</row>
    <row r="84" spans="2:19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</row>
    <row r="85" spans="2:19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</row>
    <row r="86" spans="2:19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</row>
    <row r="87" spans="2:19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</row>
    <row r="88" spans="2:19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</row>
    <row r="89" spans="2:19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</row>
    <row r="90" spans="2:19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</row>
    <row r="91" spans="2:19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</row>
    <row r="92" spans="2:19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</row>
    <row r="93" spans="2:19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</row>
    <row r="94" spans="2:19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</row>
    <row r="95" spans="2:19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</row>
    <row r="96" spans="2:19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</row>
    <row r="97" spans="2:19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</row>
    <row r="98" spans="2:19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</row>
    <row r="99" spans="2:19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</row>
    <row r="100" spans="2:19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</row>
    <row r="101" spans="2:19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</row>
    <row r="102" spans="2:19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</row>
    <row r="103" spans="2:19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</row>
    <row r="104" spans="2:19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</row>
    <row r="105" spans="2:19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</row>
    <row r="106" spans="2:19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</row>
    <row r="107" spans="2:19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</row>
    <row r="108" spans="2:19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</row>
    <row r="109" spans="2:19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</row>
    <row r="110" spans="2:19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</row>
    <row r="111" spans="2:19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2:19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2:19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2:19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2:19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2:19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</row>
    <row r="261" spans="2:19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</row>
    <row r="262" spans="2:19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</row>
    <row r="263" spans="2:19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</row>
    <row r="264" spans="2:19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</row>
    <row r="265" spans="2:19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</row>
    <row r="266" spans="2:19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</row>
    <row r="267" spans="2:19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</row>
    <row r="268" spans="2:19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</row>
    <row r="269" spans="2:19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</row>
    <row r="270" spans="2:19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</row>
    <row r="271" spans="2:19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</row>
    <row r="272" spans="2:19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</row>
    <row r="273" spans="2:19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</row>
    <row r="274" spans="2:19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</row>
    <row r="275" spans="2:19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2:19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</row>
    <row r="277" spans="2:19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</row>
    <row r="278" spans="2:19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</row>
    <row r="279" spans="2:19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</row>
    <row r="280" spans="2:19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2:19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</row>
    <row r="282" spans="2:19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</row>
    <row r="283" spans="2:19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</row>
    <row r="284" spans="2:19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</row>
    <row r="285" spans="2:19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</row>
    <row r="286" spans="2:19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</row>
    <row r="287" spans="2:19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</row>
    <row r="288" spans="2:19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</row>
    <row r="289" spans="2:19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</row>
    <row r="290" spans="2:19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</row>
    <row r="291" spans="2:19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</row>
    <row r="292" spans="2:19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</row>
    <row r="293" spans="2:19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</row>
    <row r="294" spans="2:19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</row>
    <row r="295" spans="2:19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</row>
    <row r="296" spans="2:19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</row>
    <row r="297" spans="2:19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</row>
    <row r="298" spans="2:19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</row>
    <row r="299" spans="2:19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</row>
    <row r="300" spans="2:19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</row>
    <row r="301" spans="2:19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</row>
    <row r="302" spans="2:19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</row>
    <row r="303" spans="2:19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</row>
    <row r="304" spans="2:19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</row>
    <row r="305" spans="2:19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</row>
    <row r="306" spans="2:19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</row>
    <row r="307" spans="2:19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2:19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</row>
    <row r="309" spans="2:19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2:19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</row>
    <row r="311" spans="2:19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</row>
    <row r="312" spans="2:19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</row>
    <row r="313" spans="2:19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</row>
    <row r="314" spans="2:19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</row>
    <row r="315" spans="2:19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</row>
    <row r="316" spans="2:19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</row>
    <row r="317" spans="2:19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</row>
    <row r="318" spans="2:19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</row>
    <row r="319" spans="2:19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</row>
    <row r="320" spans="2:19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</row>
    <row r="321" spans="2:19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</row>
    <row r="322" spans="2:19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</row>
    <row r="323" spans="2:19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</row>
    <row r="324" spans="2:19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</row>
    <row r="325" spans="2:19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</row>
    <row r="326" spans="2:19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</row>
    <row r="327" spans="2:19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</row>
    <row r="328" spans="2:19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</row>
    <row r="329" spans="2:19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</row>
    <row r="330" spans="2:19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</row>
    <row r="331" spans="2:19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</row>
    <row r="332" spans="2:19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</row>
    <row r="333" spans="2:19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</row>
    <row r="334" spans="2:19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</row>
    <row r="335" spans="2:19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</row>
    <row r="336" spans="2:19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</row>
    <row r="337" spans="2:19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</row>
    <row r="338" spans="2:19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</row>
    <row r="339" spans="2:19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</row>
    <row r="340" spans="2:19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</row>
    <row r="341" spans="2:19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</row>
    <row r="342" spans="2:19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</row>
    <row r="343" spans="2:19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</row>
    <row r="344" spans="2:19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</row>
    <row r="345" spans="2:19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</row>
    <row r="346" spans="2:19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</row>
    <row r="347" spans="2:19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</row>
    <row r="348" spans="2:19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</row>
    <row r="349" spans="2:19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</row>
    <row r="350" spans="2:19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</row>
    <row r="351" spans="2:19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</row>
    <row r="352" spans="2:19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</row>
    <row r="353" spans="2:19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</row>
    <row r="354" spans="2:19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</row>
    <row r="355" spans="2:19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</row>
    <row r="356" spans="2:19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</row>
    <row r="357" spans="2:19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</row>
    <row r="358" spans="2:19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</row>
    <row r="359" spans="2:19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</row>
    <row r="360" spans="2:19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</row>
    <row r="361" spans="2:19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</row>
    <row r="362" spans="2:19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</row>
    <row r="363" spans="2:19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</row>
    <row r="364" spans="2:19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</row>
    <row r="365" spans="2:19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</row>
    <row r="366" spans="2:19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</row>
    <row r="367" spans="2:19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</row>
    <row r="368" spans="2:19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</row>
    <row r="369" spans="2:19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</row>
    <row r="370" spans="2:19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</row>
    <row r="371" spans="2:19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</row>
    <row r="372" spans="2:19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</row>
    <row r="373" spans="2:19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</row>
    <row r="374" spans="2:19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</row>
    <row r="375" spans="2:19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</row>
    <row r="376" spans="2:19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</row>
    <row r="377" spans="2:19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</row>
    <row r="378" spans="2:19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</row>
    <row r="379" spans="2:19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</row>
    <row r="380" spans="2:19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</row>
    <row r="381" spans="2:19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</row>
    <row r="382" spans="2:19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</row>
    <row r="383" spans="2:19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</row>
    <row r="384" spans="2:19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</row>
    <row r="385" spans="2:19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</row>
    <row r="386" spans="2:19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</row>
    <row r="387" spans="2:19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</row>
    <row r="388" spans="2:19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</row>
    <row r="389" spans="2:19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</row>
    <row r="390" spans="2:19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</row>
    <row r="391" spans="2:19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</row>
    <row r="392" spans="2:19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</row>
    <row r="393" spans="2:19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</row>
    <row r="394" spans="2:19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</row>
    <row r="395" spans="2:19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</row>
    <row r="396" spans="2:19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</row>
    <row r="397" spans="2:19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</row>
    <row r="398" spans="2:19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</row>
    <row r="399" spans="2:19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</row>
    <row r="400" spans="2:19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</row>
    <row r="401" spans="2:19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</row>
    <row r="402" spans="2:19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</row>
    <row r="403" spans="2:19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</row>
    <row r="404" spans="2:19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</row>
    <row r="405" spans="2:19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</row>
    <row r="406" spans="2:19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</row>
    <row r="407" spans="2:19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</row>
    <row r="408" spans="2:19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</row>
    <row r="409" spans="2:19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</row>
    <row r="410" spans="2:19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</row>
    <row r="411" spans="2:19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</row>
    <row r="412" spans="2:19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</row>
    <row r="413" spans="2:19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</row>
    <row r="414" spans="2:19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</row>
    <row r="415" spans="2:19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</row>
    <row r="416" spans="2:19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</row>
    <row r="417" spans="2:19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</row>
    <row r="418" spans="2:19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</row>
    <row r="419" spans="2:19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</row>
    <row r="420" spans="2:19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</row>
    <row r="421" spans="2:19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</row>
    <row r="422" spans="2:19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</row>
    <row r="423" spans="2:19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</row>
    <row r="424" spans="2:19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</row>
    <row r="425" spans="2:19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</row>
    <row r="426" spans="2:19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</row>
    <row r="427" spans="2:19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</row>
    <row r="428" spans="2:19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</row>
    <row r="429" spans="2:19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</row>
    <row r="430" spans="2:19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</row>
    <row r="431" spans="2:19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</row>
    <row r="432" spans="2:19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</row>
    <row r="433" spans="2:19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</row>
    <row r="434" spans="2:19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</row>
    <row r="435" spans="2:19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</row>
    <row r="436" spans="2:19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</row>
    <row r="437" spans="2:19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</row>
    <row r="438" spans="2:19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</row>
    <row r="439" spans="2:19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</row>
    <row r="440" spans="2:19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</row>
    <row r="441" spans="2:19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</row>
    <row r="442" spans="2:19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</row>
    <row r="443" spans="2:19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</row>
    <row r="444" spans="2:19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</row>
    <row r="445" spans="2:19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</row>
    <row r="446" spans="2:19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</row>
    <row r="447" spans="2:19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</row>
    <row r="448" spans="2:19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</row>
    <row r="449" spans="2:19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</row>
    <row r="450" spans="2:19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</row>
    <row r="451" spans="2:19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</row>
    <row r="452" spans="2:19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</row>
    <row r="453" spans="2:19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</row>
    <row r="454" spans="2:19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</row>
    <row r="455" spans="2:19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</row>
    <row r="456" spans="2:19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</row>
    <row r="457" spans="2:19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</row>
    <row r="458" spans="2:19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</row>
    <row r="459" spans="2:19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</row>
    <row r="460" spans="2:19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</row>
    <row r="461" spans="2:19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</row>
    <row r="462" spans="2:19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</row>
    <row r="463" spans="2:19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</row>
    <row r="464" spans="2:19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</row>
    <row r="465" spans="2:19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</row>
    <row r="466" spans="2:19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</row>
    <row r="467" spans="2:19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</row>
    <row r="468" spans="2:19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</row>
    <row r="469" spans="2:19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</row>
    <row r="470" spans="2:19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</row>
    <row r="471" spans="2:19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</row>
    <row r="472" spans="2:19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</row>
    <row r="473" spans="2:19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</row>
    <row r="474" spans="2:19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</row>
    <row r="475" spans="2:19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</row>
    <row r="476" spans="2:19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</row>
    <row r="477" spans="2:19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</row>
    <row r="478" spans="2:19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</row>
    <row r="479" spans="2:19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</row>
    <row r="480" spans="2:19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</row>
    <row r="481" spans="2:19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</row>
    <row r="482" spans="2:19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</row>
    <row r="483" spans="2:19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</row>
    <row r="484" spans="2:19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</row>
    <row r="485" spans="2:19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</row>
    <row r="486" spans="2:19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</row>
    <row r="487" spans="2:19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</row>
    <row r="488" spans="2:19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</row>
    <row r="489" spans="2:19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</row>
    <row r="490" spans="2:19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</row>
    <row r="491" spans="2:19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</row>
    <row r="492" spans="2:19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</row>
    <row r="493" spans="2:19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</row>
    <row r="494" spans="2:19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</row>
    <row r="495" spans="2:19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</row>
    <row r="496" spans="2:19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</row>
    <row r="497" spans="2:19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</row>
    <row r="498" spans="2:19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</row>
    <row r="499" spans="2:19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</row>
    <row r="500" spans="2:19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</row>
    <row r="501" spans="2:19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</row>
    <row r="502" spans="2:19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</row>
    <row r="503" spans="2:19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</row>
    <row r="504" spans="2:19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</row>
    <row r="505" spans="2:19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</row>
    <row r="506" spans="2:19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</row>
    <row r="507" spans="2:19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</row>
    <row r="508" spans="2:19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</row>
    <row r="509" spans="2:19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</row>
    <row r="510" spans="2:19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</row>
    <row r="511" spans="2:19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</row>
    <row r="512" spans="2:19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</row>
    <row r="513" spans="2:19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</row>
    <row r="514" spans="2:19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</row>
    <row r="515" spans="2:19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</row>
    <row r="516" spans="2:19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</row>
    <row r="517" spans="2:19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</row>
    <row r="518" spans="2:19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</row>
    <row r="519" spans="2:19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</row>
    <row r="520" spans="2:19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</row>
    <row r="521" spans="2:19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</row>
    <row r="522" spans="2:19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</row>
    <row r="523" spans="2:19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</row>
    <row r="524" spans="2:19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</row>
    <row r="525" spans="2:19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</row>
    <row r="526" spans="2:19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</row>
    <row r="527" spans="2:19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</row>
    <row r="528" spans="2:19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</row>
    <row r="529" spans="2:19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</row>
    <row r="530" spans="2:19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</row>
    <row r="531" spans="2:19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</row>
    <row r="532" spans="2:19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</row>
    <row r="533" spans="2:19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</row>
    <row r="534" spans="2:19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</row>
    <row r="535" spans="2:19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</row>
    <row r="536" spans="2:19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</row>
    <row r="537" spans="2:19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</row>
    <row r="538" spans="2:19">
      <c r="B538" s="129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</row>
    <row r="539" spans="2:19">
      <c r="B539" s="129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</row>
    <row r="540" spans="2:19">
      <c r="B540" s="128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</row>
    <row r="541" spans="2:19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</row>
    <row r="542" spans="2:19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</row>
    <row r="543" spans="2:19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</row>
    <row r="544" spans="2:19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</row>
    <row r="545" spans="2:19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</row>
    <row r="546" spans="2:19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</row>
    <row r="547" spans="2:19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</row>
    <row r="548" spans="2:19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</row>
    <row r="549" spans="2:19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</row>
    <row r="550" spans="2:19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</row>
    <row r="551" spans="2:19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</row>
    <row r="552" spans="2:19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</row>
    <row r="553" spans="2:19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</row>
    <row r="554" spans="2:19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</row>
    <row r="555" spans="2:19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</row>
    <row r="556" spans="2:19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</row>
    <row r="557" spans="2:19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</row>
    <row r="558" spans="2:19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</row>
    <row r="559" spans="2:19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</row>
    <row r="560" spans="2:19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</row>
    <row r="561" spans="2:19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</row>
    <row r="562" spans="2:19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</row>
    <row r="563" spans="2:19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</row>
    <row r="564" spans="2:19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</row>
    <row r="565" spans="2:19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</row>
    <row r="566" spans="2:19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</row>
    <row r="567" spans="2:19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</row>
    <row r="568" spans="2:19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</row>
    <row r="569" spans="2:19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</row>
    <row r="570" spans="2:19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</row>
    <row r="571" spans="2:19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</row>
    <row r="572" spans="2:19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</row>
    <row r="573" spans="2:19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</row>
    <row r="574" spans="2:19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</row>
    <row r="575" spans="2:19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</row>
    <row r="576" spans="2:19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</row>
    <row r="577" spans="2:19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</row>
    <row r="578" spans="2:19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</row>
    <row r="579" spans="2:19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</row>
    <row r="580" spans="2:19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</row>
    <row r="581" spans="2:19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</row>
    <row r="582" spans="2:19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</row>
    <row r="583" spans="2:19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</row>
    <row r="584" spans="2:19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</row>
    <row r="585" spans="2:19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</row>
    <row r="586" spans="2:19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</row>
    <row r="587" spans="2:19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</row>
    <row r="588" spans="2:19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</row>
    <row r="589" spans="2:19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</row>
    <row r="590" spans="2:19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</row>
    <row r="591" spans="2:19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</row>
    <row r="592" spans="2:19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</row>
    <row r="593" spans="2:19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</row>
    <row r="594" spans="2:19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</row>
    <row r="595" spans="2:19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</row>
    <row r="596" spans="2:19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</row>
    <row r="597" spans="2:19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</row>
    <row r="598" spans="2:19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</row>
    <row r="599" spans="2:19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</row>
    <row r="600" spans="2:19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</row>
    <row r="601" spans="2:19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</row>
    <row r="602" spans="2:19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</row>
    <row r="603" spans="2:19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</row>
    <row r="604" spans="2:19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</row>
    <row r="605" spans="2:19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</row>
    <row r="606" spans="2:19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</row>
    <row r="607" spans="2:19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</row>
    <row r="608" spans="2:19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</row>
    <row r="609" spans="2:19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</row>
    <row r="610" spans="2:19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</row>
    <row r="611" spans="2:19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</row>
    <row r="612" spans="2:19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</row>
    <row r="613" spans="2:19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</row>
    <row r="614" spans="2:19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</row>
    <row r="615" spans="2:19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</row>
    <row r="616" spans="2:19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</row>
    <row r="617" spans="2:19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</row>
    <row r="618" spans="2:19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</row>
    <row r="619" spans="2:19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</row>
    <row r="620" spans="2:19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</row>
    <row r="621" spans="2:19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</row>
    <row r="622" spans="2:19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</row>
    <row r="623" spans="2:19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</row>
    <row r="624" spans="2:19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</row>
    <row r="625" spans="2:19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</row>
    <row r="626" spans="2:19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</row>
    <row r="627" spans="2:19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</row>
    <row r="628" spans="2:19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</row>
    <row r="629" spans="2:19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</row>
    <row r="630" spans="2:19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</row>
    <row r="631" spans="2:19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</row>
    <row r="632" spans="2:19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</row>
    <row r="633" spans="2:19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</row>
    <row r="634" spans="2:19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</row>
    <row r="635" spans="2:19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</row>
    <row r="636" spans="2:19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</row>
    <row r="637" spans="2:19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</row>
    <row r="638" spans="2:19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</row>
    <row r="639" spans="2:19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</row>
    <row r="640" spans="2:19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</row>
    <row r="641" spans="2:19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</row>
    <row r="642" spans="2:19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</row>
    <row r="643" spans="2:19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</row>
    <row r="644" spans="2:19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</row>
    <row r="645" spans="2:19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</row>
    <row r="646" spans="2:19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</row>
    <row r="647" spans="2:19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</row>
    <row r="648" spans="2:19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</row>
    <row r="649" spans="2:19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</row>
    <row r="650" spans="2:19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</row>
    <row r="651" spans="2:19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</row>
    <row r="652" spans="2:19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</row>
    <row r="653" spans="2:19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</row>
    <row r="654" spans="2:19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</row>
    <row r="655" spans="2:19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</row>
    <row r="656" spans="2:19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</row>
    <row r="657" spans="2:19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</row>
    <row r="658" spans="2:19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</row>
    <row r="659" spans="2:19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</row>
    <row r="660" spans="2:19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</row>
    <row r="661" spans="2:19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</row>
    <row r="662" spans="2:19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</row>
    <row r="663" spans="2:19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</row>
    <row r="664" spans="2:19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</row>
    <row r="665" spans="2:19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</row>
    <row r="666" spans="2:19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</row>
    <row r="667" spans="2:19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</row>
    <row r="668" spans="2:19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</row>
  </sheetData>
  <sheetProtection sheet="1" objects="1" scenarios="1"/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1.5703125" style="2" customWidth="1"/>
    <col min="4" max="4" width="5.7109375" style="2" bestFit="1" customWidth="1"/>
    <col min="5" max="5" width="11.28515625" style="2" bestFit="1" customWidth="1"/>
    <col min="6" max="6" width="19.1406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67" t="s" vm="1">
        <v>228</v>
      </c>
    </row>
    <row r="2" spans="2:49">
      <c r="B2" s="46" t="s">
        <v>143</v>
      </c>
      <c r="C2" s="67" t="s">
        <v>229</v>
      </c>
    </row>
    <row r="3" spans="2:49">
      <c r="B3" s="46" t="s">
        <v>145</v>
      </c>
      <c r="C3" s="67" t="s">
        <v>230</v>
      </c>
    </row>
    <row r="4" spans="2:49">
      <c r="B4" s="46" t="s">
        <v>146</v>
      </c>
      <c r="C4" s="67">
        <v>8803</v>
      </c>
    </row>
    <row r="6" spans="2:49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49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58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4" t="s">
        <v>29</v>
      </c>
      <c r="C11" s="105"/>
      <c r="D11" s="105"/>
      <c r="E11" s="105"/>
      <c r="F11" s="105"/>
      <c r="G11" s="105"/>
      <c r="H11" s="107"/>
      <c r="I11" s="107"/>
      <c r="J11" s="107">
        <v>13587.24489</v>
      </c>
      <c r="K11" s="105"/>
      <c r="L11" s="106">
        <f>IFERROR(J11/$J$11,0)</f>
        <v>1</v>
      </c>
      <c r="M11" s="106">
        <f>J11/'סכום נכסי הקרן'!$C$42</f>
        <v>1.0999931677181257E-2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8" t="s">
        <v>197</v>
      </c>
      <c r="C12" s="105"/>
      <c r="D12" s="105"/>
      <c r="E12" s="105"/>
      <c r="F12" s="105"/>
      <c r="G12" s="105"/>
      <c r="H12" s="107"/>
      <c r="I12" s="107"/>
      <c r="J12" s="107">
        <v>58.754129999999996</v>
      </c>
      <c r="K12" s="105"/>
      <c r="L12" s="106">
        <f t="shared" ref="L12:L30" si="0">IFERROR(J12/$J$11,0)</f>
        <v>4.324212191335575E-3</v>
      </c>
      <c r="M12" s="106">
        <f>J12/'סכום נכסי הקרן'!$C$42</f>
        <v>4.756603866232557E-5</v>
      </c>
    </row>
    <row r="13" spans="2:49">
      <c r="B13" s="76" t="s">
        <v>2102</v>
      </c>
      <c r="C13" s="73">
        <v>8113</v>
      </c>
      <c r="D13" s="86" t="s">
        <v>27</v>
      </c>
      <c r="E13" s="73" t="s">
        <v>2103</v>
      </c>
      <c r="F13" s="86" t="s">
        <v>153</v>
      </c>
      <c r="G13" s="86" t="s">
        <v>130</v>
      </c>
      <c r="H13" s="83">
        <v>18275</v>
      </c>
      <c r="I13" s="83">
        <v>100</v>
      </c>
      <c r="J13" s="83">
        <v>58.754129999999996</v>
      </c>
      <c r="K13" s="84">
        <v>3.6549999999999998E-7</v>
      </c>
      <c r="L13" s="84">
        <f t="shared" si="0"/>
        <v>4.324212191335575E-3</v>
      </c>
      <c r="M13" s="84">
        <f>J13/'סכום נכסי הקרן'!$C$42</f>
        <v>4.756603866232557E-5</v>
      </c>
    </row>
    <row r="14" spans="2:49">
      <c r="B14" s="72"/>
      <c r="C14" s="73"/>
      <c r="D14" s="73"/>
      <c r="E14" s="73"/>
      <c r="F14" s="73"/>
      <c r="G14" s="73"/>
      <c r="H14" s="83"/>
      <c r="I14" s="83"/>
      <c r="J14" s="73"/>
      <c r="K14" s="73"/>
      <c r="L14" s="84"/>
      <c r="M14" s="73"/>
    </row>
    <row r="15" spans="2:49">
      <c r="B15" s="108" t="s">
        <v>196</v>
      </c>
      <c r="C15" s="105"/>
      <c r="D15" s="105"/>
      <c r="E15" s="105"/>
      <c r="F15" s="105"/>
      <c r="G15" s="105"/>
      <c r="H15" s="107"/>
      <c r="I15" s="107"/>
      <c r="J15" s="107">
        <v>13528.490760000001</v>
      </c>
      <c r="K15" s="105"/>
      <c r="L15" s="106">
        <f t="shared" si="0"/>
        <v>0.9956757878086645</v>
      </c>
      <c r="M15" s="106">
        <f>J15/'סכום נכסי הקרן'!$C$42</f>
        <v>1.0952365638518933E-2</v>
      </c>
    </row>
    <row r="16" spans="2:49">
      <c r="B16" s="89" t="s">
        <v>63</v>
      </c>
      <c r="C16" s="71"/>
      <c r="D16" s="71"/>
      <c r="E16" s="71"/>
      <c r="F16" s="71"/>
      <c r="G16" s="71"/>
      <c r="H16" s="80"/>
      <c r="I16" s="80"/>
      <c r="J16" s="80">
        <v>13528.490760000001</v>
      </c>
      <c r="K16" s="71"/>
      <c r="L16" s="81">
        <f t="shared" si="0"/>
        <v>0.9956757878086645</v>
      </c>
      <c r="M16" s="81">
        <f>J16/'סכום נכסי הקרן'!$C$42</f>
        <v>1.0952365638518933E-2</v>
      </c>
    </row>
    <row r="17" spans="2:13">
      <c r="B17" s="76" t="s">
        <v>2104</v>
      </c>
      <c r="C17" s="73">
        <v>6824</v>
      </c>
      <c r="D17" s="86" t="s">
        <v>27</v>
      </c>
      <c r="E17" s="73"/>
      <c r="F17" s="86" t="s">
        <v>928</v>
      </c>
      <c r="G17" s="86" t="s">
        <v>130</v>
      </c>
      <c r="H17" s="83">
        <v>4565.37</v>
      </c>
      <c r="I17" s="83">
        <v>9126.3210999999992</v>
      </c>
      <c r="J17" s="83">
        <v>1339.53081</v>
      </c>
      <c r="K17" s="84">
        <v>2.7732767569980002E-3</v>
      </c>
      <c r="L17" s="84">
        <f t="shared" si="0"/>
        <v>9.8587375207012995E-2</v>
      </c>
      <c r="M17" s="84">
        <f>J17/'סכום נכסי הקרן'!$C$42</f>
        <v>1.0844543915097763E-3</v>
      </c>
    </row>
    <row r="18" spans="2:13">
      <c r="B18" s="76" t="s">
        <v>2105</v>
      </c>
      <c r="C18" s="73" t="s">
        <v>2106</v>
      </c>
      <c r="D18" s="86" t="s">
        <v>27</v>
      </c>
      <c r="E18" s="73"/>
      <c r="F18" s="86" t="s">
        <v>928</v>
      </c>
      <c r="G18" s="86" t="s">
        <v>130</v>
      </c>
      <c r="H18" s="83">
        <v>52610.2</v>
      </c>
      <c r="I18" s="83">
        <v>46.031700000000001</v>
      </c>
      <c r="J18" s="83">
        <v>77.858850000000004</v>
      </c>
      <c r="K18" s="84">
        <v>1.1064047197058135E-3</v>
      </c>
      <c r="L18" s="84">
        <f t="shared" si="0"/>
        <v>5.730289740880648E-3</v>
      </c>
      <c r="M18" s="84">
        <f>J18/'סכום נכסי הקרן'!$C$42</f>
        <v>6.3032795640139821E-5</v>
      </c>
    </row>
    <row r="19" spans="2:13">
      <c r="B19" s="76" t="s">
        <v>2107</v>
      </c>
      <c r="C19" s="73">
        <v>6900</v>
      </c>
      <c r="D19" s="86" t="s">
        <v>27</v>
      </c>
      <c r="E19" s="73"/>
      <c r="F19" s="86" t="s">
        <v>928</v>
      </c>
      <c r="G19" s="86" t="s">
        <v>130</v>
      </c>
      <c r="H19" s="83">
        <v>6313.47</v>
      </c>
      <c r="I19" s="83">
        <v>9551.15</v>
      </c>
      <c r="J19" s="83">
        <v>1938.6745100000001</v>
      </c>
      <c r="K19" s="84">
        <v>1.7612117484526316E-3</v>
      </c>
      <c r="L19" s="84">
        <f t="shared" si="0"/>
        <v>0.14268341563688414</v>
      </c>
      <c r="M19" s="84">
        <f>J19/'סכום נכסי הקרן'!$C$42</f>
        <v>1.5695078234725813E-3</v>
      </c>
    </row>
    <row r="20" spans="2:13">
      <c r="B20" s="76" t="s">
        <v>2108</v>
      </c>
      <c r="C20" s="73">
        <v>7019</v>
      </c>
      <c r="D20" s="86" t="s">
        <v>27</v>
      </c>
      <c r="E20" s="73"/>
      <c r="F20" s="86" t="s">
        <v>928</v>
      </c>
      <c r="G20" s="86" t="s">
        <v>130</v>
      </c>
      <c r="H20" s="83">
        <v>4230.18</v>
      </c>
      <c r="I20" s="83">
        <v>12160.04</v>
      </c>
      <c r="J20" s="83">
        <v>1653.76893</v>
      </c>
      <c r="K20" s="84">
        <v>3.0146128099857519E-3</v>
      </c>
      <c r="L20" s="84">
        <f t="shared" si="0"/>
        <v>0.12171480998455751</v>
      </c>
      <c r="M20" s="84">
        <f>J20/'סכום נכסי הקרן'!$C$42</f>
        <v>1.3388545939312317E-3</v>
      </c>
    </row>
    <row r="21" spans="2:13">
      <c r="B21" s="76" t="s">
        <v>2109</v>
      </c>
      <c r="C21" s="73">
        <v>5771</v>
      </c>
      <c r="D21" s="86" t="s">
        <v>27</v>
      </c>
      <c r="E21" s="73"/>
      <c r="F21" s="86" t="s">
        <v>928</v>
      </c>
      <c r="G21" s="86" t="s">
        <v>132</v>
      </c>
      <c r="H21" s="83">
        <v>125790.26</v>
      </c>
      <c r="I21" s="83">
        <v>117.1271</v>
      </c>
      <c r="J21" s="83">
        <v>581.10193000000004</v>
      </c>
      <c r="K21" s="84">
        <v>1.2103406679806325E-3</v>
      </c>
      <c r="L21" s="84">
        <f t="shared" si="0"/>
        <v>4.2768194339949078E-2</v>
      </c>
      <c r="M21" s="84">
        <f>J21/'סכום נכסי הקרן'!$C$42</f>
        <v>4.7044721569584999E-4</v>
      </c>
    </row>
    <row r="22" spans="2:13">
      <c r="B22" s="76" t="s">
        <v>2110</v>
      </c>
      <c r="C22" s="73">
        <v>7983</v>
      </c>
      <c r="D22" s="86" t="s">
        <v>27</v>
      </c>
      <c r="E22" s="73"/>
      <c r="F22" s="86" t="s">
        <v>908</v>
      </c>
      <c r="G22" s="86" t="s">
        <v>130</v>
      </c>
      <c r="H22" s="83">
        <v>43827</v>
      </c>
      <c r="I22" s="83">
        <v>100</v>
      </c>
      <c r="J22" s="83">
        <v>140.90380999999999</v>
      </c>
      <c r="K22" s="84">
        <v>2.1711430003582545E-5</v>
      </c>
      <c r="L22" s="84">
        <f t="shared" si="0"/>
        <v>1.0370300317741605E-2</v>
      </c>
      <c r="M22" s="84">
        <f>J22/'סכום נכסי הקרן'!$C$42</f>
        <v>1.1407259496700873E-4</v>
      </c>
    </row>
    <row r="23" spans="2:13">
      <c r="B23" s="76" t="s">
        <v>2111</v>
      </c>
      <c r="C23" s="73" t="s">
        <v>2112</v>
      </c>
      <c r="D23" s="86" t="s">
        <v>27</v>
      </c>
      <c r="E23" s="73"/>
      <c r="F23" s="86" t="s">
        <v>928</v>
      </c>
      <c r="G23" s="86" t="s">
        <v>130</v>
      </c>
      <c r="H23" s="83">
        <v>1434.41</v>
      </c>
      <c r="I23" s="83">
        <v>13038.3089</v>
      </c>
      <c r="J23" s="83">
        <v>601.27782999999999</v>
      </c>
      <c r="K23" s="84">
        <v>1.7219808750050841E-3</v>
      </c>
      <c r="L23" s="84">
        <f t="shared" si="0"/>
        <v>4.4253109064261519E-2</v>
      </c>
      <c r="M23" s="84">
        <f>J23/'סכום נכסי הקרן'!$C$42</f>
        <v>4.867811762097273E-4</v>
      </c>
    </row>
    <row r="24" spans="2:13">
      <c r="B24" s="76" t="s">
        <v>2113</v>
      </c>
      <c r="C24" s="73" t="s">
        <v>2114</v>
      </c>
      <c r="D24" s="86" t="s">
        <v>27</v>
      </c>
      <c r="E24" s="73"/>
      <c r="F24" s="86" t="s">
        <v>928</v>
      </c>
      <c r="G24" s="86" t="s">
        <v>132</v>
      </c>
      <c r="H24" s="83">
        <v>216178.41</v>
      </c>
      <c r="I24" s="83">
        <v>113.4691</v>
      </c>
      <c r="J24" s="83">
        <v>967.47077000000002</v>
      </c>
      <c r="K24" s="84">
        <v>3.8752233925506054E-3</v>
      </c>
      <c r="L24" s="84">
        <f t="shared" si="0"/>
        <v>7.1204337437977841E-2</v>
      </c>
      <c r="M24" s="84">
        <f>J24/'סכום נכסי הקרן'!$C$42</f>
        <v>7.8324284693671571E-4</v>
      </c>
    </row>
    <row r="25" spans="2:13">
      <c r="B25" s="76" t="s">
        <v>2115</v>
      </c>
      <c r="C25" s="73">
        <v>5691</v>
      </c>
      <c r="D25" s="86" t="s">
        <v>27</v>
      </c>
      <c r="E25" s="73"/>
      <c r="F25" s="86" t="s">
        <v>928</v>
      </c>
      <c r="G25" s="86" t="s">
        <v>130</v>
      </c>
      <c r="H25" s="83">
        <v>91207.21</v>
      </c>
      <c r="I25" s="83">
        <v>145.006</v>
      </c>
      <c r="J25" s="83">
        <v>425.20281</v>
      </c>
      <c r="K25" s="84">
        <v>1.0123006068653748E-3</v>
      </c>
      <c r="L25" s="84">
        <f t="shared" si="0"/>
        <v>3.1294262629574202E-2</v>
      </c>
      <c r="M25" s="84">
        <f>J25/'סכום נכסי הקרן'!$C$42</f>
        <v>3.4423475081308283E-4</v>
      </c>
    </row>
    <row r="26" spans="2:13">
      <c r="B26" s="76" t="s">
        <v>2116</v>
      </c>
      <c r="C26" s="73">
        <v>6629</v>
      </c>
      <c r="D26" s="86" t="s">
        <v>27</v>
      </c>
      <c r="E26" s="73"/>
      <c r="F26" s="86" t="s">
        <v>928</v>
      </c>
      <c r="G26" s="86" t="s">
        <v>133</v>
      </c>
      <c r="H26" s="83">
        <v>3185.4</v>
      </c>
      <c r="I26" s="83">
        <v>9791.31</v>
      </c>
      <c r="J26" s="83">
        <v>1369.8008400000001</v>
      </c>
      <c r="K26" s="84">
        <v>4.6982300884955757E-3</v>
      </c>
      <c r="L26" s="84">
        <f t="shared" si="0"/>
        <v>0.10081520213182822</v>
      </c>
      <c r="M26" s="84">
        <f>J26/'סכום נכסי הקרן'!$C$42</f>
        <v>1.1089603354713286E-3</v>
      </c>
    </row>
    <row r="27" spans="2:13">
      <c r="B27" s="76" t="s">
        <v>2117</v>
      </c>
      <c r="C27" s="73">
        <v>7943</v>
      </c>
      <c r="D27" s="86" t="s">
        <v>27</v>
      </c>
      <c r="E27" s="73"/>
      <c r="F27" s="86" t="s">
        <v>928</v>
      </c>
      <c r="G27" s="86" t="s">
        <v>130</v>
      </c>
      <c r="H27" s="83">
        <v>664769.35</v>
      </c>
      <c r="I27" s="83">
        <v>95.896699999999996</v>
      </c>
      <c r="J27" s="83">
        <v>2049.5363600000001</v>
      </c>
      <c r="K27" s="84">
        <v>4.4770087952308094E-3</v>
      </c>
      <c r="L27" s="84">
        <f t="shared" si="0"/>
        <v>0.15084267462555465</v>
      </c>
      <c r="M27" s="84">
        <f>J27/'סכום נכסי הקרן'!$C$42</f>
        <v>1.6592591148843841E-3</v>
      </c>
    </row>
    <row r="28" spans="2:13">
      <c r="B28" s="76" t="s">
        <v>2118</v>
      </c>
      <c r="C28" s="73">
        <v>5356</v>
      </c>
      <c r="D28" s="86" t="s">
        <v>27</v>
      </c>
      <c r="E28" s="73"/>
      <c r="F28" s="86" t="s">
        <v>928</v>
      </c>
      <c r="G28" s="86" t="s">
        <v>130</v>
      </c>
      <c r="H28" s="83">
        <v>26128.94</v>
      </c>
      <c r="I28" s="83">
        <v>331.19400000000002</v>
      </c>
      <c r="J28" s="83">
        <v>278.21800000000002</v>
      </c>
      <c r="K28" s="84">
        <v>1.1025821485022387E-3</v>
      </c>
      <c r="L28" s="84">
        <f t="shared" si="0"/>
        <v>2.0476410210635426E-2</v>
      </c>
      <c r="M28" s="84">
        <f>J28/'סכום נכסי הקרן'!$C$42</f>
        <v>2.2523911331092636E-4</v>
      </c>
    </row>
    <row r="29" spans="2:13">
      <c r="B29" s="76" t="s">
        <v>2119</v>
      </c>
      <c r="C29" s="73" t="s">
        <v>2120</v>
      </c>
      <c r="D29" s="86" t="s">
        <v>27</v>
      </c>
      <c r="E29" s="73"/>
      <c r="F29" s="86" t="s">
        <v>928</v>
      </c>
      <c r="G29" s="86" t="s">
        <v>130</v>
      </c>
      <c r="H29" s="83">
        <v>354662.54</v>
      </c>
      <c r="I29" s="83">
        <v>112.04170000000001</v>
      </c>
      <c r="J29" s="83">
        <v>1277.5443500000001</v>
      </c>
      <c r="K29" s="84">
        <v>1.7008021463778696E-3</v>
      </c>
      <c r="L29" s="84">
        <f t="shared" si="0"/>
        <v>9.4025268576726162E-2</v>
      </c>
      <c r="M29" s="84">
        <f>J29/'סכום נכסי הקרן'!$C$42</f>
        <v>1.0342715302726056E-3</v>
      </c>
    </row>
    <row r="30" spans="2:13">
      <c r="B30" s="76" t="s">
        <v>2121</v>
      </c>
      <c r="C30" s="73">
        <v>7425</v>
      </c>
      <c r="D30" s="86" t="s">
        <v>27</v>
      </c>
      <c r="E30" s="73"/>
      <c r="F30" s="86" t="s">
        <v>928</v>
      </c>
      <c r="G30" s="86" t="s">
        <v>130</v>
      </c>
      <c r="H30" s="83">
        <v>314725.43</v>
      </c>
      <c r="I30" s="83">
        <v>81.791499999999999</v>
      </c>
      <c r="J30" s="83">
        <v>827.60095999999999</v>
      </c>
      <c r="K30" s="84">
        <v>3.1817765758479504E-3</v>
      </c>
      <c r="L30" s="84">
        <f t="shared" si="0"/>
        <v>6.0910137905080472E-2</v>
      </c>
      <c r="M30" s="84">
        <f>J30/'סכום נכסי הקרן'!$C$42</f>
        <v>6.7000735540357357E-4</v>
      </c>
    </row>
    <row r="31" spans="2:13">
      <c r="B31" s="72"/>
      <c r="C31" s="73"/>
      <c r="D31" s="73"/>
      <c r="E31" s="73"/>
      <c r="F31" s="73"/>
      <c r="G31" s="73"/>
      <c r="H31" s="83"/>
      <c r="I31" s="83"/>
      <c r="J31" s="73"/>
      <c r="K31" s="73"/>
      <c r="L31" s="84"/>
      <c r="M31" s="73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122" t="s">
        <v>219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122" t="s">
        <v>110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122" t="s">
        <v>202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122" t="s">
        <v>210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2:13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2:13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</row>
    <row r="132" spans="2:13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</row>
    <row r="133" spans="2:13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</row>
    <row r="134" spans="2:13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</row>
    <row r="135" spans="2:13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</row>
    <row r="136" spans="2:13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</row>
    <row r="137" spans="2:13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</row>
    <row r="138" spans="2:13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</row>
    <row r="139" spans="2:13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</row>
    <row r="140" spans="2:13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</row>
    <row r="141" spans="2:13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</row>
    <row r="142" spans="2:13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</row>
    <row r="143" spans="2:13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</row>
    <row r="144" spans="2:13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</row>
    <row r="145" spans="2:13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</row>
    <row r="146" spans="2:13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</row>
    <row r="147" spans="2:13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</row>
    <row r="148" spans="2:13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</row>
    <row r="149" spans="2:13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</row>
    <row r="150" spans="2:13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</row>
    <row r="151" spans="2:13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</row>
    <row r="152" spans="2:13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</row>
    <row r="153" spans="2:13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</row>
    <row r="154" spans="2:13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</row>
    <row r="155" spans="2:13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</row>
    <row r="156" spans="2:13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</row>
    <row r="157" spans="2:13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</row>
    <row r="158" spans="2:13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</row>
    <row r="159" spans="2:13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</row>
    <row r="160" spans="2:13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</row>
    <row r="161" spans="2:13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</row>
    <row r="162" spans="2:13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</row>
    <row r="163" spans="2:13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</row>
    <row r="164" spans="2:13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</row>
    <row r="165" spans="2:13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</row>
    <row r="166" spans="2:13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</row>
    <row r="167" spans="2:13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</row>
    <row r="168" spans="2:13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</row>
    <row r="169" spans="2:13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</row>
    <row r="170" spans="2:13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</row>
    <row r="171" spans="2:13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</row>
    <row r="172" spans="2:13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</row>
    <row r="173" spans="2:13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</row>
    <row r="174" spans="2:13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</row>
    <row r="175" spans="2:13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</row>
    <row r="176" spans="2:13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</row>
    <row r="177" spans="2:13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</row>
    <row r="178" spans="2:13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</row>
    <row r="179" spans="2:13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</row>
    <row r="180" spans="2:13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</row>
    <row r="181" spans="2:13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</row>
    <row r="182" spans="2:13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</row>
    <row r="183" spans="2:13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</row>
    <row r="184" spans="2:13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</row>
    <row r="185" spans="2:13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</row>
    <row r="186" spans="2:13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</row>
    <row r="187" spans="2:13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</row>
    <row r="188" spans="2:13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</row>
    <row r="189" spans="2:13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</row>
    <row r="190" spans="2:13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</row>
    <row r="191" spans="2:13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</row>
    <row r="192" spans="2:13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</row>
    <row r="193" spans="2:13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</row>
    <row r="194" spans="2:13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</row>
    <row r="195" spans="2:13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</row>
    <row r="196" spans="2:13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</row>
    <row r="197" spans="2:13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</row>
    <row r="198" spans="2:13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</row>
    <row r="199" spans="2:13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</row>
    <row r="200" spans="2:13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</row>
    <row r="201" spans="2:13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</row>
    <row r="202" spans="2:13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</row>
    <row r="203" spans="2:13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</row>
    <row r="204" spans="2:13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</row>
    <row r="205" spans="2:13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</row>
    <row r="206" spans="2:13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</row>
    <row r="207" spans="2:13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</row>
    <row r="208" spans="2:13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</row>
    <row r="209" spans="2:13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</row>
    <row r="210" spans="2:13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</row>
    <row r="211" spans="2:13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</row>
    <row r="212" spans="2:13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</row>
    <row r="213" spans="2:13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</row>
    <row r="214" spans="2:13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</row>
    <row r="215" spans="2:13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</row>
    <row r="216" spans="2:13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</row>
    <row r="217" spans="2:13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</row>
    <row r="218" spans="2:13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</row>
    <row r="219" spans="2:13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</row>
    <row r="220" spans="2:13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</row>
    <row r="221" spans="2:13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</row>
    <row r="222" spans="2:13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</row>
    <row r="223" spans="2:13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</row>
    <row r="224" spans="2:13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</row>
    <row r="225" spans="2:13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</row>
    <row r="226" spans="2:13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</row>
    <row r="227" spans="2:13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</row>
    <row r="228" spans="2:13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</row>
    <row r="229" spans="2:13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</row>
    <row r="230" spans="2:13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</row>
    <row r="231" spans="2:13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</row>
    <row r="232" spans="2:13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</row>
    <row r="233" spans="2:13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</row>
    <row r="234" spans="2:13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</row>
    <row r="235" spans="2:13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</row>
    <row r="236" spans="2:13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</row>
    <row r="237" spans="2:13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</row>
    <row r="238" spans="2:13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</row>
    <row r="239" spans="2:13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</row>
    <row r="240" spans="2:13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</row>
    <row r="241" spans="2:13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</row>
    <row r="242" spans="2:13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</row>
    <row r="243" spans="2:13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</row>
    <row r="244" spans="2:13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</row>
    <row r="245" spans="2:13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</row>
    <row r="246" spans="2:13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</row>
    <row r="247" spans="2:13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</row>
    <row r="248" spans="2:13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</row>
    <row r="249" spans="2:13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</row>
    <row r="250" spans="2:13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</row>
    <row r="251" spans="2:13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</row>
    <row r="252" spans="2:13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</row>
    <row r="253" spans="2:13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</row>
    <row r="254" spans="2:13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</row>
    <row r="255" spans="2:13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</row>
    <row r="256" spans="2:13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</row>
    <row r="257" spans="2:13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</row>
    <row r="258" spans="2:13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</row>
    <row r="259" spans="2:13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</row>
    <row r="260" spans="2:13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</row>
    <row r="261" spans="2:13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</row>
    <row r="262" spans="2:13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</row>
    <row r="263" spans="2:13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</row>
    <row r="264" spans="2:13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</row>
    <row r="265" spans="2:13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</row>
    <row r="266" spans="2:13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</row>
    <row r="267" spans="2:13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</row>
    <row r="268" spans="2:13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</row>
    <row r="269" spans="2:13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</row>
    <row r="270" spans="2:13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</row>
    <row r="271" spans="2:13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</row>
    <row r="272" spans="2:13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</row>
    <row r="273" spans="2:13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</row>
    <row r="274" spans="2:13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</row>
    <row r="275" spans="2:13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</row>
    <row r="276" spans="2:13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</row>
    <row r="277" spans="2:13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</row>
    <row r="278" spans="2:13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</row>
    <row r="279" spans="2:13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</row>
    <row r="280" spans="2:13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</row>
    <row r="281" spans="2:13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</row>
    <row r="282" spans="2:13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</row>
    <row r="283" spans="2:13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</row>
    <row r="284" spans="2:13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</row>
    <row r="285" spans="2:13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</row>
    <row r="286" spans="2:13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</row>
    <row r="287" spans="2:13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</row>
    <row r="288" spans="2:13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</row>
    <row r="289" spans="2:13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</row>
    <row r="290" spans="2:13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</row>
    <row r="291" spans="2:13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</row>
    <row r="292" spans="2:13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</row>
    <row r="293" spans="2:13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</row>
    <row r="294" spans="2:13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</row>
    <row r="295" spans="2:13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</row>
    <row r="296" spans="2:13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</row>
    <row r="297" spans="2:13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</row>
    <row r="298" spans="2:13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</row>
    <row r="299" spans="2:13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</row>
    <row r="300" spans="2:13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</row>
    <row r="301" spans="2:13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</row>
    <row r="302" spans="2:13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1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.140625" style="1" bestFit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8803</v>
      </c>
    </row>
    <row r="6" spans="2:11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ht="26.25" customHeight="1">
      <c r="B7" s="134" t="s">
        <v>96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11" s="3" customFormat="1" ht="78.75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58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2122</v>
      </c>
      <c r="C11" s="69"/>
      <c r="D11" s="69"/>
      <c r="E11" s="69"/>
      <c r="F11" s="77"/>
      <c r="G11" s="79"/>
      <c r="H11" s="77">
        <v>39820.167139999983</v>
      </c>
      <c r="I11" s="69"/>
      <c r="J11" s="78">
        <f>IFERROR(H11/$H$11,0)</f>
        <v>1</v>
      </c>
      <c r="K11" s="78">
        <f>H11/'סכום נכסי הקרן'!$C$42</f>
        <v>3.2237522872375197E-2</v>
      </c>
    </row>
    <row r="12" spans="2:11" ht="21" customHeight="1">
      <c r="B12" s="70" t="s">
        <v>2123</v>
      </c>
      <c r="C12" s="71"/>
      <c r="D12" s="71"/>
      <c r="E12" s="71"/>
      <c r="F12" s="80"/>
      <c r="G12" s="82"/>
      <c r="H12" s="80">
        <v>2182.2091800000003</v>
      </c>
      <c r="I12" s="71"/>
      <c r="J12" s="81">
        <f t="shared" ref="J12:J75" si="0">IFERROR(H12/$H$11,0)</f>
        <v>5.4801607746340596E-2</v>
      </c>
      <c r="K12" s="81">
        <f>H12/'סכום נכסי הקרן'!$C$42</f>
        <v>1.7666680831655887E-3</v>
      </c>
    </row>
    <row r="13" spans="2:11">
      <c r="B13" s="89" t="s">
        <v>192</v>
      </c>
      <c r="C13" s="71"/>
      <c r="D13" s="71"/>
      <c r="E13" s="71"/>
      <c r="F13" s="80"/>
      <c r="G13" s="82"/>
      <c r="H13" s="80">
        <v>83.501300000000001</v>
      </c>
      <c r="I13" s="71"/>
      <c r="J13" s="81">
        <f t="shared" si="0"/>
        <v>2.0969600581139105E-3</v>
      </c>
      <c r="K13" s="81">
        <f>H13/'סכום נכסי הקרן'!$C$42</f>
        <v>6.7600797835904415E-5</v>
      </c>
    </row>
    <row r="14" spans="2:11">
      <c r="B14" s="76" t="s">
        <v>2124</v>
      </c>
      <c r="C14" s="73">
        <v>7034</v>
      </c>
      <c r="D14" s="86" t="s">
        <v>130</v>
      </c>
      <c r="E14" s="94">
        <v>43850</v>
      </c>
      <c r="F14" s="83">
        <v>28165.03</v>
      </c>
      <c r="G14" s="85">
        <v>92.215100000000007</v>
      </c>
      <c r="H14" s="83">
        <v>83.501300000000001</v>
      </c>
      <c r="I14" s="84">
        <v>1.3283293406573325E-3</v>
      </c>
      <c r="J14" s="84">
        <f t="shared" si="0"/>
        <v>2.0969600581139105E-3</v>
      </c>
      <c r="K14" s="84">
        <f>H14/'סכום נכסי הקרן'!$C$42</f>
        <v>6.7600797835904415E-5</v>
      </c>
    </row>
    <row r="15" spans="2:11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1">
      <c r="B16" s="89" t="s">
        <v>194</v>
      </c>
      <c r="C16" s="73"/>
      <c r="D16" s="73"/>
      <c r="E16" s="73"/>
      <c r="F16" s="83"/>
      <c r="G16" s="85"/>
      <c r="H16" s="107">
        <v>144.48541</v>
      </c>
      <c r="I16" s="84"/>
      <c r="J16" s="106">
        <f t="shared" si="0"/>
        <v>3.6284481050021045E-3</v>
      </c>
      <c r="K16" s="106">
        <f>H16/'סכום נכסי הקרן'!$C$42</f>
        <v>1.1697217877623178E-4</v>
      </c>
    </row>
    <row r="17" spans="2:11">
      <c r="B17" s="76" t="s">
        <v>2125</v>
      </c>
      <c r="C17" s="73">
        <v>7004</v>
      </c>
      <c r="D17" s="86" t="s">
        <v>131</v>
      </c>
      <c r="E17" s="94">
        <v>43614</v>
      </c>
      <c r="F17" s="83">
        <v>176821.24</v>
      </c>
      <c r="G17" s="85">
        <v>81.712659000000002</v>
      </c>
      <c r="H17" s="83">
        <v>144.48541</v>
      </c>
      <c r="I17" s="84">
        <v>1.52321844E-3</v>
      </c>
      <c r="J17" s="84">
        <f t="shared" si="0"/>
        <v>3.6284481050021045E-3</v>
      </c>
      <c r="K17" s="84">
        <f>H17/'סכום נכסי הקרן'!$C$42</f>
        <v>1.1697217877623178E-4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1954.2224700000002</v>
      </c>
      <c r="I19" s="84"/>
      <c r="J19" s="81">
        <f t="shared" si="0"/>
        <v>4.9076199583224574E-2</v>
      </c>
      <c r="K19" s="81">
        <f>H19/'סכום נכסי הקרן'!$C$42</f>
        <v>1.5820951065534524E-3</v>
      </c>
    </row>
    <row r="20" spans="2:11">
      <c r="B20" s="76" t="s">
        <v>2126</v>
      </c>
      <c r="C20" s="73">
        <v>7055</v>
      </c>
      <c r="D20" s="86" t="s">
        <v>130</v>
      </c>
      <c r="E20" s="94">
        <v>43914</v>
      </c>
      <c r="F20" s="83">
        <v>33630.03</v>
      </c>
      <c r="G20" s="85">
        <v>90.667000000000002</v>
      </c>
      <c r="H20" s="83">
        <v>98.029660000000007</v>
      </c>
      <c r="I20" s="84">
        <v>8.5270186666666669E-4</v>
      </c>
      <c r="J20" s="84">
        <f t="shared" si="0"/>
        <v>2.4618093554290401E-3</v>
      </c>
      <c r="K20" s="84">
        <f>H20/'סכום נכסי הקרן'!$C$42</f>
        <v>7.9362635403070928E-5</v>
      </c>
    </row>
    <row r="21" spans="2:11">
      <c r="B21" s="76" t="s">
        <v>2127</v>
      </c>
      <c r="C21" s="73">
        <v>7044</v>
      </c>
      <c r="D21" s="86" t="s">
        <v>130</v>
      </c>
      <c r="E21" s="94">
        <v>43466</v>
      </c>
      <c r="F21" s="83">
        <v>1502.96</v>
      </c>
      <c r="G21" s="85">
        <v>82.842600000000004</v>
      </c>
      <c r="H21" s="83">
        <v>4.0029699999999995</v>
      </c>
      <c r="I21" s="84">
        <v>7.5371700000000002E-5</v>
      </c>
      <c r="J21" s="84">
        <f t="shared" si="0"/>
        <v>1.0052619784156941E-4</v>
      </c>
      <c r="K21" s="84">
        <f>H21/'סכום נכסי הקרן'!$C$42</f>
        <v>3.2407156021905081E-6</v>
      </c>
    </row>
    <row r="22" spans="2:11" ht="16.5" customHeight="1">
      <c r="B22" s="76" t="s">
        <v>2128</v>
      </c>
      <c r="C22" s="73">
        <v>7038</v>
      </c>
      <c r="D22" s="86" t="s">
        <v>130</v>
      </c>
      <c r="E22" s="94">
        <v>43556</v>
      </c>
      <c r="F22" s="83">
        <v>38571.43</v>
      </c>
      <c r="G22" s="85">
        <v>100</v>
      </c>
      <c r="H22" s="83">
        <v>124.00715</v>
      </c>
      <c r="I22" s="84">
        <v>2.8946666153846149E-4</v>
      </c>
      <c r="J22" s="84">
        <f t="shared" si="0"/>
        <v>3.1141795453548679E-3</v>
      </c>
      <c r="K22" s="84">
        <f>H22/'סכום נכסי הקרן'!$C$42</f>
        <v>1.0039343432206053E-4</v>
      </c>
    </row>
    <row r="23" spans="2:11" ht="16.5" customHeight="1">
      <c r="B23" s="76" t="s">
        <v>2129</v>
      </c>
      <c r="C23" s="73">
        <v>7079</v>
      </c>
      <c r="D23" s="86" t="s">
        <v>131</v>
      </c>
      <c r="E23" s="94">
        <v>44166</v>
      </c>
      <c r="F23" s="83">
        <v>760611.24</v>
      </c>
      <c r="G23" s="85">
        <v>100</v>
      </c>
      <c r="H23" s="83">
        <v>760.61123999999995</v>
      </c>
      <c r="I23" s="84">
        <v>1.9837643143812709E-3</v>
      </c>
      <c r="J23" s="84">
        <f t="shared" si="0"/>
        <v>1.9101156389571102E-2</v>
      </c>
      <c r="K23" s="84">
        <f>H23/'סכום נכסי הקרן'!$C$42</f>
        <v>6.1577396599761405E-4</v>
      </c>
    </row>
    <row r="24" spans="2:11" ht="16.5" customHeight="1">
      <c r="B24" s="76" t="s">
        <v>2130</v>
      </c>
      <c r="C24" s="73">
        <v>6662</v>
      </c>
      <c r="D24" s="86" t="s">
        <v>130</v>
      </c>
      <c r="E24" s="94">
        <v>43556</v>
      </c>
      <c r="F24" s="83">
        <v>41864.949999999997</v>
      </c>
      <c r="G24" s="85">
        <v>88.384699999999995</v>
      </c>
      <c r="H24" s="83">
        <v>118.96211</v>
      </c>
      <c r="I24" s="84">
        <v>9.9340326086956522E-4</v>
      </c>
      <c r="J24" s="84">
        <f t="shared" si="0"/>
        <v>2.9874839445488085E-3</v>
      </c>
      <c r="K24" s="84">
        <f>H24/'סכום נכסי הקרן'!$C$42</f>
        <v>9.6309081993245881E-5</v>
      </c>
    </row>
    <row r="25" spans="2:11">
      <c r="B25" s="76" t="s">
        <v>2131</v>
      </c>
      <c r="C25" s="73">
        <v>7067</v>
      </c>
      <c r="D25" s="86" t="s">
        <v>131</v>
      </c>
      <c r="E25" s="94">
        <v>44048</v>
      </c>
      <c r="F25" s="83">
        <v>25048.42</v>
      </c>
      <c r="G25" s="85">
        <v>100</v>
      </c>
      <c r="H25" s="83">
        <v>25.048419999999997</v>
      </c>
      <c r="I25" s="84">
        <v>1.8809937086092714E-3</v>
      </c>
      <c r="J25" s="84">
        <f t="shared" si="0"/>
        <v>6.2903854501500736E-4</v>
      </c>
      <c r="K25" s="84">
        <f>H25/'סכום נכסי הקרן'!$C$42</f>
        <v>2.0278644482526914E-5</v>
      </c>
    </row>
    <row r="26" spans="2:11">
      <c r="B26" s="76" t="s">
        <v>2132</v>
      </c>
      <c r="C26" s="73">
        <v>5310</v>
      </c>
      <c r="D26" s="86" t="s">
        <v>130</v>
      </c>
      <c r="E26" s="94">
        <v>42979</v>
      </c>
      <c r="F26" s="83">
        <v>43033.29</v>
      </c>
      <c r="G26" s="85">
        <v>99.779300000000006</v>
      </c>
      <c r="H26" s="83">
        <v>138.04670000000002</v>
      </c>
      <c r="I26" s="84">
        <v>2.3430738152824371E-4</v>
      </c>
      <c r="J26" s="84">
        <f t="shared" si="0"/>
        <v>3.4667534044911111E-3</v>
      </c>
      <c r="K26" s="84">
        <f>H26/'סכום נכסי הקרן'!$C$42</f>
        <v>1.1175954217016678E-4</v>
      </c>
    </row>
    <row r="27" spans="2:11">
      <c r="B27" s="76" t="s">
        <v>2133</v>
      </c>
      <c r="C27" s="73">
        <v>7047</v>
      </c>
      <c r="D27" s="86" t="s">
        <v>130</v>
      </c>
      <c r="E27" s="94">
        <v>43466</v>
      </c>
      <c r="F27" s="83">
        <v>7186.22</v>
      </c>
      <c r="G27" s="85">
        <v>91.672600000000003</v>
      </c>
      <c r="H27" s="83">
        <v>21.179779999999997</v>
      </c>
      <c r="I27" s="84">
        <v>5.6711132673055139E-5</v>
      </c>
      <c r="J27" s="84">
        <f t="shared" si="0"/>
        <v>5.318857634508665E-4</v>
      </c>
      <c r="K27" s="84">
        <f>H27/'סכום נכסי הקרן'!$C$42</f>
        <v>1.7146679464738053E-5</v>
      </c>
    </row>
    <row r="28" spans="2:11">
      <c r="B28" s="76" t="s">
        <v>2134</v>
      </c>
      <c r="C28" s="73">
        <v>7048</v>
      </c>
      <c r="D28" s="86" t="s">
        <v>130</v>
      </c>
      <c r="E28" s="94">
        <v>43466</v>
      </c>
      <c r="F28" s="83">
        <v>5903.07</v>
      </c>
      <c r="G28" s="85">
        <v>98.265199999999993</v>
      </c>
      <c r="H28" s="83">
        <v>18.64912</v>
      </c>
      <c r="I28" s="84">
        <v>3.4430387500000004E-5</v>
      </c>
      <c r="J28" s="84">
        <f t="shared" si="0"/>
        <v>4.6833354401636015E-4</v>
      </c>
      <c r="K28" s="84">
        <f>H28/'סכום נכסי הקרן'!$C$42</f>
        <v>1.5097913337127946E-5</v>
      </c>
    </row>
    <row r="29" spans="2:11">
      <c r="B29" s="76" t="s">
        <v>2135</v>
      </c>
      <c r="C29" s="73">
        <v>7081</v>
      </c>
      <c r="D29" s="86" t="s">
        <v>130</v>
      </c>
      <c r="E29" s="94">
        <v>44165</v>
      </c>
      <c r="F29" s="83">
        <v>834.47</v>
      </c>
      <c r="G29" s="85">
        <v>100</v>
      </c>
      <c r="H29" s="83">
        <v>2.68282</v>
      </c>
      <c r="I29" s="84">
        <v>9.5367999999999999E-6</v>
      </c>
      <c r="J29" s="84">
        <f t="shared" si="0"/>
        <v>6.7373398774739582E-5</v>
      </c>
      <c r="K29" s="84">
        <f>H29/'סכום נכסי הקרן'!$C$42</f>
        <v>2.1719514839903221E-6</v>
      </c>
    </row>
    <row r="30" spans="2:11">
      <c r="B30" s="76" t="s">
        <v>2136</v>
      </c>
      <c r="C30" s="73">
        <v>7080</v>
      </c>
      <c r="D30" s="86" t="s">
        <v>130</v>
      </c>
      <c r="E30" s="94">
        <v>44165</v>
      </c>
      <c r="F30" s="83">
        <v>2384.1999999999998</v>
      </c>
      <c r="G30" s="85">
        <v>100</v>
      </c>
      <c r="H30" s="83">
        <v>7.6651999999999996</v>
      </c>
      <c r="I30" s="84">
        <v>5.9604999999999996E-5</v>
      </c>
      <c r="J30" s="84">
        <f t="shared" si="0"/>
        <v>1.9249542507068448E-4</v>
      </c>
      <c r="K30" s="84">
        <f>H30/'סכום נכסי הקרן'!$C$42</f>
        <v>6.2055756685437771E-6</v>
      </c>
    </row>
    <row r="31" spans="2:11">
      <c r="B31" s="76" t="s">
        <v>2137</v>
      </c>
      <c r="C31" s="73">
        <v>7075</v>
      </c>
      <c r="D31" s="86" t="s">
        <v>130</v>
      </c>
      <c r="E31" s="94">
        <v>43466</v>
      </c>
      <c r="F31" s="83">
        <v>32902.18</v>
      </c>
      <c r="G31" s="85">
        <v>100</v>
      </c>
      <c r="H31" s="83">
        <v>105.78050999999999</v>
      </c>
      <c r="I31" s="84">
        <v>2.1674690909090908E-4</v>
      </c>
      <c r="J31" s="84">
        <f t="shared" si="0"/>
        <v>2.6564557006527934E-3</v>
      </c>
      <c r="K31" s="84">
        <f>H31/'סכום נכסי הקרן'!$C$42</f>
        <v>8.5637551409245907E-5</v>
      </c>
    </row>
    <row r="32" spans="2:11">
      <c r="B32" s="76" t="s">
        <v>2138</v>
      </c>
      <c r="C32" s="73">
        <v>7026</v>
      </c>
      <c r="D32" s="86" t="s">
        <v>130</v>
      </c>
      <c r="E32" s="94">
        <v>43466</v>
      </c>
      <c r="F32" s="83">
        <v>4297.84</v>
      </c>
      <c r="G32" s="85">
        <v>92.396699999999996</v>
      </c>
      <c r="H32" s="83">
        <v>12.766959999999999</v>
      </c>
      <c r="I32" s="84">
        <v>2.1752299213373896E-4</v>
      </c>
      <c r="J32" s="84">
        <f t="shared" si="0"/>
        <v>3.2061542974226711E-4</v>
      </c>
      <c r="K32" s="84">
        <f>H32/'סכום נכסי הקרן'!$C$42</f>
        <v>1.0335847249552739E-5</v>
      </c>
    </row>
    <row r="33" spans="2:11">
      <c r="B33" s="76" t="s">
        <v>2139</v>
      </c>
      <c r="C33" s="73">
        <v>7073</v>
      </c>
      <c r="D33" s="86" t="s">
        <v>130</v>
      </c>
      <c r="E33" s="94">
        <v>43466</v>
      </c>
      <c r="F33" s="83">
        <v>23087.93</v>
      </c>
      <c r="G33" s="85">
        <v>98.862799999999993</v>
      </c>
      <c r="H33" s="83">
        <v>73.383560000000003</v>
      </c>
      <c r="I33" s="84">
        <v>3.5350370000000004E-4</v>
      </c>
      <c r="J33" s="84">
        <f t="shared" si="0"/>
        <v>1.8428742336012213E-3</v>
      </c>
      <c r="K33" s="84">
        <f>H33/'סכום נכסי הקרן'!$C$42</f>
        <v>5.9409700256630276E-5</v>
      </c>
    </row>
    <row r="34" spans="2:11">
      <c r="B34" s="76" t="s">
        <v>2140</v>
      </c>
      <c r="C34" s="73">
        <v>7029</v>
      </c>
      <c r="D34" s="86" t="s">
        <v>131</v>
      </c>
      <c r="E34" s="94">
        <v>43739</v>
      </c>
      <c r="F34" s="83">
        <v>367940.8</v>
      </c>
      <c r="G34" s="85">
        <v>98.948696999999996</v>
      </c>
      <c r="H34" s="83">
        <v>364.07264000000004</v>
      </c>
      <c r="I34" s="84">
        <v>7.9458418604651162E-4</v>
      </c>
      <c r="J34" s="84">
        <f t="shared" si="0"/>
        <v>9.1429209405372719E-3</v>
      </c>
      <c r="K34" s="84">
        <f>H34/'סכום נכסי הקרן'!$C$42</f>
        <v>2.9474512294088844E-4</v>
      </c>
    </row>
    <row r="35" spans="2:11">
      <c r="B35" s="76" t="s">
        <v>2141</v>
      </c>
      <c r="C35" s="73">
        <v>7076</v>
      </c>
      <c r="D35" s="86" t="s">
        <v>131</v>
      </c>
      <c r="E35" s="94">
        <v>44104</v>
      </c>
      <c r="F35" s="83">
        <v>79333.63</v>
      </c>
      <c r="G35" s="85">
        <v>100</v>
      </c>
      <c r="H35" s="83">
        <v>79.333629999999999</v>
      </c>
      <c r="I35" s="84">
        <v>1.4424296669931439E-3</v>
      </c>
      <c r="J35" s="84">
        <f t="shared" si="0"/>
        <v>1.99229776512686E-3</v>
      </c>
      <c r="K35" s="84">
        <f>H35/'סכום נכסי הקרן'!$C$42</f>
        <v>6.4226744771859139E-5</v>
      </c>
    </row>
    <row r="36" spans="2:11">
      <c r="B36" s="72"/>
      <c r="C36" s="73"/>
      <c r="D36" s="73"/>
      <c r="E36" s="73"/>
      <c r="F36" s="83"/>
      <c r="G36" s="85"/>
      <c r="H36" s="73"/>
      <c r="I36" s="84"/>
      <c r="J36" s="84"/>
      <c r="K36" s="73"/>
    </row>
    <row r="37" spans="2:11">
      <c r="B37" s="70" t="s">
        <v>2142</v>
      </c>
      <c r="C37" s="71"/>
      <c r="D37" s="71"/>
      <c r="E37" s="71"/>
      <c r="F37" s="80"/>
      <c r="G37" s="82"/>
      <c r="H37" s="80">
        <v>37637.957959999992</v>
      </c>
      <c r="I37" s="84"/>
      <c r="J37" s="81">
        <f t="shared" si="0"/>
        <v>0.94519839225365965</v>
      </c>
      <c r="K37" s="81">
        <f>H37/'סכום נכסי הקרן'!$C$42</f>
        <v>3.0470854789209616E-2</v>
      </c>
    </row>
    <row r="38" spans="2:11">
      <c r="B38" s="89" t="s">
        <v>192</v>
      </c>
      <c r="C38" s="71"/>
      <c r="D38" s="71"/>
      <c r="E38" s="71"/>
      <c r="F38" s="80"/>
      <c r="G38" s="82"/>
      <c r="H38" s="80">
        <v>1310.5081099999998</v>
      </c>
      <c r="I38" s="84"/>
      <c r="J38" s="81">
        <f t="shared" si="0"/>
        <v>3.2910663217271478E-2</v>
      </c>
      <c r="K38" s="81">
        <f>H38/'סכום נכסי הקרן'!$C$42</f>
        <v>1.0609582582118264E-3</v>
      </c>
    </row>
    <row r="39" spans="2:11">
      <c r="B39" s="76" t="s">
        <v>2143</v>
      </c>
      <c r="C39" s="73">
        <v>5295</v>
      </c>
      <c r="D39" s="86" t="s">
        <v>130</v>
      </c>
      <c r="E39" s="94">
        <v>42879</v>
      </c>
      <c r="F39" s="83">
        <v>70177.289999999994</v>
      </c>
      <c r="G39" s="85">
        <v>116.46850000000001</v>
      </c>
      <c r="H39" s="83">
        <v>262.77623</v>
      </c>
      <c r="I39" s="84">
        <v>7.1844067224797315E-5</v>
      </c>
      <c r="J39" s="84">
        <f t="shared" si="0"/>
        <v>6.5990740088088971E-3</v>
      </c>
      <c r="K39" s="84">
        <f>H39/'סכום נכסי הקרן'!$C$42</f>
        <v>2.1273779929547348E-4</v>
      </c>
    </row>
    <row r="40" spans="2:11">
      <c r="B40" s="76" t="s">
        <v>2144</v>
      </c>
      <c r="C40" s="73">
        <v>5327</v>
      </c>
      <c r="D40" s="86" t="s">
        <v>130</v>
      </c>
      <c r="E40" s="94">
        <v>43244</v>
      </c>
      <c r="F40" s="83">
        <v>96486.88</v>
      </c>
      <c r="G40" s="85">
        <v>109.8674</v>
      </c>
      <c r="H40" s="83">
        <v>340.81453000000005</v>
      </c>
      <c r="I40" s="84">
        <v>2.6707714285714289E-4</v>
      </c>
      <c r="J40" s="84">
        <f t="shared" si="0"/>
        <v>8.5588422771246103E-3</v>
      </c>
      <c r="K40" s="84">
        <f>H40/'סכום נכסי הקרן'!$C$42</f>
        <v>2.7591587366985646E-4</v>
      </c>
    </row>
    <row r="41" spans="2:11">
      <c r="B41" s="76" t="s">
        <v>2145</v>
      </c>
      <c r="C41" s="73">
        <v>5288</v>
      </c>
      <c r="D41" s="86" t="s">
        <v>130</v>
      </c>
      <c r="E41" s="94">
        <v>42649</v>
      </c>
      <c r="F41" s="83">
        <v>13550.59</v>
      </c>
      <c r="G41" s="85">
        <v>177.30289999999999</v>
      </c>
      <c r="H41" s="83">
        <v>77.24224000000001</v>
      </c>
      <c r="I41" s="84">
        <v>3.4343479914655243E-5</v>
      </c>
      <c r="J41" s="84">
        <f t="shared" si="0"/>
        <v>1.9397768906501893E-3</v>
      </c>
      <c r="K41" s="84">
        <f>H41/'סכום נכסי הקרן'!$C$42</f>
        <v>6.2533601879640317E-5</v>
      </c>
    </row>
    <row r="42" spans="2:11">
      <c r="B42" s="76" t="s">
        <v>2146</v>
      </c>
      <c r="C42" s="73">
        <v>7068</v>
      </c>
      <c r="D42" s="86" t="s">
        <v>130</v>
      </c>
      <c r="E42" s="94">
        <v>43885</v>
      </c>
      <c r="F42" s="83">
        <v>33175.160000000003</v>
      </c>
      <c r="G42" s="85">
        <v>96.861599999999996</v>
      </c>
      <c r="H42" s="83">
        <v>103.31077999999999</v>
      </c>
      <c r="I42" s="84">
        <v>2.9340399999999998E-4</v>
      </c>
      <c r="J42" s="84">
        <f t="shared" si="0"/>
        <v>2.5944336104059868E-3</v>
      </c>
      <c r="K42" s="84">
        <f>H42/'סכום נכסי הקרן'!$C$42</f>
        <v>8.3638112856321959E-5</v>
      </c>
    </row>
    <row r="43" spans="2:11">
      <c r="B43" s="76" t="s">
        <v>2147</v>
      </c>
      <c r="C43" s="73">
        <v>6645</v>
      </c>
      <c r="D43" s="86" t="s">
        <v>130</v>
      </c>
      <c r="E43" s="94">
        <v>43466</v>
      </c>
      <c r="F43" s="83">
        <v>26424.66</v>
      </c>
      <c r="G43" s="85">
        <v>91.129300000000001</v>
      </c>
      <c r="H43" s="83">
        <v>77.419160000000005</v>
      </c>
      <c r="I43" s="84">
        <v>2.107359817781318E-3</v>
      </c>
      <c r="J43" s="84">
        <f t="shared" si="0"/>
        <v>1.9442198654719166E-3</v>
      </c>
      <c r="K43" s="84">
        <f>H43/'סכום נכסי הקרן'!$C$42</f>
        <v>6.2676832382077145E-5</v>
      </c>
    </row>
    <row r="44" spans="2:11">
      <c r="B44" s="76" t="s">
        <v>2148</v>
      </c>
      <c r="C44" s="73">
        <v>5333</v>
      </c>
      <c r="D44" s="86" t="s">
        <v>130</v>
      </c>
      <c r="E44" s="94">
        <v>43321</v>
      </c>
      <c r="F44" s="83">
        <v>123740.08</v>
      </c>
      <c r="G44" s="85">
        <v>112.8501</v>
      </c>
      <c r="H44" s="83">
        <v>448.94516999999996</v>
      </c>
      <c r="I44" s="84">
        <v>1.2920866037817421E-3</v>
      </c>
      <c r="J44" s="84">
        <f t="shared" si="0"/>
        <v>1.1274316564809882E-2</v>
      </c>
      <c r="K44" s="84">
        <f>H44/'סכום נכסי הקרן'!$C$42</f>
        <v>3.6345603812845711E-4</v>
      </c>
    </row>
    <row r="45" spans="2:11">
      <c r="B45" s="72"/>
      <c r="C45" s="73"/>
      <c r="D45" s="73"/>
      <c r="E45" s="73"/>
      <c r="F45" s="83"/>
      <c r="G45" s="85"/>
      <c r="H45" s="73"/>
      <c r="I45" s="84"/>
      <c r="J45" s="84"/>
      <c r="K45" s="73"/>
    </row>
    <row r="46" spans="2:11">
      <c r="B46" s="89" t="s">
        <v>194</v>
      </c>
      <c r="C46" s="71"/>
      <c r="D46" s="71"/>
      <c r="E46" s="71"/>
      <c r="F46" s="80"/>
      <c r="G46" s="82"/>
      <c r="H46" s="80">
        <v>2440.3583799999997</v>
      </c>
      <c r="I46" s="84"/>
      <c r="J46" s="81">
        <f t="shared" si="0"/>
        <v>6.1284483598980713E-2</v>
      </c>
      <c r="K46" s="81">
        <f>H46/'סכום נכסי הקרן'!$C$42</f>
        <v>1.9756599417438433E-3</v>
      </c>
    </row>
    <row r="47" spans="2:11">
      <c r="B47" s="76" t="s">
        <v>2149</v>
      </c>
      <c r="C47" s="73">
        <v>7064</v>
      </c>
      <c r="D47" s="86" t="s">
        <v>130</v>
      </c>
      <c r="E47" s="94">
        <v>43466</v>
      </c>
      <c r="F47" s="83">
        <v>119250.37</v>
      </c>
      <c r="G47" s="85">
        <v>97.563100000000006</v>
      </c>
      <c r="H47" s="83">
        <v>374.04712000000001</v>
      </c>
      <c r="I47" s="84">
        <v>1.9636388103984947E-5</v>
      </c>
      <c r="J47" s="84">
        <f t="shared" si="0"/>
        <v>9.3934090905475835E-3</v>
      </c>
      <c r="K47" s="84">
        <f>H47/'סכום נכסי הקרן'!$C$42</f>
        <v>3.0282024040610483E-4</v>
      </c>
    </row>
    <row r="48" spans="2:11">
      <c r="B48" s="76" t="s">
        <v>2150</v>
      </c>
      <c r="C48" s="73">
        <v>7031</v>
      </c>
      <c r="D48" s="86" t="s">
        <v>130</v>
      </c>
      <c r="E48" s="94">
        <v>43090</v>
      </c>
      <c r="F48" s="83">
        <v>190904.23</v>
      </c>
      <c r="G48" s="85">
        <v>98.243600000000001</v>
      </c>
      <c r="H48" s="83">
        <v>602.97708</v>
      </c>
      <c r="I48" s="84">
        <v>3.6573268024855284E-5</v>
      </c>
      <c r="J48" s="84">
        <f t="shared" si="0"/>
        <v>1.51425049995408E-2</v>
      </c>
      <c r="K48" s="84">
        <f>H48/'סכום נכסי הקרן'!$C$42</f>
        <v>4.8815685126775226E-4</v>
      </c>
    </row>
    <row r="49" spans="2:11">
      <c r="B49" s="76" t="s">
        <v>2151</v>
      </c>
      <c r="C49" s="73">
        <v>7002</v>
      </c>
      <c r="D49" s="86" t="s">
        <v>130</v>
      </c>
      <c r="E49" s="94">
        <v>43431</v>
      </c>
      <c r="F49" s="83">
        <v>275837.32</v>
      </c>
      <c r="G49" s="85">
        <v>114.14830000000001</v>
      </c>
      <c r="H49" s="83">
        <v>1012.2865</v>
      </c>
      <c r="I49" s="84">
        <v>7.839639714285716E-5</v>
      </c>
      <c r="J49" s="84">
        <f t="shared" si="0"/>
        <v>2.5421452814122981E-2</v>
      </c>
      <c r="K49" s="84">
        <f>H49/'סכום נכסי הקרן'!$C$42</f>
        <v>8.195246665442964E-4</v>
      </c>
    </row>
    <row r="50" spans="2:11">
      <c r="B50" s="76" t="s">
        <v>2152</v>
      </c>
      <c r="C50" s="73">
        <v>53431</v>
      </c>
      <c r="D50" s="86" t="s">
        <v>130</v>
      </c>
      <c r="E50" s="94">
        <v>43382</v>
      </c>
      <c r="F50" s="83">
        <v>38746.26</v>
      </c>
      <c r="G50" s="85">
        <v>119.4002</v>
      </c>
      <c r="H50" s="83">
        <v>148.73593</v>
      </c>
      <c r="I50" s="84">
        <v>3.4731770451421426E-4</v>
      </c>
      <c r="J50" s="84">
        <f t="shared" si="0"/>
        <v>3.7351910020134603E-3</v>
      </c>
      <c r="K50" s="84">
        <f>H50/'סכום נכסי הקרן'!$C$42</f>
        <v>1.2041330536009894E-4</v>
      </c>
    </row>
    <row r="51" spans="2:11">
      <c r="B51" s="76" t="s">
        <v>2153</v>
      </c>
      <c r="C51" s="73">
        <v>5299</v>
      </c>
      <c r="D51" s="86" t="s">
        <v>130</v>
      </c>
      <c r="E51" s="94">
        <v>42831</v>
      </c>
      <c r="F51" s="83">
        <v>93602.57</v>
      </c>
      <c r="G51" s="85">
        <v>100.4584</v>
      </c>
      <c r="H51" s="83">
        <v>302.31175000000002</v>
      </c>
      <c r="I51" s="84">
        <v>1.5131999999999998E-4</v>
      </c>
      <c r="J51" s="84">
        <f t="shared" si="0"/>
        <v>7.591925692755898E-3</v>
      </c>
      <c r="K51" s="84">
        <f>H51/'סכום נכסי הקרן'!$C$42</f>
        <v>2.4474487816559116E-4</v>
      </c>
    </row>
    <row r="52" spans="2:11">
      <c r="B52" s="72"/>
      <c r="C52" s="73"/>
      <c r="D52" s="73"/>
      <c r="E52" s="73"/>
      <c r="F52" s="83"/>
      <c r="G52" s="85"/>
      <c r="H52" s="73"/>
      <c r="I52" s="84"/>
      <c r="J52" s="84"/>
      <c r="K52" s="73"/>
    </row>
    <row r="53" spans="2:11">
      <c r="B53" s="89" t="s">
        <v>195</v>
      </c>
      <c r="C53" s="71"/>
      <c r="D53" s="71"/>
      <c r="E53" s="71"/>
      <c r="F53" s="80"/>
      <c r="G53" s="82"/>
      <c r="H53" s="80">
        <v>33887.091469999999</v>
      </c>
      <c r="I53" s="84"/>
      <c r="J53" s="81">
        <f t="shared" si="0"/>
        <v>0.85100324543740757</v>
      </c>
      <c r="K53" s="81">
        <f>H53/'סכום נכסי הקרן'!$C$42</f>
        <v>2.7434236589253952E-2</v>
      </c>
    </row>
    <row r="54" spans="2:11">
      <c r="B54" s="76" t="s">
        <v>2154</v>
      </c>
      <c r="C54" s="73">
        <v>7043</v>
      </c>
      <c r="D54" s="86" t="s">
        <v>132</v>
      </c>
      <c r="E54" s="94">
        <v>43860</v>
      </c>
      <c r="F54" s="83">
        <v>102150.91</v>
      </c>
      <c r="G54" s="85">
        <v>70.5672</v>
      </c>
      <c r="H54" s="83">
        <v>284.31059999999997</v>
      </c>
      <c r="I54" s="84">
        <v>1.6569168999999999E-4</v>
      </c>
      <c r="J54" s="84">
        <f t="shared" si="0"/>
        <v>7.1398645565805647E-3</v>
      </c>
      <c r="K54" s="84">
        <f>H54/'סכום נכסי הקרן'!$C$42</f>
        <v>2.3017154694842694E-4</v>
      </c>
    </row>
    <row r="55" spans="2:11">
      <c r="B55" s="76" t="s">
        <v>2155</v>
      </c>
      <c r="C55" s="73">
        <v>5238</v>
      </c>
      <c r="D55" s="86" t="s">
        <v>132</v>
      </c>
      <c r="E55" s="94">
        <v>43221</v>
      </c>
      <c r="F55" s="83">
        <v>276623.46999999997</v>
      </c>
      <c r="G55" s="85">
        <v>100.39830000000001</v>
      </c>
      <c r="H55" s="83">
        <v>1095.3761999999999</v>
      </c>
      <c r="I55" s="84">
        <v>6.8266095838730601E-5</v>
      </c>
      <c r="J55" s="84">
        <f t="shared" si="0"/>
        <v>2.7508076401308656E-2</v>
      </c>
      <c r="K55" s="84">
        <f>H55/'סכום נכסי הקרן'!$C$42</f>
        <v>8.8679224216223218E-4</v>
      </c>
    </row>
    <row r="56" spans="2:11">
      <c r="B56" s="76" t="s">
        <v>2156</v>
      </c>
      <c r="C56" s="73">
        <v>5339</v>
      </c>
      <c r="D56" s="86" t="s">
        <v>130</v>
      </c>
      <c r="E56" s="94">
        <v>42916</v>
      </c>
      <c r="F56" s="83">
        <v>217708.28</v>
      </c>
      <c r="G56" s="85">
        <v>95.326599999999999</v>
      </c>
      <c r="H56" s="83">
        <v>667.22149000000002</v>
      </c>
      <c r="I56" s="84">
        <v>3.7358210519721098E-4</v>
      </c>
      <c r="J56" s="84">
        <f t="shared" si="0"/>
        <v>1.6755868644503142E-2</v>
      </c>
      <c r="K56" s="84">
        <f>H56/'סכום נכסי הקרן'!$C$42</f>
        <v>5.4016769867368437E-4</v>
      </c>
    </row>
    <row r="57" spans="2:11">
      <c r="B57" s="76" t="s">
        <v>2157</v>
      </c>
      <c r="C57" s="73">
        <v>7006</v>
      </c>
      <c r="D57" s="86" t="s">
        <v>132</v>
      </c>
      <c r="E57" s="94">
        <v>43617</v>
      </c>
      <c r="F57" s="83">
        <v>98418.08</v>
      </c>
      <c r="G57" s="85">
        <v>116.6294</v>
      </c>
      <c r="H57" s="83">
        <v>452.72122999999999</v>
      </c>
      <c r="I57" s="84">
        <v>1.5177783738666893E-5</v>
      </c>
      <c r="J57" s="84">
        <f t="shared" si="0"/>
        <v>1.1369144393802265E-2</v>
      </c>
      <c r="K57" s="84">
        <f>H57/'סכום נכסי הקרן'!$C$42</f>
        <v>3.6651305243453675E-4</v>
      </c>
    </row>
    <row r="58" spans="2:11">
      <c r="B58" s="76" t="s">
        <v>2158</v>
      </c>
      <c r="C58" s="73">
        <v>5291</v>
      </c>
      <c r="D58" s="86" t="s">
        <v>130</v>
      </c>
      <c r="E58" s="94">
        <v>42787</v>
      </c>
      <c r="F58" s="83">
        <v>124999.62</v>
      </c>
      <c r="G58" s="85">
        <v>98.903599999999997</v>
      </c>
      <c r="H58" s="83">
        <v>397.46765000000005</v>
      </c>
      <c r="I58" s="84">
        <v>8.4516909605755519E-5</v>
      </c>
      <c r="J58" s="84">
        <f t="shared" si="0"/>
        <v>9.9815665916865911E-3</v>
      </c>
      <c r="K58" s="84">
        <f>H58/'סכום נכסי הקרן'!$C$42</f>
        <v>3.2178098130163264E-4</v>
      </c>
    </row>
    <row r="59" spans="2:11">
      <c r="B59" s="76" t="s">
        <v>2159</v>
      </c>
      <c r="C59" s="73">
        <v>5302</v>
      </c>
      <c r="D59" s="86" t="s">
        <v>130</v>
      </c>
      <c r="E59" s="94">
        <v>42948</v>
      </c>
      <c r="F59" s="83">
        <v>46954.98</v>
      </c>
      <c r="G59" s="85">
        <v>89.287599999999998</v>
      </c>
      <c r="H59" s="83">
        <v>134.78880999999998</v>
      </c>
      <c r="I59" s="84">
        <v>7.1658804255319146E-6</v>
      </c>
      <c r="J59" s="84">
        <f t="shared" si="0"/>
        <v>3.384938328513506E-3</v>
      </c>
      <c r="K59" s="84">
        <f>H59/'סכום נכסי הקרן'!$C$42</f>
        <v>1.0912202678703361E-4</v>
      </c>
    </row>
    <row r="60" spans="2:11">
      <c r="B60" s="76" t="s">
        <v>2160</v>
      </c>
      <c r="C60" s="73">
        <v>7025</v>
      </c>
      <c r="D60" s="86" t="s">
        <v>130</v>
      </c>
      <c r="E60" s="94">
        <v>43556</v>
      </c>
      <c r="F60" s="83">
        <v>27837.35</v>
      </c>
      <c r="G60" s="85">
        <v>76.344200000000001</v>
      </c>
      <c r="H60" s="83">
        <v>68.325820000000007</v>
      </c>
      <c r="I60" s="84">
        <v>4.8583038333333333E-5</v>
      </c>
      <c r="J60" s="84">
        <f t="shared" si="0"/>
        <v>1.7158596989254133E-3</v>
      </c>
      <c r="K60" s="84">
        <f>H60/'סכום נכסי הקרן'!$C$42</f>
        <v>5.5315066289894826E-5</v>
      </c>
    </row>
    <row r="61" spans="2:11">
      <c r="B61" s="76" t="s">
        <v>2161</v>
      </c>
      <c r="C61" s="73">
        <v>7045</v>
      </c>
      <c r="D61" s="86" t="s">
        <v>132</v>
      </c>
      <c r="E61" s="94">
        <v>43909</v>
      </c>
      <c r="F61" s="83">
        <v>37302</v>
      </c>
      <c r="G61" s="85">
        <v>99.118099999999998</v>
      </c>
      <c r="H61" s="83">
        <v>145.82536999999999</v>
      </c>
      <c r="I61" s="84">
        <v>1.6366858804999998E-4</v>
      </c>
      <c r="J61" s="84">
        <f t="shared" si="0"/>
        <v>3.6620983906799358E-3</v>
      </c>
      <c r="K61" s="84">
        <f>H61/'סכום נכסי הקרן'!$C$42</f>
        <v>1.1805698063043282E-4</v>
      </c>
    </row>
    <row r="62" spans="2:11">
      <c r="B62" s="76" t="s">
        <v>2162</v>
      </c>
      <c r="C62" s="73">
        <v>6650</v>
      </c>
      <c r="D62" s="86" t="s">
        <v>132</v>
      </c>
      <c r="E62" s="94">
        <v>43466</v>
      </c>
      <c r="F62" s="83">
        <v>167315.25</v>
      </c>
      <c r="G62" s="85">
        <v>93.265100000000004</v>
      </c>
      <c r="H62" s="83">
        <v>615.46394999999995</v>
      </c>
      <c r="I62" s="84">
        <v>1.2318418318137372E-4</v>
      </c>
      <c r="J62" s="84">
        <f t="shared" si="0"/>
        <v>1.5456086556245434E-2</v>
      </c>
      <c r="K62" s="84">
        <f>H62/'סכום נכסי הקרן'!$C$42</f>
        <v>4.9826594387437299E-4</v>
      </c>
    </row>
    <row r="63" spans="2:11">
      <c r="B63" s="76" t="s">
        <v>2163</v>
      </c>
      <c r="C63" s="73">
        <v>7035</v>
      </c>
      <c r="D63" s="86" t="s">
        <v>132</v>
      </c>
      <c r="E63" s="94">
        <v>43847</v>
      </c>
      <c r="F63" s="83">
        <v>98191.15</v>
      </c>
      <c r="G63" s="85">
        <v>99.764499999999998</v>
      </c>
      <c r="H63" s="83">
        <v>386.36367999999999</v>
      </c>
      <c r="I63" s="84">
        <v>2.4547787494103089E-4</v>
      </c>
      <c r="J63" s="84">
        <f t="shared" si="0"/>
        <v>9.7027136687201799E-3</v>
      </c>
      <c r="K63" s="84">
        <f>H63/'סכום נכסי הקרן'!$C$42</f>
        <v>3.1279145381947422E-4</v>
      </c>
    </row>
    <row r="64" spans="2:11">
      <c r="B64" s="76" t="s">
        <v>2164</v>
      </c>
      <c r="C64" s="73">
        <v>7040</v>
      </c>
      <c r="D64" s="86" t="s">
        <v>132</v>
      </c>
      <c r="E64" s="94">
        <v>43891</v>
      </c>
      <c r="F64" s="83">
        <v>36152.04</v>
      </c>
      <c r="G64" s="85">
        <v>99.7744</v>
      </c>
      <c r="H64" s="83">
        <v>142.26558</v>
      </c>
      <c r="I64" s="84">
        <v>1.12975125E-4</v>
      </c>
      <c r="J64" s="84">
        <f t="shared" si="0"/>
        <v>3.5727017292474395E-3</v>
      </c>
      <c r="K64" s="84">
        <f>H64/'סכום נכסי הקרן'!$C$42</f>
        <v>1.1517505371278874E-4</v>
      </c>
    </row>
    <row r="65" spans="2:11">
      <c r="B65" s="76" t="s">
        <v>2165</v>
      </c>
      <c r="C65" s="73">
        <v>7032</v>
      </c>
      <c r="D65" s="86" t="s">
        <v>130</v>
      </c>
      <c r="E65" s="94">
        <v>43853</v>
      </c>
      <c r="F65" s="83">
        <v>90062.28</v>
      </c>
      <c r="G65" s="85">
        <v>100.051</v>
      </c>
      <c r="H65" s="83">
        <v>289.69789000000003</v>
      </c>
      <c r="I65" s="84">
        <v>1.6494923076923077E-4</v>
      </c>
      <c r="J65" s="84">
        <f t="shared" si="0"/>
        <v>7.2751550484828065E-3</v>
      </c>
      <c r="K65" s="84">
        <f>H65/'סכום נכסי הקרן'!$C$42</f>
        <v>2.3453297727554036E-4</v>
      </c>
    </row>
    <row r="66" spans="2:11">
      <c r="B66" s="76" t="s">
        <v>2166</v>
      </c>
      <c r="C66" s="73">
        <v>6648</v>
      </c>
      <c r="D66" s="86" t="s">
        <v>130</v>
      </c>
      <c r="E66" s="94">
        <v>43466</v>
      </c>
      <c r="F66" s="83">
        <v>269100.65000000002</v>
      </c>
      <c r="G66" s="85">
        <v>102.31619999999999</v>
      </c>
      <c r="H66" s="83">
        <v>885.19740000000002</v>
      </c>
      <c r="I66" s="84">
        <v>9.9458757877779626E-5</v>
      </c>
      <c r="J66" s="84">
        <f t="shared" si="0"/>
        <v>2.2229876556967169E-2</v>
      </c>
      <c r="K66" s="84">
        <f>H66/'סכום נכסי הקרן'!$C$42</f>
        <v>7.1663615395530628E-4</v>
      </c>
    </row>
    <row r="67" spans="2:11">
      <c r="B67" s="76" t="s">
        <v>2167</v>
      </c>
      <c r="C67" s="73">
        <v>6665</v>
      </c>
      <c r="D67" s="86" t="s">
        <v>130</v>
      </c>
      <c r="E67" s="94">
        <v>43586</v>
      </c>
      <c r="F67" s="83">
        <v>86553.05</v>
      </c>
      <c r="G67" s="85">
        <v>98.221199999999996</v>
      </c>
      <c r="H67" s="83">
        <v>273.31824</v>
      </c>
      <c r="I67" s="84">
        <v>2.201806641366224E-4</v>
      </c>
      <c r="J67" s="84">
        <f t="shared" si="0"/>
        <v>6.8638144847324748E-3</v>
      </c>
      <c r="K67" s="84">
        <f>H67/'סכום נכסי הקרן'!$C$42</f>
        <v>2.2127237644330332E-4</v>
      </c>
    </row>
    <row r="68" spans="2:11">
      <c r="B68" s="76" t="s">
        <v>2168</v>
      </c>
      <c r="C68" s="73">
        <v>7016</v>
      </c>
      <c r="D68" s="86" t="s">
        <v>130</v>
      </c>
      <c r="E68" s="94">
        <v>43627</v>
      </c>
      <c r="F68" s="83">
        <v>82571.17</v>
      </c>
      <c r="G68" s="85">
        <v>94.2196</v>
      </c>
      <c r="H68" s="83">
        <v>250.12130999999999</v>
      </c>
      <c r="I68" s="84">
        <v>4.2003696832579188E-4</v>
      </c>
      <c r="J68" s="84">
        <f t="shared" si="0"/>
        <v>6.2812722287332945E-3</v>
      </c>
      <c r="K68" s="84">
        <f>H68/'סכום נכסי הקרן'!$C$42</f>
        <v>2.0249265714140471E-4</v>
      </c>
    </row>
    <row r="69" spans="2:11">
      <c r="B69" s="76" t="s">
        <v>2169</v>
      </c>
      <c r="C69" s="73">
        <v>5237</v>
      </c>
      <c r="D69" s="86" t="s">
        <v>130</v>
      </c>
      <c r="E69" s="94">
        <v>43007</v>
      </c>
      <c r="F69" s="83">
        <v>486933.88</v>
      </c>
      <c r="G69" s="85">
        <v>87.7179</v>
      </c>
      <c r="H69" s="83">
        <v>1373.2170700000001</v>
      </c>
      <c r="I69" s="84">
        <v>3.3017562499999999E-4</v>
      </c>
      <c r="J69" s="84">
        <f t="shared" si="0"/>
        <v>3.4485467255123144E-2</v>
      </c>
      <c r="K69" s="84">
        <f>H69/'סכום נכסי הקרן'!$C$42</f>
        <v>1.1117260394015783E-3</v>
      </c>
    </row>
    <row r="70" spans="2:11">
      <c r="B70" s="76" t="s">
        <v>2170</v>
      </c>
      <c r="C70" s="73">
        <v>5290</v>
      </c>
      <c r="D70" s="86" t="s">
        <v>130</v>
      </c>
      <c r="E70" s="94">
        <v>42359</v>
      </c>
      <c r="F70" s="83">
        <v>120966.26</v>
      </c>
      <c r="G70" s="85">
        <v>79.694699999999997</v>
      </c>
      <c r="H70" s="83">
        <v>309.93789000000004</v>
      </c>
      <c r="I70" s="84">
        <v>3.4064060363142928E-5</v>
      </c>
      <c r="J70" s="84">
        <f t="shared" si="0"/>
        <v>7.7834402078303319E-3</v>
      </c>
      <c r="K70" s="84">
        <f>H70/'סכום נכסי הקרן'!$C$42</f>
        <v>2.5091883172569508E-4</v>
      </c>
    </row>
    <row r="71" spans="2:11">
      <c r="B71" s="76" t="s">
        <v>2171</v>
      </c>
      <c r="C71" s="73">
        <v>7053</v>
      </c>
      <c r="D71" s="86" t="s">
        <v>137</v>
      </c>
      <c r="E71" s="94">
        <v>43096</v>
      </c>
      <c r="F71" s="83">
        <v>2730297.46</v>
      </c>
      <c r="G71" s="85">
        <v>68.196899999999999</v>
      </c>
      <c r="H71" s="83">
        <v>986.84845999999993</v>
      </c>
      <c r="I71" s="84">
        <v>1.9565919451964813E-4</v>
      </c>
      <c r="J71" s="84">
        <f t="shared" si="0"/>
        <v>2.4782629779790531E-2</v>
      </c>
      <c r="K71" s="84">
        <f>H71/'סכום נכסי הקרן'!$C$42</f>
        <v>7.989305943636039E-4</v>
      </c>
    </row>
    <row r="72" spans="2:11">
      <c r="B72" s="76" t="s">
        <v>2172</v>
      </c>
      <c r="C72" s="73">
        <v>5332</v>
      </c>
      <c r="D72" s="86" t="s">
        <v>130</v>
      </c>
      <c r="E72" s="94">
        <v>43318</v>
      </c>
      <c r="F72" s="83">
        <v>38375.29</v>
      </c>
      <c r="G72" s="85">
        <v>105.41289999999999</v>
      </c>
      <c r="H72" s="83">
        <v>130.05479</v>
      </c>
      <c r="I72" s="84">
        <v>5.3629615484999715E-5</v>
      </c>
      <c r="J72" s="84">
        <f t="shared" si="0"/>
        <v>3.2660533428388832E-3</v>
      </c>
      <c r="K72" s="84">
        <f>H72/'סכום נכסי הקרן'!$C$42</f>
        <v>1.0528946934216596E-4</v>
      </c>
    </row>
    <row r="73" spans="2:11">
      <c r="B73" s="76" t="s">
        <v>2173</v>
      </c>
      <c r="C73" s="73">
        <v>5294</v>
      </c>
      <c r="D73" s="86" t="s">
        <v>133</v>
      </c>
      <c r="E73" s="94">
        <v>42646</v>
      </c>
      <c r="F73" s="83">
        <v>143554.60999999999</v>
      </c>
      <c r="G73" s="85">
        <v>108.6259</v>
      </c>
      <c r="H73" s="83">
        <v>684.86185999999998</v>
      </c>
      <c r="I73" s="84">
        <v>4.4170650346420353E-4</v>
      </c>
      <c r="J73" s="84">
        <f t="shared" si="0"/>
        <v>1.7198869547487294E-2</v>
      </c>
      <c r="K73" s="84">
        <f>H73/'סכום נכסי הקרן'!$C$42</f>
        <v>5.5444895041611888E-4</v>
      </c>
    </row>
    <row r="74" spans="2:11">
      <c r="B74" s="76" t="s">
        <v>2174</v>
      </c>
      <c r="C74" s="73">
        <v>6657</v>
      </c>
      <c r="D74" s="86" t="s">
        <v>130</v>
      </c>
      <c r="E74" s="94">
        <v>42916</v>
      </c>
      <c r="F74" s="83">
        <v>21549.87</v>
      </c>
      <c r="G74" s="85">
        <v>94.7898</v>
      </c>
      <c r="H74" s="83">
        <v>65.673059999999992</v>
      </c>
      <c r="I74" s="84">
        <v>2.1966803344289744E-3</v>
      </c>
      <c r="J74" s="84">
        <f t="shared" si="0"/>
        <v>1.6492411940187558E-3</v>
      </c>
      <c r="K74" s="84">
        <f>H74/'סכום נכסי הקרן'!$C$42</f>
        <v>5.3167450714243015E-5</v>
      </c>
    </row>
    <row r="75" spans="2:11">
      <c r="B75" s="76" t="s">
        <v>2175</v>
      </c>
      <c r="C75" s="73">
        <v>7009</v>
      </c>
      <c r="D75" s="86" t="s">
        <v>130</v>
      </c>
      <c r="E75" s="94">
        <v>42916</v>
      </c>
      <c r="F75" s="83">
        <v>22092.6</v>
      </c>
      <c r="G75" s="85">
        <v>96.389099999999999</v>
      </c>
      <c r="H75" s="83">
        <v>68.462980000000002</v>
      </c>
      <c r="I75" s="84">
        <v>2.1966803344289744E-3</v>
      </c>
      <c r="J75" s="84">
        <f t="shared" si="0"/>
        <v>1.7193041847186992E-3</v>
      </c>
      <c r="K75" s="84">
        <f>H75/'סכום נכסי הקרן'!$C$42</f>
        <v>5.5426107979439451E-5</v>
      </c>
    </row>
    <row r="76" spans="2:11">
      <c r="B76" s="76" t="s">
        <v>2176</v>
      </c>
      <c r="C76" s="73">
        <v>7027</v>
      </c>
      <c r="D76" s="86" t="s">
        <v>133</v>
      </c>
      <c r="E76" s="94">
        <v>43738</v>
      </c>
      <c r="F76" s="83">
        <v>256253.45</v>
      </c>
      <c r="G76" s="85">
        <v>85.770499999999998</v>
      </c>
      <c r="H76" s="83">
        <v>965.29507999999998</v>
      </c>
      <c r="I76" s="84">
        <v>1.0677227058763199E-4</v>
      </c>
      <c r="J76" s="84">
        <f t="shared" ref="J76:J119" si="1">IFERROR(H76/$H$11,0)</f>
        <v>2.4241361835730366E-2</v>
      </c>
      <c r="K76" s="84">
        <f>H76/'סכום נכסי הקרן'!$C$42</f>
        <v>7.8148145663688086E-4</v>
      </c>
    </row>
    <row r="77" spans="2:11">
      <c r="B77" s="76" t="s">
        <v>2177</v>
      </c>
      <c r="C77" s="73">
        <v>7018</v>
      </c>
      <c r="D77" s="86" t="s">
        <v>130</v>
      </c>
      <c r="E77" s="94">
        <v>43525</v>
      </c>
      <c r="F77" s="83">
        <v>13833.28</v>
      </c>
      <c r="G77" s="85">
        <v>1E-4</v>
      </c>
      <c r="H77" s="83">
        <v>2.9999999999999997E-5</v>
      </c>
      <c r="I77" s="84">
        <v>2.5359014545454541E-5</v>
      </c>
      <c r="J77" s="84">
        <f t="shared" si="1"/>
        <v>7.5338709389455387E-10</v>
      </c>
      <c r="K77" s="84">
        <f>H77/'סכום נכסי הקרן'!$C$42</f>
        <v>2.4287333671177961E-11</v>
      </c>
    </row>
    <row r="78" spans="2:11">
      <c r="B78" s="76" t="s">
        <v>2178</v>
      </c>
      <c r="C78" s="73">
        <v>5239</v>
      </c>
      <c r="D78" s="86" t="s">
        <v>130</v>
      </c>
      <c r="E78" s="94">
        <v>42549</v>
      </c>
      <c r="F78" s="83">
        <v>6461.89</v>
      </c>
      <c r="G78" s="85">
        <v>104.8652</v>
      </c>
      <c r="H78" s="83">
        <v>21.785709999999998</v>
      </c>
      <c r="I78" s="84">
        <v>2.0144814814814819E-6</v>
      </c>
      <c r="J78" s="84">
        <f t="shared" si="1"/>
        <v>5.4710242484431743E-4</v>
      </c>
      <c r="K78" s="84">
        <f>H78/'סכום נכסי הקרן'!$C$42</f>
        <v>1.7637226934450612E-5</v>
      </c>
    </row>
    <row r="79" spans="2:11">
      <c r="B79" s="76" t="s">
        <v>2179</v>
      </c>
      <c r="C79" s="73">
        <v>5297</v>
      </c>
      <c r="D79" s="86" t="s">
        <v>130</v>
      </c>
      <c r="E79" s="94">
        <v>42916</v>
      </c>
      <c r="F79" s="83">
        <v>77150.929999999993</v>
      </c>
      <c r="G79" s="85">
        <v>130.64570000000001</v>
      </c>
      <c r="H79" s="83">
        <v>324.05392999999998</v>
      </c>
      <c r="I79" s="84">
        <v>5.5945014933804051E-5</v>
      </c>
      <c r="J79" s="84">
        <f t="shared" si="1"/>
        <v>8.1379349529269729E-3</v>
      </c>
      <c r="K79" s="84">
        <f>H79/'סכום נכסי הקרן'!$C$42</f>
        <v>2.6234686417888486E-4</v>
      </c>
    </row>
    <row r="80" spans="2:11">
      <c r="B80" s="76" t="s">
        <v>2180</v>
      </c>
      <c r="C80" s="73">
        <v>5313</v>
      </c>
      <c r="D80" s="86" t="s">
        <v>130</v>
      </c>
      <c r="E80" s="94">
        <v>42549</v>
      </c>
      <c r="F80" s="83">
        <v>6388.2</v>
      </c>
      <c r="G80" s="85">
        <v>94.167400000000001</v>
      </c>
      <c r="H80" s="83">
        <v>19.340150000000001</v>
      </c>
      <c r="I80" s="84">
        <v>1.4504263130986239E-5</v>
      </c>
      <c r="J80" s="84">
        <f t="shared" si="1"/>
        <v>4.8568731346615863E-4</v>
      </c>
      <c r="K80" s="84">
        <f>H80/'סכום נכסי הקרן'!$C$42</f>
        <v>1.5657355876687751E-5</v>
      </c>
    </row>
    <row r="81" spans="2:11">
      <c r="B81" s="76" t="s">
        <v>2181</v>
      </c>
      <c r="C81" s="73">
        <v>5326</v>
      </c>
      <c r="D81" s="86" t="s">
        <v>133</v>
      </c>
      <c r="E81" s="94">
        <v>43220</v>
      </c>
      <c r="F81" s="83">
        <v>182333.47</v>
      </c>
      <c r="G81" s="85">
        <v>100.032</v>
      </c>
      <c r="H81" s="83">
        <v>801.04663000000005</v>
      </c>
      <c r="I81" s="84">
        <v>2.9499573946682321E-4</v>
      </c>
      <c r="J81" s="84">
        <f t="shared" si="1"/>
        <v>2.0116606421657537E-2</v>
      </c>
      <c r="K81" s="84">
        <f>H81/'סכום נכסי הקרן'!$C$42</f>
        <v>6.4850955963275455E-4</v>
      </c>
    </row>
    <row r="82" spans="2:11">
      <c r="B82" s="76" t="s">
        <v>2182</v>
      </c>
      <c r="C82" s="73">
        <v>7036</v>
      </c>
      <c r="D82" s="86" t="s">
        <v>130</v>
      </c>
      <c r="E82" s="94">
        <v>37987</v>
      </c>
      <c r="F82" s="83">
        <v>1004312.98</v>
      </c>
      <c r="G82" s="85">
        <v>103.9198</v>
      </c>
      <c r="H82" s="83">
        <v>3355.4313299999999</v>
      </c>
      <c r="I82" s="84">
        <v>5.214982479227499E-5</v>
      </c>
      <c r="J82" s="84">
        <f t="shared" si="1"/>
        <v>8.4264621949047935E-2</v>
      </c>
      <c r="K82" s="84">
        <f>H82/'סכום נכסי הקרן'!$C$42</f>
        <v>2.7164826774144818E-3</v>
      </c>
    </row>
    <row r="83" spans="2:11">
      <c r="B83" s="76" t="s">
        <v>2183</v>
      </c>
      <c r="C83" s="73">
        <v>5336</v>
      </c>
      <c r="D83" s="86" t="s">
        <v>132</v>
      </c>
      <c r="E83" s="94">
        <v>43083</v>
      </c>
      <c r="F83" s="83">
        <v>10384.18</v>
      </c>
      <c r="G83" s="85">
        <v>104.5013</v>
      </c>
      <c r="H83" s="83">
        <v>42.799790000000002</v>
      </c>
      <c r="I83" s="84">
        <v>3.362351849092361E-5</v>
      </c>
      <c r="J83" s="84">
        <f t="shared" si="1"/>
        <v>1.074826980246573E-3</v>
      </c>
      <c r="K83" s="84">
        <f>H83/'סכום נכסי הקרן'!$C$42</f>
        <v>3.4649759359544862E-5</v>
      </c>
    </row>
    <row r="84" spans="2:11">
      <c r="B84" s="76" t="s">
        <v>2184</v>
      </c>
      <c r="C84" s="73">
        <v>5309</v>
      </c>
      <c r="D84" s="86" t="s">
        <v>130</v>
      </c>
      <c r="E84" s="94">
        <v>42795</v>
      </c>
      <c r="F84" s="83">
        <v>150966.66</v>
      </c>
      <c r="G84" s="85">
        <v>94.629000000000005</v>
      </c>
      <c r="H84" s="83">
        <v>459.28924000000001</v>
      </c>
      <c r="I84" s="84">
        <v>3.4646904165643554E-4</v>
      </c>
      <c r="J84" s="84">
        <f t="shared" si="1"/>
        <v>1.1534086192687944E-2</v>
      </c>
      <c r="K84" s="84">
        <f>H84/'סכום נכסי הקרן'!$C$42</f>
        <v>3.7183036744872457E-4</v>
      </c>
    </row>
    <row r="85" spans="2:11">
      <c r="B85" s="76" t="s">
        <v>2185</v>
      </c>
      <c r="C85" s="73">
        <v>5321</v>
      </c>
      <c r="D85" s="86" t="s">
        <v>130</v>
      </c>
      <c r="E85" s="94">
        <v>42549</v>
      </c>
      <c r="F85" s="83">
        <v>31916.639999999999</v>
      </c>
      <c r="G85" s="85">
        <v>124.3147</v>
      </c>
      <c r="H85" s="83">
        <v>127.56178</v>
      </c>
      <c r="I85" s="84">
        <v>6.2758846153846149E-6</v>
      </c>
      <c r="J85" s="84">
        <f t="shared" si="1"/>
        <v>3.2034466242072145E-3</v>
      </c>
      <c r="K85" s="84">
        <f>H85/'סכום נכסי הקרן'!$C$42</f>
        <v>1.0327118381831319E-4</v>
      </c>
    </row>
    <row r="86" spans="2:11">
      <c r="B86" s="76" t="s">
        <v>2186</v>
      </c>
      <c r="C86" s="73">
        <v>7046</v>
      </c>
      <c r="D86" s="86" t="s">
        <v>130</v>
      </c>
      <c r="E86" s="94">
        <v>43795</v>
      </c>
      <c r="F86" s="83">
        <v>132185.01999999999</v>
      </c>
      <c r="G86" s="85">
        <v>111.16070000000001</v>
      </c>
      <c r="H86" s="83">
        <v>472.40499999999997</v>
      </c>
      <c r="I86" s="84">
        <v>3.0427777777777779E-5</v>
      </c>
      <c r="J86" s="84">
        <f t="shared" si="1"/>
        <v>1.1863461003041892E-2</v>
      </c>
      <c r="K86" s="84">
        <f>H86/'סכום נכסי הקרן'!$C$42</f>
        <v>3.8244859543109415E-4</v>
      </c>
    </row>
    <row r="87" spans="2:11">
      <c r="B87" s="76" t="s">
        <v>2187</v>
      </c>
      <c r="C87" s="73">
        <v>7012</v>
      </c>
      <c r="D87" s="86" t="s">
        <v>132</v>
      </c>
      <c r="E87" s="94">
        <v>43710</v>
      </c>
      <c r="F87" s="83">
        <v>1685.69</v>
      </c>
      <c r="G87" s="85">
        <v>66.337800000000001</v>
      </c>
      <c r="H87" s="83">
        <v>4.4104899999999994</v>
      </c>
      <c r="I87" s="84">
        <v>7.5690757659043002E-6</v>
      </c>
      <c r="J87" s="84">
        <f t="shared" si="1"/>
        <v>1.1076020812503303E-4</v>
      </c>
      <c r="K87" s="84">
        <f>H87/'סכום נכסי הקרן'!$C$42</f>
        <v>3.5706347427797893E-6</v>
      </c>
    </row>
    <row r="88" spans="2:11">
      <c r="B88" s="76" t="s">
        <v>2188</v>
      </c>
      <c r="C88" s="73">
        <v>6653</v>
      </c>
      <c r="D88" s="86" t="s">
        <v>130</v>
      </c>
      <c r="E88" s="94">
        <v>39264</v>
      </c>
      <c r="F88" s="83">
        <v>986648.5199999999</v>
      </c>
      <c r="G88" s="85">
        <v>92.811999999999998</v>
      </c>
      <c r="H88" s="83">
        <v>2944.0662200000002</v>
      </c>
      <c r="I88" s="84">
        <v>9.4947877876274276E-5</v>
      </c>
      <c r="J88" s="84">
        <f t="shared" si="1"/>
        <v>7.3934049790630826E-2</v>
      </c>
      <c r="K88" s="84">
        <f>H88/'סכום נכסי הקרן'!$C$42</f>
        <v>2.3834506211727878E-3</v>
      </c>
    </row>
    <row r="89" spans="2:11">
      <c r="B89" s="76" t="s">
        <v>2189</v>
      </c>
      <c r="C89" s="73">
        <v>7072</v>
      </c>
      <c r="D89" s="86" t="s">
        <v>130</v>
      </c>
      <c r="E89" s="94">
        <v>43709</v>
      </c>
      <c r="F89" s="83">
        <v>644085.84</v>
      </c>
      <c r="G89" s="85">
        <v>100</v>
      </c>
      <c r="H89" s="83">
        <v>2070.7359799999999</v>
      </c>
      <c r="I89" s="84">
        <v>7.5774804705882343E-5</v>
      </c>
      <c r="J89" s="84">
        <f t="shared" si="1"/>
        <v>5.2002192073169709E-2</v>
      </c>
      <c r="K89" s="84">
        <f>H89/'סכום נכסי הקרן'!$C$42</f>
        <v>1.6764218563724564E-3</v>
      </c>
    </row>
    <row r="90" spans="2:11">
      <c r="B90" s="76" t="s">
        <v>2190</v>
      </c>
      <c r="C90" s="73">
        <v>7001</v>
      </c>
      <c r="D90" s="86" t="s">
        <v>132</v>
      </c>
      <c r="E90" s="94">
        <v>43602</v>
      </c>
      <c r="F90" s="83">
        <v>62796.56</v>
      </c>
      <c r="G90" s="85">
        <v>95.885800000000003</v>
      </c>
      <c r="H90" s="83">
        <v>237.48601000000002</v>
      </c>
      <c r="I90" s="84">
        <v>3.1747778333333335E-4</v>
      </c>
      <c r="J90" s="84">
        <f t="shared" si="1"/>
        <v>5.9639631638170997E-3</v>
      </c>
      <c r="K90" s="84">
        <f>H90/'סכום נכסי הקרן'!$C$42</f>
        <v>1.9226339890355689E-4</v>
      </c>
    </row>
    <row r="91" spans="2:11">
      <c r="B91" s="76" t="s">
        <v>2191</v>
      </c>
      <c r="C91" s="73">
        <v>5303</v>
      </c>
      <c r="D91" s="86" t="s">
        <v>132</v>
      </c>
      <c r="E91" s="94">
        <v>42788</v>
      </c>
      <c r="F91" s="83">
        <v>250344.97</v>
      </c>
      <c r="G91" s="85">
        <v>86.314599999999999</v>
      </c>
      <c r="H91" s="83">
        <v>852.2579300000001</v>
      </c>
      <c r="I91" s="84">
        <v>3.3642890173410405E-4</v>
      </c>
      <c r="J91" s="84">
        <f t="shared" si="1"/>
        <v>2.1402670837709609E-2</v>
      </c>
      <c r="K91" s="84">
        <f>H91/'סכום נכסי הקרן'!$C$42</f>
        <v>6.8996909066058117E-4</v>
      </c>
    </row>
    <row r="92" spans="2:11">
      <c r="B92" s="76" t="s">
        <v>2192</v>
      </c>
      <c r="C92" s="73">
        <v>7011</v>
      </c>
      <c r="D92" s="86" t="s">
        <v>132</v>
      </c>
      <c r="E92" s="94">
        <v>43651</v>
      </c>
      <c r="F92" s="83">
        <v>82639.19</v>
      </c>
      <c r="G92" s="85">
        <v>114.4922</v>
      </c>
      <c r="H92" s="83">
        <v>373.17271999999997</v>
      </c>
      <c r="I92" s="84">
        <v>2.4694063846153848E-4</v>
      </c>
      <c r="J92" s="84">
        <f t="shared" si="1"/>
        <v>9.3714503680508692E-3</v>
      </c>
      <c r="K92" s="84">
        <f>H92/'סכום נכסי הקרן'!$C$42</f>
        <v>3.0211234558736883E-4</v>
      </c>
    </row>
    <row r="93" spans="2:11">
      <c r="B93" s="76" t="s">
        <v>2193</v>
      </c>
      <c r="C93" s="73">
        <v>6644</v>
      </c>
      <c r="D93" s="86" t="s">
        <v>130</v>
      </c>
      <c r="E93" s="94">
        <v>43083</v>
      </c>
      <c r="F93" s="83">
        <v>12501.22</v>
      </c>
      <c r="G93" s="85">
        <v>99.3065</v>
      </c>
      <c r="H93" s="83">
        <v>39.912680000000002</v>
      </c>
      <c r="I93" s="84">
        <v>1.9196823529411765E-5</v>
      </c>
      <c r="J93" s="84">
        <f t="shared" si="1"/>
        <v>1.0023232664914429E-3</v>
      </c>
      <c r="K93" s="84">
        <f>H93/'סכום נכסי הקרן'!$C$42</f>
        <v>3.231241922903171E-5</v>
      </c>
    </row>
    <row r="94" spans="2:11">
      <c r="B94" s="76" t="s">
        <v>2194</v>
      </c>
      <c r="C94" s="73">
        <v>7017</v>
      </c>
      <c r="D94" s="86" t="s">
        <v>131</v>
      </c>
      <c r="E94" s="94">
        <v>43709</v>
      </c>
      <c r="F94" s="83">
        <v>347883.73</v>
      </c>
      <c r="G94" s="85">
        <v>102.218682</v>
      </c>
      <c r="H94" s="83">
        <v>355.60221999999999</v>
      </c>
      <c r="I94" s="84">
        <v>3.4788370909090915E-4</v>
      </c>
      <c r="J94" s="84">
        <f t="shared" si="1"/>
        <v>8.930204103608395E-3</v>
      </c>
      <c r="K94" s="84">
        <f>H94/'סכום נכסי הקרן'!$C$42</f>
        <v>2.8788765904505444E-4</v>
      </c>
    </row>
    <row r="95" spans="2:11">
      <c r="B95" s="76" t="s">
        <v>2195</v>
      </c>
      <c r="C95" s="73">
        <v>6885</v>
      </c>
      <c r="D95" s="86" t="s">
        <v>132</v>
      </c>
      <c r="E95" s="94">
        <v>43602</v>
      </c>
      <c r="F95" s="83">
        <v>114292</v>
      </c>
      <c r="G95" s="85">
        <v>100.8496</v>
      </c>
      <c r="H95" s="83">
        <v>454.60888</v>
      </c>
      <c r="I95" s="84">
        <v>4.762166666666667E-4</v>
      </c>
      <c r="J95" s="84">
        <f t="shared" si="1"/>
        <v>1.1416548765395267E-2</v>
      </c>
      <c r="K95" s="84">
        <f>H95/'סכום נכסי הקרן'!$C$42</f>
        <v>3.6804125194801675E-4</v>
      </c>
    </row>
    <row r="96" spans="2:11">
      <c r="B96" s="76" t="s">
        <v>2196</v>
      </c>
      <c r="C96" s="73">
        <v>5317</v>
      </c>
      <c r="D96" s="86" t="s">
        <v>130</v>
      </c>
      <c r="E96" s="94">
        <v>43191</v>
      </c>
      <c r="F96" s="83">
        <v>97708.61</v>
      </c>
      <c r="G96" s="85">
        <v>100.93210000000001</v>
      </c>
      <c r="H96" s="83">
        <v>317.06124</v>
      </c>
      <c r="I96" s="84">
        <v>1.8292492469978904E-4</v>
      </c>
      <c r="J96" s="84">
        <f t="shared" si="1"/>
        <v>7.9623282063401232E-3</v>
      </c>
      <c r="K96" s="84">
        <f>H96/'סכום נכסי הקרן'!$C$42</f>
        <v>2.5668573766924788E-4</v>
      </c>
    </row>
    <row r="97" spans="2:11">
      <c r="B97" s="76" t="s">
        <v>2197</v>
      </c>
      <c r="C97" s="73">
        <v>7054</v>
      </c>
      <c r="D97" s="86" t="s">
        <v>130</v>
      </c>
      <c r="E97" s="94">
        <v>43973</v>
      </c>
      <c r="F97" s="83">
        <v>81257.789999999994</v>
      </c>
      <c r="G97" s="85">
        <v>105.5149</v>
      </c>
      <c r="H97" s="83">
        <v>275.65114</v>
      </c>
      <c r="I97" s="84">
        <v>7.874227223781912E-4</v>
      </c>
      <c r="J97" s="84">
        <f t="shared" si="1"/>
        <v>6.9224003764440283E-3</v>
      </c>
      <c r="K97" s="84">
        <f>H97/'סכום נכסי הקרן'!$C$42</f>
        <v>2.2316104046735301E-4</v>
      </c>
    </row>
    <row r="98" spans="2:11">
      <c r="B98" s="76" t="s">
        <v>2198</v>
      </c>
      <c r="C98" s="73">
        <v>7077</v>
      </c>
      <c r="D98" s="86" t="s">
        <v>130</v>
      </c>
      <c r="E98" s="94">
        <v>44012</v>
      </c>
      <c r="F98" s="83">
        <v>164177.26</v>
      </c>
      <c r="G98" s="85">
        <v>125.4118</v>
      </c>
      <c r="H98" s="83">
        <v>661.96097999999995</v>
      </c>
      <c r="I98" s="84">
        <v>2.6268362000000001E-4</v>
      </c>
      <c r="J98" s="84">
        <f t="shared" si="1"/>
        <v>1.6623761966459698E-2</v>
      </c>
      <c r="K98" s="84">
        <f>H98/'סכום נכסי הקרן'!$C$42</f>
        <v>5.3590890661866532E-4</v>
      </c>
    </row>
    <row r="99" spans="2:11">
      <c r="B99" s="76" t="s">
        <v>2199</v>
      </c>
      <c r="C99" s="73">
        <v>5298</v>
      </c>
      <c r="D99" s="86" t="s">
        <v>130</v>
      </c>
      <c r="E99" s="94">
        <v>42549</v>
      </c>
      <c r="F99" s="83">
        <v>88.24</v>
      </c>
      <c r="G99" s="85">
        <v>100</v>
      </c>
      <c r="H99" s="83">
        <v>0.28369</v>
      </c>
      <c r="I99" s="84">
        <v>2.6549523134100357E-4</v>
      </c>
      <c r="J99" s="84">
        <f t="shared" si="1"/>
        <v>7.1242794888982003E-6</v>
      </c>
      <c r="K99" s="84">
        <f>H99/'סכום נכסי הקרן'!$C$42</f>
        <v>2.2966912297254921E-7</v>
      </c>
    </row>
    <row r="100" spans="2:11">
      <c r="B100" s="76" t="s">
        <v>2200</v>
      </c>
      <c r="C100" s="73">
        <v>6651</v>
      </c>
      <c r="D100" s="86" t="s">
        <v>132</v>
      </c>
      <c r="E100" s="94">
        <v>43465</v>
      </c>
      <c r="F100" s="83">
        <v>313817.52</v>
      </c>
      <c r="G100" s="85">
        <v>100.3565</v>
      </c>
      <c r="H100" s="83">
        <v>1242.1401899999998</v>
      </c>
      <c r="I100" s="84">
        <v>2.1868816832720981E-3</v>
      </c>
      <c r="J100" s="84">
        <f t="shared" si="1"/>
        <v>3.1193746265124299E-2</v>
      </c>
      <c r="K100" s="84">
        <f>H100/'סכום נכסי הקרן'!$C$42</f>
        <v>1.005609108697013E-3</v>
      </c>
    </row>
    <row r="101" spans="2:11">
      <c r="B101" s="76" t="s">
        <v>2201</v>
      </c>
      <c r="C101" s="73">
        <v>7085</v>
      </c>
      <c r="D101" s="86" t="s">
        <v>130</v>
      </c>
      <c r="E101" s="94">
        <v>43983</v>
      </c>
      <c r="F101" s="83">
        <v>29055.06</v>
      </c>
      <c r="G101" s="85">
        <v>100</v>
      </c>
      <c r="H101" s="83">
        <v>93.412019999999998</v>
      </c>
      <c r="I101" s="84">
        <v>1.8150933333333335E-4</v>
      </c>
      <c r="J101" s="84">
        <f t="shared" si="1"/>
        <v>2.3458470094206651E-3</v>
      </c>
      <c r="K101" s="84">
        <f>H101/'סכום נכסי הקרן'!$C$42</f>
        <v>7.5624296621291636E-5</v>
      </c>
    </row>
    <row r="102" spans="2:11">
      <c r="B102" s="76" t="s">
        <v>2202</v>
      </c>
      <c r="C102" s="73">
        <v>5331</v>
      </c>
      <c r="D102" s="86" t="s">
        <v>130</v>
      </c>
      <c r="E102" s="94">
        <v>43251</v>
      </c>
      <c r="F102" s="83">
        <v>85687.98</v>
      </c>
      <c r="G102" s="85">
        <v>115.7628</v>
      </c>
      <c r="H102" s="83">
        <v>318.91128000000003</v>
      </c>
      <c r="I102" s="84">
        <v>2.6034642857142857E-4</v>
      </c>
      <c r="J102" s="84">
        <f t="shared" si="1"/>
        <v>8.0087880816464146E-3</v>
      </c>
      <c r="K102" s="84">
        <f>H102/'סכום נכסי הקרן'!$C$42</f>
        <v>2.5818348896208213E-4</v>
      </c>
    </row>
    <row r="103" spans="2:11">
      <c r="B103" s="76" t="s">
        <v>2203</v>
      </c>
      <c r="C103" s="73">
        <v>7010</v>
      </c>
      <c r="D103" s="86" t="s">
        <v>132</v>
      </c>
      <c r="E103" s="94">
        <v>43678</v>
      </c>
      <c r="F103" s="83">
        <v>7743.22</v>
      </c>
      <c r="G103" s="85">
        <v>95.159899999999993</v>
      </c>
      <c r="H103" s="83">
        <v>29.061859999999999</v>
      </c>
      <c r="I103" s="84">
        <v>2.2046480000000002E-5</v>
      </c>
      <c r="J103" s="84">
        <f t="shared" si="1"/>
        <v>7.2982767495234602E-4</v>
      </c>
      <c r="K103" s="84">
        <f>H103/'סכום נכסי הקרן'!$C$42</f>
        <v>2.3527836364168667E-5</v>
      </c>
    </row>
    <row r="104" spans="2:11">
      <c r="B104" s="76" t="s">
        <v>2204</v>
      </c>
      <c r="C104" s="73">
        <v>5320</v>
      </c>
      <c r="D104" s="86" t="s">
        <v>130</v>
      </c>
      <c r="E104" s="94">
        <v>42948</v>
      </c>
      <c r="F104" s="83">
        <v>59196.08</v>
      </c>
      <c r="G104" s="85">
        <v>96.544499999999999</v>
      </c>
      <c r="H104" s="83">
        <v>183.73904999999999</v>
      </c>
      <c r="I104" s="84">
        <v>1.0975495481987341E-4</v>
      </c>
      <c r="J104" s="84">
        <f t="shared" si="1"/>
        <v>4.6142209638148713E-3</v>
      </c>
      <c r="K104" s="84">
        <f>H104/'סכום נכסי הקרן'!$C$42</f>
        <v>1.4875105385917504E-4</v>
      </c>
    </row>
    <row r="105" spans="2:11">
      <c r="B105" s="76" t="s">
        <v>2205</v>
      </c>
      <c r="C105" s="73">
        <v>5287</v>
      </c>
      <c r="D105" s="86" t="s">
        <v>132</v>
      </c>
      <c r="E105" s="94">
        <v>42735</v>
      </c>
      <c r="F105" s="83">
        <v>23090.36</v>
      </c>
      <c r="G105" s="85">
        <v>88.997299999999996</v>
      </c>
      <c r="H105" s="83">
        <v>81.050460000000001</v>
      </c>
      <c r="I105" s="84">
        <v>1.5015142671893857E-5</v>
      </c>
      <c r="J105" s="84">
        <f t="shared" si="1"/>
        <v>2.0354123506072263E-3</v>
      </c>
      <c r="K105" s="84">
        <f>H105/'סכום נכסי הקרן'!$C$42</f>
        <v>6.5616652207415424E-5</v>
      </c>
    </row>
    <row r="106" spans="2:11">
      <c r="B106" s="76" t="s">
        <v>2206</v>
      </c>
      <c r="C106" s="73">
        <v>7028</v>
      </c>
      <c r="D106" s="86" t="s">
        <v>132</v>
      </c>
      <c r="E106" s="94">
        <v>43754</v>
      </c>
      <c r="F106" s="83">
        <v>132869.93</v>
      </c>
      <c r="G106" s="85">
        <v>105.6617</v>
      </c>
      <c r="H106" s="83">
        <v>553.72256999999991</v>
      </c>
      <c r="I106" s="84">
        <v>3.6132075471698111E-5</v>
      </c>
      <c r="J106" s="84">
        <f t="shared" si="1"/>
        <v>1.3905581261204123E-2</v>
      </c>
      <c r="K106" s="84">
        <f>H106/'סכום נכסי הקרן'!$C$42</f>
        <v>4.4828149396173981E-4</v>
      </c>
    </row>
    <row r="107" spans="2:11">
      <c r="B107" s="76" t="s">
        <v>2207</v>
      </c>
      <c r="C107" s="73">
        <v>5335</v>
      </c>
      <c r="D107" s="86" t="s">
        <v>130</v>
      </c>
      <c r="E107" s="94">
        <v>43306</v>
      </c>
      <c r="F107" s="83">
        <v>77179.520000000004</v>
      </c>
      <c r="G107" s="85">
        <v>117.84950000000001</v>
      </c>
      <c r="H107" s="83">
        <v>292.42250999999999</v>
      </c>
      <c r="I107" s="84">
        <v>1.3499444689159167E-4</v>
      </c>
      <c r="J107" s="84">
        <f t="shared" si="1"/>
        <v>7.3435781666083711E-3</v>
      </c>
      <c r="K107" s="84">
        <f>H107/'סכום נכסי הקרן'!$C$42</f>
        <v>2.3673876911111248E-4</v>
      </c>
    </row>
    <row r="108" spans="2:11">
      <c r="B108" s="76" t="s">
        <v>2208</v>
      </c>
      <c r="C108" s="73">
        <v>7013</v>
      </c>
      <c r="D108" s="86" t="s">
        <v>132</v>
      </c>
      <c r="E108" s="94">
        <v>43507</v>
      </c>
      <c r="F108" s="83">
        <v>109198.14</v>
      </c>
      <c r="G108" s="85">
        <v>98.740799999999993</v>
      </c>
      <c r="H108" s="83">
        <v>425.26513</v>
      </c>
      <c r="I108" s="84">
        <v>1.0933480400000001E-4</v>
      </c>
      <c r="J108" s="84">
        <f t="shared" si="1"/>
        <v>1.0679642014179657E-2</v>
      </c>
      <c r="K108" s="84">
        <f>H108/'סכום נכסי הקרן'!$C$42</f>
        <v>3.4428520370089578E-4</v>
      </c>
    </row>
    <row r="109" spans="2:11">
      <c r="B109" s="76" t="s">
        <v>2209</v>
      </c>
      <c r="C109" s="73">
        <v>5304</v>
      </c>
      <c r="D109" s="86" t="s">
        <v>132</v>
      </c>
      <c r="E109" s="94">
        <v>42928</v>
      </c>
      <c r="F109" s="83">
        <v>285385.23</v>
      </c>
      <c r="G109" s="85">
        <v>66.954800000000006</v>
      </c>
      <c r="H109" s="83">
        <v>753.63512000000003</v>
      </c>
      <c r="I109" s="84">
        <v>5.8202200000000003E-5</v>
      </c>
      <c r="J109" s="84">
        <f t="shared" si="1"/>
        <v>1.8925965763789115E-2</v>
      </c>
      <c r="K109" s="84">
        <f>H109/'סכום נכסי הקרן'!$C$42</f>
        <v>6.1012625419194148E-4</v>
      </c>
    </row>
    <row r="110" spans="2:11">
      <c r="B110" s="76" t="s">
        <v>2210</v>
      </c>
      <c r="C110" s="73">
        <v>7041</v>
      </c>
      <c r="D110" s="86" t="s">
        <v>130</v>
      </c>
      <c r="E110" s="94">
        <v>43516</v>
      </c>
      <c r="F110" s="83">
        <v>69785.86</v>
      </c>
      <c r="G110" s="85">
        <v>100.9636</v>
      </c>
      <c r="H110" s="83">
        <v>226.52347</v>
      </c>
      <c r="I110" s="84">
        <v>1.4623564400000001E-4</v>
      </c>
      <c r="J110" s="84">
        <f t="shared" si="1"/>
        <v>5.6886619587403391E-3</v>
      </c>
      <c r="K110" s="84">
        <f>H110/'סכום נכסי הקרן'!$C$42</f>
        <v>1.8338837000810238E-4</v>
      </c>
    </row>
    <row r="111" spans="2:11">
      <c r="B111" s="76" t="s">
        <v>2211</v>
      </c>
      <c r="C111" s="73">
        <v>7071</v>
      </c>
      <c r="D111" s="86" t="s">
        <v>130</v>
      </c>
      <c r="E111" s="94">
        <v>44055</v>
      </c>
      <c r="F111" s="83">
        <v>108579.97</v>
      </c>
      <c r="G111" s="85">
        <v>96.361500000000007</v>
      </c>
      <c r="H111" s="83">
        <v>336.38312999999999</v>
      </c>
      <c r="I111" s="84">
        <v>3.3746686153846153E-4</v>
      </c>
      <c r="J111" s="84">
        <f t="shared" si="1"/>
        <v>8.447556958195131E-3</v>
      </c>
      <c r="K111" s="84">
        <f>H111/'סכום נכסי הקרן'!$C$42</f>
        <v>2.7232831065550779E-4</v>
      </c>
    </row>
    <row r="112" spans="2:11">
      <c r="B112" s="76" t="s">
        <v>2212</v>
      </c>
      <c r="C112" s="73">
        <v>6652</v>
      </c>
      <c r="D112" s="86" t="s">
        <v>130</v>
      </c>
      <c r="E112" s="94">
        <v>43175</v>
      </c>
      <c r="F112" s="83">
        <v>12023.53</v>
      </c>
      <c r="G112" s="85">
        <v>93.004099999999994</v>
      </c>
      <c r="H112" s="83">
        <v>35.951349999999998</v>
      </c>
      <c r="I112" s="84">
        <v>1.8275375999999999E-5</v>
      </c>
      <c r="J112" s="84">
        <f t="shared" si="1"/>
        <v>9.0284276993619905E-4</v>
      </c>
      <c r="K112" s="84">
        <f>H112/'סכום נכסי הקרן'!$C$42</f>
        <v>2.9105414445976795E-5</v>
      </c>
    </row>
    <row r="113" spans="2:11">
      <c r="B113" s="76" t="s">
        <v>2213</v>
      </c>
      <c r="C113" s="73">
        <v>6646</v>
      </c>
      <c r="D113" s="86" t="s">
        <v>132</v>
      </c>
      <c r="E113" s="94">
        <v>42947</v>
      </c>
      <c r="F113" s="83">
        <v>412209.88</v>
      </c>
      <c r="G113" s="85">
        <v>97.712599999999995</v>
      </c>
      <c r="H113" s="83">
        <v>1588.60851</v>
      </c>
      <c r="I113" s="84">
        <v>2.9887383004718676E-4</v>
      </c>
      <c r="J113" s="84">
        <f t="shared" si="1"/>
        <v>3.9894571622835252E-2</v>
      </c>
      <c r="K113" s="84">
        <f>H113/'סכום נכסי הקרן'!$C$42</f>
        <v>1.2861021651747618E-3</v>
      </c>
    </row>
    <row r="114" spans="2:11">
      <c r="B114" s="76" t="s">
        <v>2214</v>
      </c>
      <c r="C114" s="73">
        <v>6647</v>
      </c>
      <c r="D114" s="86" t="s">
        <v>130</v>
      </c>
      <c r="E114" s="94">
        <v>43454</v>
      </c>
      <c r="F114" s="83">
        <v>422374.56</v>
      </c>
      <c r="G114" s="85">
        <v>111.00060000000001</v>
      </c>
      <c r="H114" s="83">
        <v>1507.31511</v>
      </c>
      <c r="I114" s="84">
        <v>4.6485961124149228E-5</v>
      </c>
      <c r="J114" s="84">
        <f t="shared" si="1"/>
        <v>3.7853058343541662E-2</v>
      </c>
      <c r="K114" s="84">
        <f>H114/'סכום נכסי הקרן'!$C$42</f>
        <v>1.2202888341392771E-3</v>
      </c>
    </row>
    <row r="115" spans="2:11">
      <c r="B115" s="76" t="s">
        <v>2215</v>
      </c>
      <c r="C115" s="73">
        <v>6642</v>
      </c>
      <c r="D115" s="86" t="s">
        <v>130</v>
      </c>
      <c r="E115" s="94">
        <v>43083</v>
      </c>
      <c r="F115" s="83">
        <v>21148.79</v>
      </c>
      <c r="G115" s="85">
        <v>114.129</v>
      </c>
      <c r="H115" s="83">
        <v>77.600130000000007</v>
      </c>
      <c r="I115" s="84">
        <v>1.1240808333333334E-5</v>
      </c>
      <c r="J115" s="84">
        <f t="shared" si="1"/>
        <v>1.94876454755132E-3</v>
      </c>
      <c r="K115" s="84">
        <f>H115/'סכום נכסי הקרן'!$C$42</f>
        <v>6.2823341674559581E-5</v>
      </c>
    </row>
    <row r="116" spans="2:11">
      <c r="B116" s="76" t="s">
        <v>2216</v>
      </c>
      <c r="C116" s="73">
        <v>5337</v>
      </c>
      <c r="D116" s="86" t="s">
        <v>130</v>
      </c>
      <c r="E116" s="94">
        <v>42985</v>
      </c>
      <c r="F116" s="83">
        <v>193407.12</v>
      </c>
      <c r="G116" s="85">
        <v>101.10469999999999</v>
      </c>
      <c r="H116" s="83">
        <v>628.67296999999996</v>
      </c>
      <c r="I116" s="84">
        <v>7.1831324444444452E-5</v>
      </c>
      <c r="J116" s="84">
        <f t="shared" si="1"/>
        <v>1.5787803395945269E-2</v>
      </c>
      <c r="K116" s="84">
        <f>H116/'סכום נכסי הקרן'!$C$42</f>
        <v>5.0895967308134838E-4</v>
      </c>
    </row>
    <row r="117" spans="2:11">
      <c r="B117" s="76" t="s">
        <v>2217</v>
      </c>
      <c r="C117" s="73">
        <v>7005</v>
      </c>
      <c r="D117" s="86" t="s">
        <v>130</v>
      </c>
      <c r="E117" s="94">
        <v>43621</v>
      </c>
      <c r="F117" s="83">
        <v>33982.550000000003</v>
      </c>
      <c r="G117" s="85">
        <v>91.748099999999994</v>
      </c>
      <c r="H117" s="83">
        <v>100.23839</v>
      </c>
      <c r="I117" s="84">
        <v>4.5953416470588232E-5</v>
      </c>
      <c r="J117" s="84">
        <f t="shared" si="1"/>
        <v>2.517276977958964E-3</v>
      </c>
      <c r="K117" s="84">
        <f>H117/'סכום נכסי הקרן'!$C$42</f>
        <v>8.1150774153055606E-5</v>
      </c>
    </row>
    <row r="118" spans="2:11">
      <c r="B118" s="76" t="s">
        <v>2218</v>
      </c>
      <c r="C118" s="73">
        <v>5286</v>
      </c>
      <c r="D118" s="86" t="s">
        <v>130</v>
      </c>
      <c r="E118" s="94">
        <v>42705</v>
      </c>
      <c r="F118" s="83">
        <v>16852.43</v>
      </c>
      <c r="G118" s="85">
        <v>136.3083</v>
      </c>
      <c r="H118" s="83">
        <v>73.85260000000001</v>
      </c>
      <c r="I118" s="84">
        <v>8.4919715453529626E-6</v>
      </c>
      <c r="J118" s="84">
        <f t="shared" si="1"/>
        <v>1.8546531896852314E-3</v>
      </c>
      <c r="K118" s="84">
        <f>H118/'סכום נכסי הקרן'!$C$42</f>
        <v>5.9789424622801262E-5</v>
      </c>
    </row>
    <row r="119" spans="2:11">
      <c r="B119" s="76" t="s">
        <v>2219</v>
      </c>
      <c r="C119" s="73">
        <v>6658</v>
      </c>
      <c r="D119" s="86" t="s">
        <v>130</v>
      </c>
      <c r="E119" s="94">
        <v>43356</v>
      </c>
      <c r="F119" s="83">
        <v>199257.52</v>
      </c>
      <c r="G119" s="85">
        <v>71.001599999999996</v>
      </c>
      <c r="H119" s="83">
        <v>454.84544</v>
      </c>
      <c r="I119" s="84">
        <v>6.1713600000000001E-4</v>
      </c>
      <c r="J119" s="84">
        <f t="shared" si="1"/>
        <v>1.1422489473759657E-2</v>
      </c>
      <c r="K119" s="84">
        <f>H119/'סכום נכסי הקרן'!$C$42</f>
        <v>3.6823276566979186E-4</v>
      </c>
    </row>
    <row r="120" spans="2:11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2:11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2:1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2:11">
      <c r="B123" s="122" t="s">
        <v>110</v>
      </c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2:11">
      <c r="B124" s="122" t="s">
        <v>202</v>
      </c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2:11">
      <c r="B125" s="122" t="s">
        <v>210</v>
      </c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2:11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2:11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2:1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2:1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2:1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2:1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2:1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2:1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2:1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2:1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2:1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2:1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2:1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2:1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2:1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2:1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2:1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2:1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2:1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2:1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2:1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2:1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2:1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2:1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2:1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2:1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2:1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2:1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2:1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2:1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2:1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2:1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2:1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2:1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2:1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2:1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2:1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2:1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2:1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2:1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2:1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2:1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2:1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2:1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2:1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2:1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2:1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2:1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2:1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2:1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2:1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2:1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2:1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2:1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2:1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2:1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2:1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2:1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2:1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2:1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2:1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2:1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2:1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2:1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2:1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2:1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2:1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2:1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2:1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2:1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2:1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2:1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2:1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2:1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2:1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2:1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2:1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2:1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2:1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2:1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2:1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2:1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2:1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2:1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2:1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2:1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2:1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2:1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2:1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2:1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2:1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2:1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2:1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2:1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2:1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2:1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2:1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2:1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2:1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2:1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2:1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2:1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2:1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2:1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2:1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2:1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2:1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2:1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2:1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2:1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2:1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2:1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2:1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2:1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2:1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2:1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2:1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2:1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2:1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2:1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2:1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2:1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2:1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2:1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2:1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2:1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2:1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2:1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2:1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2:1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2:1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2:1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2:1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2:1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2:1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2:1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2:1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2:1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2:1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2:1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2:1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2:1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2:1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2:1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2:1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2:1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2:1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2:1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2:1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2:1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2:1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2:1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2:1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2:1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2:1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2:1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58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8803</v>
      </c>
    </row>
    <row r="6" spans="2:12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97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78.75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47</v>
      </c>
      <c r="C11" s="105"/>
      <c r="D11" s="105"/>
      <c r="E11" s="105"/>
      <c r="F11" s="105"/>
      <c r="G11" s="107"/>
      <c r="H11" s="109"/>
      <c r="I11" s="107">
        <v>-165.215768887</v>
      </c>
      <c r="J11" s="105"/>
      <c r="K11" s="106">
        <f>IFERROR(I11/$I$11,0)</f>
        <v>1</v>
      </c>
      <c r="L11" s="106">
        <f>I11/'סכום נכסי הקרן'!$C$42</f>
        <v>-1.3375501688995972E-4</v>
      </c>
    </row>
    <row r="12" spans="2:12" ht="21" customHeight="1">
      <c r="B12" s="108" t="s">
        <v>2220</v>
      </c>
      <c r="C12" s="105"/>
      <c r="D12" s="105"/>
      <c r="E12" s="105"/>
      <c r="F12" s="105"/>
      <c r="G12" s="107"/>
      <c r="H12" s="109"/>
      <c r="I12" s="107">
        <v>-178.58976221399999</v>
      </c>
      <c r="J12" s="105"/>
      <c r="K12" s="106">
        <f t="shared" ref="K12:K16" si="0">IFERROR(I12/$I$11,0)</f>
        <v>1.080948649254825</v>
      </c>
      <c r="L12" s="106">
        <f>I12/'סכום נכסי הקרן'!$C$42</f>
        <v>-1.4458230483825827E-4</v>
      </c>
    </row>
    <row r="13" spans="2:12">
      <c r="B13" s="72" t="s">
        <v>2221</v>
      </c>
      <c r="C13" s="73">
        <v>8050</v>
      </c>
      <c r="D13" s="86" t="s">
        <v>350</v>
      </c>
      <c r="E13" s="86" t="s">
        <v>131</v>
      </c>
      <c r="F13" s="94">
        <v>44144</v>
      </c>
      <c r="G13" s="83">
        <v>-53899.990679000002</v>
      </c>
      <c r="H13" s="85">
        <v>408</v>
      </c>
      <c r="I13" s="83">
        <v>-219.91196196999999</v>
      </c>
      <c r="J13" s="73"/>
      <c r="K13" s="84">
        <f t="shared" si="0"/>
        <v>1.3310591564683494</v>
      </c>
      <c r="L13" s="84">
        <f>I13/'סכום נכסי הקרן'!$C$42</f>
        <v>-1.7803583995495962E-4</v>
      </c>
    </row>
    <row r="14" spans="2:12">
      <c r="B14" s="72" t="s">
        <v>2222</v>
      </c>
      <c r="C14" s="73" t="s">
        <v>2223</v>
      </c>
      <c r="D14" s="86" t="s">
        <v>154</v>
      </c>
      <c r="E14" s="86" t="s">
        <v>131</v>
      </c>
      <c r="F14" s="94">
        <v>44014</v>
      </c>
      <c r="G14" s="83">
        <v>425.96143499999999</v>
      </c>
      <c r="H14" s="85">
        <v>9700.9251000000004</v>
      </c>
      <c r="I14" s="83">
        <v>41.322199756000003</v>
      </c>
      <c r="J14" s="73"/>
      <c r="K14" s="84">
        <f t="shared" si="0"/>
        <v>-0.25011050721352446</v>
      </c>
      <c r="L14" s="84">
        <f>I14/'סכום נכסי הקרן'!$C$42</f>
        <v>3.3453535116701357E-5</v>
      </c>
    </row>
    <row r="15" spans="2:12">
      <c r="B15" s="108" t="s">
        <v>198</v>
      </c>
      <c r="C15" s="105"/>
      <c r="D15" s="105"/>
      <c r="E15" s="105"/>
      <c r="F15" s="105"/>
      <c r="G15" s="107"/>
      <c r="H15" s="109"/>
      <c r="I15" s="107">
        <v>13.373993326999999</v>
      </c>
      <c r="J15" s="105"/>
      <c r="K15" s="106">
        <f t="shared" si="0"/>
        <v>-8.0948649254825047E-2</v>
      </c>
      <c r="L15" s="106">
        <f>I15/'סכום נכסי הקרן'!$C$42</f>
        <v>1.0827287948298548E-5</v>
      </c>
    </row>
    <row r="16" spans="2:12">
      <c r="B16" s="72" t="s">
        <v>2224</v>
      </c>
      <c r="C16" s="73" t="s">
        <v>2225</v>
      </c>
      <c r="D16" s="86" t="s">
        <v>921</v>
      </c>
      <c r="E16" s="86" t="s">
        <v>130</v>
      </c>
      <c r="F16" s="94">
        <v>43879</v>
      </c>
      <c r="G16" s="83">
        <v>1214.8620579999999</v>
      </c>
      <c r="H16" s="85">
        <v>342.4153</v>
      </c>
      <c r="I16" s="83">
        <v>13.373993326999999</v>
      </c>
      <c r="J16" s="73"/>
      <c r="K16" s="84">
        <f t="shared" si="0"/>
        <v>-8.0948649254825047E-2</v>
      </c>
      <c r="L16" s="84">
        <f>I16/'סכום נכסי הקרן'!$C$42</f>
        <v>1.0827287948298548E-5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3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3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3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</row>
    <row r="531" spans="2:12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</row>
    <row r="532" spans="2:12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</row>
    <row r="533" spans="2:12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</row>
    <row r="534" spans="2:12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</row>
    <row r="535" spans="2:12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</row>
    <row r="536" spans="2:12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</row>
    <row r="537" spans="2:12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</row>
    <row r="538" spans="2:12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</row>
    <row r="539" spans="2:12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</row>
    <row r="540" spans="2:12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</row>
    <row r="541" spans="2:12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</row>
    <row r="542" spans="2:12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</row>
    <row r="543" spans="2:12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2:12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</row>
    <row r="545" spans="2:12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</row>
    <row r="546" spans="2:12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</row>
    <row r="547" spans="2:12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</row>
    <row r="548" spans="2:12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</row>
    <row r="549" spans="2:12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</row>
    <row r="550" spans="2:12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</row>
    <row r="551" spans="2:12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</row>
    <row r="552" spans="2:12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</row>
    <row r="553" spans="2:12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</row>
    <row r="554" spans="2:12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</row>
    <row r="555" spans="2:12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</row>
    <row r="556" spans="2:12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</row>
    <row r="557" spans="2:12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</row>
    <row r="558" spans="2:12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</row>
    <row r="559" spans="2:12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</row>
    <row r="560" spans="2:12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</row>
    <row r="561" spans="2:12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</row>
    <row r="562" spans="2:12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</row>
    <row r="563" spans="2:12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</row>
    <row r="564" spans="2:12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</row>
    <row r="565" spans="2:12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</row>
    <row r="566" spans="2:12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</row>
    <row r="567" spans="2:12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</row>
    <row r="568" spans="2:12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</row>
    <row r="569" spans="2:12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</row>
    <row r="570" spans="2:12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8803</v>
      </c>
    </row>
    <row r="6" spans="2:12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98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78.75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5" t="s">
        <v>49</v>
      </c>
      <c r="C11" s="88"/>
      <c r="D11" s="88"/>
      <c r="E11" s="88"/>
      <c r="F11" s="88"/>
      <c r="G11" s="88"/>
      <c r="H11" s="88"/>
      <c r="I11" s="126">
        <v>0</v>
      </c>
      <c r="J11" s="88"/>
      <c r="K11" s="127">
        <v>0</v>
      </c>
      <c r="L11" s="127">
        <v>0</v>
      </c>
    </row>
    <row r="12" spans="2:12" ht="19.5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0"/>
      <c r="D474" s="120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0"/>
      <c r="D475" s="120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0"/>
      <c r="D476" s="120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0"/>
      <c r="D477" s="120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0"/>
      <c r="D478" s="120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0"/>
      <c r="D479" s="120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0"/>
      <c r="D480" s="120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0"/>
      <c r="D481" s="120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0"/>
      <c r="D482" s="120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0"/>
      <c r="D483" s="120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0"/>
      <c r="D484" s="120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0"/>
      <c r="D485" s="120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0"/>
      <c r="D486" s="120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0"/>
      <c r="D487" s="120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0"/>
      <c r="D488" s="120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0"/>
      <c r="D489" s="120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0"/>
      <c r="D490" s="120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0"/>
      <c r="D491" s="120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0"/>
      <c r="D492" s="120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0"/>
      <c r="D493" s="120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0"/>
      <c r="D494" s="120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0"/>
      <c r="D495" s="120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0"/>
      <c r="D496" s="120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0"/>
      <c r="D497" s="120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0"/>
      <c r="D498" s="120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0"/>
      <c r="D499" s="120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0"/>
      <c r="D500" s="120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0"/>
      <c r="D501" s="120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0"/>
      <c r="D502" s="120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0"/>
      <c r="D503" s="120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0"/>
      <c r="D504" s="120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0"/>
      <c r="D505" s="120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0"/>
      <c r="D506" s="120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0"/>
      <c r="D507" s="120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0"/>
      <c r="D508" s="120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0"/>
      <c r="D509" s="120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0"/>
      <c r="D510" s="120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0"/>
      <c r="D511" s="120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0"/>
      <c r="D512" s="120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0"/>
      <c r="D513" s="120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0"/>
      <c r="D514" s="120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0"/>
      <c r="D515" s="120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0"/>
      <c r="D516" s="120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0"/>
      <c r="D517" s="120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0"/>
      <c r="D518" s="120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0"/>
      <c r="D519" s="120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0"/>
      <c r="D520" s="120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0"/>
      <c r="D521" s="120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0"/>
      <c r="D522" s="120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0"/>
      <c r="D523" s="120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0"/>
      <c r="D524" s="120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0"/>
      <c r="D525" s="120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0"/>
      <c r="D526" s="120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0"/>
      <c r="D527" s="120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0"/>
      <c r="D528" s="120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0"/>
      <c r="D529" s="120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0"/>
      <c r="D530" s="120"/>
      <c r="E530" s="121"/>
      <c r="F530" s="121"/>
      <c r="G530" s="121"/>
      <c r="H530" s="121"/>
      <c r="I530" s="121"/>
      <c r="J530" s="121"/>
      <c r="K530" s="121"/>
      <c r="L530" s="12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0"/>
  <sheetViews>
    <sheetView rightToLeft="1" workbookViewId="0">
      <selection activeCell="N10" sqref="N1:N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42578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8803</v>
      </c>
    </row>
    <row r="6" spans="2:12" ht="26.25" customHeight="1">
      <c r="B6" s="134" t="s">
        <v>171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66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82633.742123122996</v>
      </c>
      <c r="K10" s="78">
        <f>IFERROR(J10/$J$10,0)</f>
        <v>1</v>
      </c>
      <c r="L10" s="78">
        <f>J10/'סכום נכסי הקרן'!$C$42</f>
        <v>6.6898442248078727E-2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f>J12+J21</f>
        <v>82633.742123122996</v>
      </c>
      <c r="K11" s="81">
        <f t="shared" ref="K11:K51" si="0">IFERROR(J11/$J$10,0)</f>
        <v>1</v>
      </c>
      <c r="L11" s="81">
        <f>J11/'סכום נכסי הקרן'!$C$42</f>
        <v>6.6898442248078727E-2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53548.942990185991</v>
      </c>
      <c r="K12" s="81">
        <f t="shared" si="0"/>
        <v>0.64802756857360877</v>
      </c>
      <c r="L12" s="81">
        <f>J12/'סכום נכסי הקרן'!$C$42</f>
        <v>4.3352034871384448E-2</v>
      </c>
    </row>
    <row r="13" spans="2:12">
      <c r="B13" s="76" t="s">
        <v>2738</v>
      </c>
      <c r="C13" s="73" t="s">
        <v>2739</v>
      </c>
      <c r="D13" s="73">
        <v>11</v>
      </c>
      <c r="E13" s="73" t="s">
        <v>299</v>
      </c>
      <c r="F13" s="73" t="s">
        <v>300</v>
      </c>
      <c r="G13" s="86" t="s">
        <v>131</v>
      </c>
      <c r="H13" s="87">
        <v>0</v>
      </c>
      <c r="I13" s="87">
        <v>0</v>
      </c>
      <c r="J13" s="83">
        <v>132.61907559900001</v>
      </c>
      <c r="K13" s="84">
        <f t="shared" si="0"/>
        <v>1.6049022129652514E-3</v>
      </c>
      <c r="L13" s="84">
        <f>J13/'סכום נכסי הקרן'!$C$42</f>
        <v>1.0736545800786963E-4</v>
      </c>
    </row>
    <row r="14" spans="2:12">
      <c r="B14" s="76" t="s">
        <v>2740</v>
      </c>
      <c r="C14" s="73" t="s">
        <v>2741</v>
      </c>
      <c r="D14" s="73">
        <v>12</v>
      </c>
      <c r="E14" s="73" t="s">
        <v>299</v>
      </c>
      <c r="F14" s="73" t="s">
        <v>300</v>
      </c>
      <c r="G14" s="86" t="s">
        <v>131</v>
      </c>
      <c r="H14" s="87">
        <v>0</v>
      </c>
      <c r="I14" s="87">
        <v>0</v>
      </c>
      <c r="J14" s="83">
        <v>1629.3417941089999</v>
      </c>
      <c r="K14" s="84">
        <f t="shared" si="0"/>
        <v>1.9717632921443951E-2</v>
      </c>
      <c r="L14" s="84">
        <f>J14/'סכום נכסי הקרן'!$C$42</f>
        <v>1.3190789272640342E-3</v>
      </c>
    </row>
    <row r="15" spans="2:12">
      <c r="B15" s="76" t="s">
        <v>2740</v>
      </c>
      <c r="C15" s="73" t="s">
        <v>2742</v>
      </c>
      <c r="D15" s="73">
        <v>12</v>
      </c>
      <c r="E15" s="73" t="s">
        <v>299</v>
      </c>
      <c r="F15" s="73" t="s">
        <v>300</v>
      </c>
      <c r="G15" s="86" t="s">
        <v>131</v>
      </c>
      <c r="H15" s="87">
        <v>0</v>
      </c>
      <c r="I15" s="87">
        <v>0</v>
      </c>
      <c r="J15" s="83">
        <v>113.94554000000001</v>
      </c>
      <c r="K15" s="84">
        <f t="shared" si="0"/>
        <v>1.3789226661213396E-3</v>
      </c>
      <c r="L15" s="84">
        <f>J15/'סכום נכסי הקרן'!$C$42</f>
        <v>9.2247778344085188E-5</v>
      </c>
    </row>
    <row r="16" spans="2:12">
      <c r="B16" s="76" t="s">
        <v>2743</v>
      </c>
      <c r="C16" s="73" t="s">
        <v>2744</v>
      </c>
      <c r="D16" s="73">
        <v>10</v>
      </c>
      <c r="E16" s="73" t="s">
        <v>299</v>
      </c>
      <c r="F16" s="73" t="s">
        <v>300</v>
      </c>
      <c r="G16" s="86" t="s">
        <v>131</v>
      </c>
      <c r="H16" s="87">
        <v>0</v>
      </c>
      <c r="I16" s="87">
        <v>0</v>
      </c>
      <c r="J16" s="83">
        <v>41140.521820000002</v>
      </c>
      <c r="K16" s="84">
        <f t="shared" si="0"/>
        <v>0.49786589307187928</v>
      </c>
      <c r="L16" s="84">
        <f>J16/'סכום נכסי הקרן'!$C$42</f>
        <v>3.3306452694957259E-2</v>
      </c>
    </row>
    <row r="17" spans="2:12">
      <c r="B17" s="76" t="s">
        <v>2743</v>
      </c>
      <c r="C17" s="73" t="s">
        <v>2745</v>
      </c>
      <c r="D17" s="73">
        <v>10</v>
      </c>
      <c r="E17" s="73" t="s">
        <v>299</v>
      </c>
      <c r="F17" s="73" t="s">
        <v>300</v>
      </c>
      <c r="G17" s="86" t="s">
        <v>131</v>
      </c>
      <c r="H17" s="87">
        <v>0</v>
      </c>
      <c r="I17" s="87">
        <v>0</v>
      </c>
      <c r="J17" s="83">
        <v>384.97992895700003</v>
      </c>
      <c r="K17" s="84">
        <f t="shared" si="0"/>
        <v>4.6588708082878046E-3</v>
      </c>
      <c r="L17" s="84">
        <f>J17/'סכום נכסי הקרן'!$C$42</f>
        <v>3.1167119970950156E-4</v>
      </c>
    </row>
    <row r="18" spans="2:12">
      <c r="B18" s="76" t="s">
        <v>2743</v>
      </c>
      <c r="C18" s="73" t="s">
        <v>2746</v>
      </c>
      <c r="D18" s="73">
        <v>10</v>
      </c>
      <c r="E18" s="73" t="s">
        <v>299</v>
      </c>
      <c r="F18" s="73" t="s">
        <v>300</v>
      </c>
      <c r="G18" s="86" t="s">
        <v>131</v>
      </c>
      <c r="H18" s="87">
        <v>0</v>
      </c>
      <c r="I18" s="87">
        <v>0</v>
      </c>
      <c r="J18" s="83">
        <v>8333.7508167259984</v>
      </c>
      <c r="K18" s="84">
        <f t="shared" si="0"/>
        <v>0.10085166909552322</v>
      </c>
      <c r="L18" s="84">
        <f>J18/'סכום נכסי הקרן'!$C$42</f>
        <v>6.746819560609206E-3</v>
      </c>
    </row>
    <row r="19" spans="2:12">
      <c r="B19" s="76" t="s">
        <v>2747</v>
      </c>
      <c r="C19" s="73" t="s">
        <v>2748</v>
      </c>
      <c r="D19" s="73">
        <v>20</v>
      </c>
      <c r="E19" s="73" t="s">
        <v>299</v>
      </c>
      <c r="F19" s="73" t="s">
        <v>300</v>
      </c>
      <c r="G19" s="86" t="s">
        <v>131</v>
      </c>
      <c r="H19" s="87">
        <v>0</v>
      </c>
      <c r="I19" s="87">
        <v>0</v>
      </c>
      <c r="J19" s="83">
        <v>1813.7840147950001</v>
      </c>
      <c r="K19" s="84">
        <f t="shared" si="0"/>
        <v>2.1949677797388021E-2</v>
      </c>
      <c r="L19" s="84">
        <f>J19/'סכום נכסי הקרן'!$C$42</f>
        <v>1.4683992524924985E-3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SUM(J22:J51)</f>
        <v>29084.799132937002</v>
      </c>
      <c r="K21" s="81">
        <f t="shared" si="0"/>
        <v>0.35197243142639117</v>
      </c>
      <c r="L21" s="81">
        <f>J21/'סכום נכסי הקרן'!$C$42</f>
        <v>2.3546407376694282E-2</v>
      </c>
    </row>
    <row r="22" spans="2:12">
      <c r="B22" s="76" t="s">
        <v>2738</v>
      </c>
      <c r="C22" s="73" t="s">
        <v>2749</v>
      </c>
      <c r="D22" s="73">
        <v>11</v>
      </c>
      <c r="E22" s="73" t="s">
        <v>299</v>
      </c>
      <c r="F22" s="73" t="s">
        <v>300</v>
      </c>
      <c r="G22" s="86" t="s">
        <v>133</v>
      </c>
      <c r="H22" s="87">
        <v>0</v>
      </c>
      <c r="I22" s="87">
        <v>0</v>
      </c>
      <c r="J22" s="83">
        <v>0.44008053600000002</v>
      </c>
      <c r="K22" s="84">
        <f t="shared" si="0"/>
        <v>5.3256759852928702E-6</v>
      </c>
      <c r="L22" s="84">
        <f>J22/'סכום נכסי הקרן'!$C$42</f>
        <v>3.5627942733409489E-7</v>
      </c>
    </row>
    <row r="23" spans="2:12">
      <c r="B23" s="76" t="s">
        <v>2738</v>
      </c>
      <c r="C23" s="73" t="s">
        <v>2750</v>
      </c>
      <c r="D23" s="73">
        <v>11</v>
      </c>
      <c r="E23" s="73" t="s">
        <v>299</v>
      </c>
      <c r="F23" s="73" t="s">
        <v>300</v>
      </c>
      <c r="G23" s="86" t="s">
        <v>132</v>
      </c>
      <c r="H23" s="87">
        <v>0</v>
      </c>
      <c r="I23" s="87">
        <v>0</v>
      </c>
      <c r="J23" s="83">
        <v>2.3019620000000003E-3</v>
      </c>
      <c r="K23" s="84">
        <f t="shared" si="0"/>
        <v>2.7857409586632451E-8</v>
      </c>
      <c r="L23" s="84">
        <f>J23/'סכום נכסי הקרן'!$C$42</f>
        <v>1.8636173064124056E-9</v>
      </c>
    </row>
    <row r="24" spans="2:12">
      <c r="B24" s="76" t="s">
        <v>2738</v>
      </c>
      <c r="C24" s="73" t="s">
        <v>2751</v>
      </c>
      <c r="D24" s="73">
        <v>11</v>
      </c>
      <c r="E24" s="73" t="s">
        <v>299</v>
      </c>
      <c r="F24" s="73" t="s">
        <v>300</v>
      </c>
      <c r="G24" s="86" t="s">
        <v>130</v>
      </c>
      <c r="H24" s="87">
        <v>0</v>
      </c>
      <c r="I24" s="87">
        <v>0</v>
      </c>
      <c r="J24" s="83">
        <v>378.47097680499996</v>
      </c>
      <c r="K24" s="84">
        <f t="shared" si="0"/>
        <v>4.5801021118114689E-3</v>
      </c>
      <c r="L24" s="84">
        <f>J24/'סכום נכסי הקרן'!$C$42</f>
        <v>3.06401696617323E-4</v>
      </c>
    </row>
    <row r="25" spans="2:12">
      <c r="B25" s="76" t="s">
        <v>2740</v>
      </c>
      <c r="C25" s="73" t="s">
        <v>2752</v>
      </c>
      <c r="D25" s="73">
        <v>12</v>
      </c>
      <c r="E25" s="73" t="s">
        <v>299</v>
      </c>
      <c r="F25" s="73" t="s">
        <v>300</v>
      </c>
      <c r="G25" s="86" t="s">
        <v>137</v>
      </c>
      <c r="H25" s="87">
        <v>0</v>
      </c>
      <c r="I25" s="87">
        <v>0</v>
      </c>
      <c r="J25" s="83">
        <v>0.47831999999999997</v>
      </c>
      <c r="K25" s="84">
        <f t="shared" si="0"/>
        <v>5.7884344543819714E-6</v>
      </c>
      <c r="L25" s="84">
        <f>J25/'סכום נכסי הקרן'!$C$42</f>
        <v>3.8723724805326142E-7</v>
      </c>
    </row>
    <row r="26" spans="2:12">
      <c r="B26" s="76" t="s">
        <v>2740</v>
      </c>
      <c r="C26" s="73" t="s">
        <v>2753</v>
      </c>
      <c r="D26" s="73">
        <v>12</v>
      </c>
      <c r="E26" s="73" t="s">
        <v>299</v>
      </c>
      <c r="F26" s="73" t="s">
        <v>300</v>
      </c>
      <c r="G26" s="86" t="s">
        <v>133</v>
      </c>
      <c r="H26" s="87">
        <v>0</v>
      </c>
      <c r="I26" s="87">
        <v>0</v>
      </c>
      <c r="J26" s="83">
        <v>89.82</v>
      </c>
      <c r="K26" s="84">
        <f t="shared" si="0"/>
        <v>1.0869651753900916E-3</v>
      </c>
      <c r="L26" s="84">
        <f>J26/'סכום נכסי הקרן'!$C$42</f>
        <v>7.2716277011506818E-5</v>
      </c>
    </row>
    <row r="27" spans="2:12">
      <c r="B27" s="76" t="s">
        <v>2740</v>
      </c>
      <c r="C27" s="73" t="s">
        <v>2754</v>
      </c>
      <c r="D27" s="73">
        <v>12</v>
      </c>
      <c r="E27" s="73" t="s">
        <v>299</v>
      </c>
      <c r="F27" s="73" t="s">
        <v>300</v>
      </c>
      <c r="G27" s="86" t="s">
        <v>132</v>
      </c>
      <c r="H27" s="87">
        <v>0</v>
      </c>
      <c r="I27" s="87">
        <v>0</v>
      </c>
      <c r="J27" s="83">
        <v>162.72999999999999</v>
      </c>
      <c r="K27" s="84">
        <f t="shared" si="0"/>
        <v>1.9692923958052728E-3</v>
      </c>
      <c r="L27" s="84">
        <f>J27/'סכום נכסי הקרן'!$C$42</f>
        <v>1.3174259361035967E-4</v>
      </c>
    </row>
    <row r="28" spans="2:12">
      <c r="B28" s="76" t="s">
        <v>2740</v>
      </c>
      <c r="C28" s="73" t="s">
        <v>2755</v>
      </c>
      <c r="D28" s="73">
        <v>12</v>
      </c>
      <c r="E28" s="73" t="s">
        <v>299</v>
      </c>
      <c r="F28" s="73" t="s">
        <v>300</v>
      </c>
      <c r="G28" s="86" t="s">
        <v>130</v>
      </c>
      <c r="H28" s="87">
        <v>0</v>
      </c>
      <c r="I28" s="87">
        <v>0</v>
      </c>
      <c r="J28" s="83">
        <v>5068.57</v>
      </c>
      <c r="K28" s="84">
        <f t="shared" si="0"/>
        <v>6.1337776430939177E-2</v>
      </c>
      <c r="L28" s="84">
        <f>J28/'סכום נכסי הקרן'!$C$42</f>
        <v>4.1034016941907496E-3</v>
      </c>
    </row>
    <row r="29" spans="2:12">
      <c r="B29" s="76" t="s">
        <v>2740</v>
      </c>
      <c r="C29" s="73" t="s">
        <v>2756</v>
      </c>
      <c r="D29" s="73">
        <v>12</v>
      </c>
      <c r="E29" s="73" t="s">
        <v>299</v>
      </c>
      <c r="F29" s="73" t="s">
        <v>300</v>
      </c>
      <c r="G29" s="86" t="s">
        <v>134</v>
      </c>
      <c r="H29" s="87">
        <v>0</v>
      </c>
      <c r="I29" s="87">
        <v>0</v>
      </c>
      <c r="J29" s="83">
        <v>24.446840000000002</v>
      </c>
      <c r="K29" s="84">
        <f t="shared" si="0"/>
        <v>2.9584573289171133E-4</v>
      </c>
      <c r="L29" s="84">
        <f>J29/'סכום נכסי הקרן'!$C$42</f>
        <v>1.9791618676196676E-5</v>
      </c>
    </row>
    <row r="30" spans="2:12">
      <c r="B30" s="76" t="s">
        <v>2740</v>
      </c>
      <c r="C30" s="73" t="s">
        <v>2757</v>
      </c>
      <c r="D30" s="73">
        <v>12</v>
      </c>
      <c r="E30" s="73" t="s">
        <v>299</v>
      </c>
      <c r="F30" s="73" t="s">
        <v>300</v>
      </c>
      <c r="G30" s="86" t="s">
        <v>139</v>
      </c>
      <c r="H30" s="87">
        <v>0</v>
      </c>
      <c r="I30" s="87">
        <v>0</v>
      </c>
      <c r="J30" s="83">
        <v>8.9231400000000006E-4</v>
      </c>
      <c r="K30" s="84">
        <f t="shared" si="0"/>
        <v>1.0798421771465535E-8</v>
      </c>
      <c r="L30" s="84">
        <f>J30/'סכום נכסי הקרן'!$C$42</f>
        <v>7.223975952487831E-10</v>
      </c>
    </row>
    <row r="31" spans="2:12">
      <c r="B31" s="76" t="s">
        <v>2743</v>
      </c>
      <c r="C31" s="73" t="s">
        <v>2758</v>
      </c>
      <c r="D31" s="73">
        <v>10</v>
      </c>
      <c r="E31" s="73" t="s">
        <v>299</v>
      </c>
      <c r="F31" s="73" t="s">
        <v>300</v>
      </c>
      <c r="G31" s="86" t="s">
        <v>138</v>
      </c>
      <c r="H31" s="87">
        <v>0</v>
      </c>
      <c r="I31" s="87">
        <v>0</v>
      </c>
      <c r="J31" s="83">
        <v>1.5785100000000001</v>
      </c>
      <c r="K31" s="84">
        <f t="shared" si="0"/>
        <v>1.9102487185537895E-5</v>
      </c>
      <c r="L31" s="84">
        <f>J31/'סכום נכסי הקרן'!$C$42</f>
        <v>1.2779266357763709E-6</v>
      </c>
    </row>
    <row r="32" spans="2:12">
      <c r="B32" s="76" t="s">
        <v>2743</v>
      </c>
      <c r="C32" s="73" t="s">
        <v>2759</v>
      </c>
      <c r="D32" s="73">
        <v>10</v>
      </c>
      <c r="E32" s="73" t="s">
        <v>299</v>
      </c>
      <c r="F32" s="73" t="s">
        <v>300</v>
      </c>
      <c r="G32" s="86" t="s">
        <v>130</v>
      </c>
      <c r="H32" s="87">
        <v>0</v>
      </c>
      <c r="I32" s="87">
        <v>0</v>
      </c>
      <c r="J32" s="83">
        <v>13537.75647</v>
      </c>
      <c r="K32" s="84">
        <f t="shared" si="0"/>
        <v>0.16382843281899243</v>
      </c>
      <c r="L32" s="84">
        <f>J32/'סכום נכסי הקרן'!$C$42</f>
        <v>1.095986695153461E-2</v>
      </c>
    </row>
    <row r="33" spans="2:12">
      <c r="B33" s="76" t="s">
        <v>2743</v>
      </c>
      <c r="C33" s="73" t="s">
        <v>2760</v>
      </c>
      <c r="D33" s="73">
        <v>10</v>
      </c>
      <c r="E33" s="73" t="s">
        <v>299</v>
      </c>
      <c r="F33" s="73" t="s">
        <v>300</v>
      </c>
      <c r="G33" s="86" t="s">
        <v>133</v>
      </c>
      <c r="H33" s="87">
        <v>0</v>
      </c>
      <c r="I33" s="87">
        <v>0</v>
      </c>
      <c r="J33" s="83">
        <v>-73.932850000000016</v>
      </c>
      <c r="K33" s="84">
        <f t="shared" si="0"/>
        <v>-8.9470533586438836E-4</v>
      </c>
      <c r="L33" s="84">
        <f>J33/'סכום נכסי הקרן'!$C$42</f>
        <v>-5.9854393240371669E-5</v>
      </c>
    </row>
    <row r="34" spans="2:12">
      <c r="B34" s="76" t="s">
        <v>2743</v>
      </c>
      <c r="C34" s="73" t="s">
        <v>2761</v>
      </c>
      <c r="D34" s="73">
        <v>10</v>
      </c>
      <c r="E34" s="73" t="s">
        <v>299</v>
      </c>
      <c r="F34" s="73" t="s">
        <v>300</v>
      </c>
      <c r="G34" s="86" t="s">
        <v>132</v>
      </c>
      <c r="H34" s="87">
        <v>0</v>
      </c>
      <c r="I34" s="87">
        <v>0</v>
      </c>
      <c r="J34" s="83">
        <v>11.504198333</v>
      </c>
      <c r="K34" s="84">
        <f t="shared" si="0"/>
        <v>1.392191378173207E-4</v>
      </c>
      <c r="L34" s="84">
        <f>J34/'סכום נכסי הקרן'!$C$42</f>
        <v>9.3135434510993434E-6</v>
      </c>
    </row>
    <row r="35" spans="2:12">
      <c r="B35" s="76" t="s">
        <v>2743</v>
      </c>
      <c r="C35" s="73" t="s">
        <v>2762</v>
      </c>
      <c r="D35" s="73">
        <v>10</v>
      </c>
      <c r="E35" s="73" t="s">
        <v>299</v>
      </c>
      <c r="F35" s="73" t="s">
        <v>300</v>
      </c>
      <c r="G35" s="86" t="s">
        <v>134</v>
      </c>
      <c r="H35" s="87">
        <v>0</v>
      </c>
      <c r="I35" s="87">
        <v>0</v>
      </c>
      <c r="J35" s="83">
        <v>4.6491799999999998E-4</v>
      </c>
      <c r="K35" s="84">
        <f t="shared" si="0"/>
        <v>5.6262488912492837E-9</v>
      </c>
      <c r="L35" s="84">
        <f>J35/'סכום נכסי הקרן'!$C$42</f>
        <v>3.7638728652455718E-10</v>
      </c>
    </row>
    <row r="36" spans="2:12">
      <c r="B36" s="76" t="s">
        <v>2743</v>
      </c>
      <c r="C36" s="73" t="s">
        <v>2763</v>
      </c>
      <c r="D36" s="73">
        <v>10</v>
      </c>
      <c r="E36" s="73" t="s">
        <v>299</v>
      </c>
      <c r="F36" s="73" t="s">
        <v>300</v>
      </c>
      <c r="G36" s="86" t="s">
        <v>139</v>
      </c>
      <c r="H36" s="87">
        <v>0</v>
      </c>
      <c r="I36" s="87">
        <v>0</v>
      </c>
      <c r="J36" s="83">
        <v>1549.7456999580002</v>
      </c>
      <c r="K36" s="84">
        <f t="shared" si="0"/>
        <v>1.8754393303995639E-2</v>
      </c>
      <c r="L36" s="84">
        <f>J36/'סכום נכסי הקרן'!$C$42</f>
        <v>1.2546396973451067E-3</v>
      </c>
    </row>
    <row r="37" spans="2:12">
      <c r="B37" s="76" t="s">
        <v>2743</v>
      </c>
      <c r="C37" s="73" t="s">
        <v>2764</v>
      </c>
      <c r="D37" s="73">
        <v>10</v>
      </c>
      <c r="E37" s="73" t="s">
        <v>299</v>
      </c>
      <c r="F37" s="73" t="s">
        <v>300</v>
      </c>
      <c r="G37" s="86" t="s">
        <v>135</v>
      </c>
      <c r="H37" s="87">
        <v>0</v>
      </c>
      <c r="I37" s="87">
        <v>0</v>
      </c>
      <c r="J37" s="83">
        <v>0.10852100199999999</v>
      </c>
      <c r="K37" s="84">
        <f t="shared" si="0"/>
        <v>1.313277109468253E-6</v>
      </c>
      <c r="L37" s="84">
        <f>J37/'סכום נכסי הקרן'!$C$42</f>
        <v>8.78561928634857E-8</v>
      </c>
    </row>
    <row r="38" spans="2:12">
      <c r="B38" s="76" t="s">
        <v>2743</v>
      </c>
      <c r="C38" s="73" t="s">
        <v>2765</v>
      </c>
      <c r="D38" s="73">
        <v>10</v>
      </c>
      <c r="E38" s="73" t="s">
        <v>299</v>
      </c>
      <c r="F38" s="73" t="s">
        <v>300</v>
      </c>
      <c r="G38" s="86" t="s">
        <v>133</v>
      </c>
      <c r="H38" s="87">
        <v>0</v>
      </c>
      <c r="I38" s="87">
        <v>0</v>
      </c>
      <c r="J38" s="83">
        <v>-711.75555157700012</v>
      </c>
      <c r="K38" s="84">
        <f t="shared" si="0"/>
        <v>-8.6133767307366455E-3</v>
      </c>
      <c r="L38" s="84">
        <f>J38/'סכום נכסי הקרן'!$C$42</f>
        <v>-5.7622148578213058E-4</v>
      </c>
    </row>
    <row r="39" spans="2:12">
      <c r="B39" s="76" t="s">
        <v>2743</v>
      </c>
      <c r="C39" s="73" t="s">
        <v>2766</v>
      </c>
      <c r="D39" s="73">
        <v>10</v>
      </c>
      <c r="E39" s="73" t="s">
        <v>299</v>
      </c>
      <c r="F39" s="73" t="s">
        <v>300</v>
      </c>
      <c r="G39" s="86" t="s">
        <v>137</v>
      </c>
      <c r="H39" s="87">
        <v>0</v>
      </c>
      <c r="I39" s="87">
        <v>0</v>
      </c>
      <c r="J39" s="83">
        <v>68.928350000000009</v>
      </c>
      <c r="K39" s="84">
        <f t="shared" si="0"/>
        <v>8.3414290856267687E-4</v>
      </c>
      <c r="L39" s="84">
        <f>J39/'סכום נכסי הקרן'!$C$42</f>
        <v>5.5802861195124658E-5</v>
      </c>
    </row>
    <row r="40" spans="2:12">
      <c r="B40" s="76" t="s">
        <v>2743</v>
      </c>
      <c r="C40" s="73" t="s">
        <v>2767</v>
      </c>
      <c r="D40" s="73">
        <v>10</v>
      </c>
      <c r="E40" s="73" t="s">
        <v>299</v>
      </c>
      <c r="F40" s="73" t="s">
        <v>300</v>
      </c>
      <c r="G40" s="86" t="s">
        <v>132</v>
      </c>
      <c r="H40" s="87">
        <v>0</v>
      </c>
      <c r="I40" s="87">
        <v>0</v>
      </c>
      <c r="J40" s="83">
        <v>-14.714869999999999</v>
      </c>
      <c r="K40" s="84">
        <f t="shared" si="0"/>
        <v>-1.7807338288123355E-4</v>
      </c>
      <c r="L40" s="84">
        <f>J40/'סכום נכסי הקרן'!$C$42</f>
        <v>-1.1912831920600215E-5</v>
      </c>
    </row>
    <row r="41" spans="2:12">
      <c r="B41" s="76" t="s">
        <v>2743</v>
      </c>
      <c r="C41" s="73" t="s">
        <v>2768</v>
      </c>
      <c r="D41" s="73">
        <v>10</v>
      </c>
      <c r="E41" s="73" t="s">
        <v>299</v>
      </c>
      <c r="F41" s="73" t="s">
        <v>300</v>
      </c>
      <c r="G41" s="86" t="s">
        <v>130</v>
      </c>
      <c r="H41" s="87">
        <v>0</v>
      </c>
      <c r="I41" s="87">
        <v>0</v>
      </c>
      <c r="J41" s="83">
        <v>8367.2354199290057</v>
      </c>
      <c r="K41" s="84">
        <f t="shared" si="0"/>
        <v>0.1012568861695983</v>
      </c>
      <c r="L41" s="84">
        <f>J41/'סכום נכסי הקרן'!$C$42</f>
        <v>6.7739279516371544E-3</v>
      </c>
    </row>
    <row r="42" spans="2:12">
      <c r="B42" s="76" t="s">
        <v>2743</v>
      </c>
      <c r="C42" s="73" t="s">
        <v>2769</v>
      </c>
      <c r="D42" s="73">
        <v>10</v>
      </c>
      <c r="E42" s="73" t="s">
        <v>299</v>
      </c>
      <c r="F42" s="73" t="s">
        <v>300</v>
      </c>
      <c r="G42" s="86" t="s">
        <v>136</v>
      </c>
      <c r="H42" s="87">
        <v>0</v>
      </c>
      <c r="I42" s="87">
        <v>0</v>
      </c>
      <c r="J42" s="83">
        <v>-71.770321257000006</v>
      </c>
      <c r="K42" s="84">
        <f t="shared" si="0"/>
        <v>-8.6853529094765359E-4</v>
      </c>
      <c r="L42" s="84">
        <f>J42/'סכום נכסי הקרן'!$C$42</f>
        <v>-5.810365800187986E-5</v>
      </c>
    </row>
    <row r="43" spans="2:12">
      <c r="B43" s="76" t="s">
        <v>2743</v>
      </c>
      <c r="C43" s="73" t="s">
        <v>2770</v>
      </c>
      <c r="D43" s="73">
        <v>10</v>
      </c>
      <c r="E43" s="73" t="s">
        <v>299</v>
      </c>
      <c r="F43" s="73" t="s">
        <v>300</v>
      </c>
      <c r="G43" s="86" t="s">
        <v>134</v>
      </c>
      <c r="H43" s="87">
        <v>0</v>
      </c>
      <c r="I43" s="87">
        <v>0</v>
      </c>
      <c r="J43" s="83">
        <v>7.331E-2</v>
      </c>
      <c r="K43" s="84">
        <f t="shared" si="0"/>
        <v>8.8716785802546904E-7</v>
      </c>
      <c r="L43" s="84">
        <f>J43/'סכום נכסי הקרן'!$C$42</f>
        <v>5.9350147714468548E-8</v>
      </c>
    </row>
    <row r="44" spans="2:12">
      <c r="B44" s="76" t="s">
        <v>2743</v>
      </c>
      <c r="C44" s="73" t="s">
        <v>2771</v>
      </c>
      <c r="D44" s="73">
        <v>10</v>
      </c>
      <c r="E44" s="73" t="s">
        <v>299</v>
      </c>
      <c r="F44" s="73" t="s">
        <v>300</v>
      </c>
      <c r="G44" s="86" t="s">
        <v>1540</v>
      </c>
      <c r="H44" s="87">
        <v>0</v>
      </c>
      <c r="I44" s="87">
        <v>0</v>
      </c>
      <c r="J44" s="83">
        <v>0.60129999999999995</v>
      </c>
      <c r="K44" s="84">
        <f t="shared" si="0"/>
        <v>7.2766884876649086E-6</v>
      </c>
      <c r="L44" s="84">
        <f>J44/'סכום נכסי הקרן'!$C$42</f>
        <v>4.8679912454931023E-7</v>
      </c>
    </row>
    <row r="45" spans="2:12">
      <c r="B45" s="76" t="s">
        <v>2747</v>
      </c>
      <c r="C45" s="73" t="s">
        <v>2772</v>
      </c>
      <c r="D45" s="73">
        <v>20</v>
      </c>
      <c r="E45" s="73" t="s">
        <v>299</v>
      </c>
      <c r="F45" s="73" t="s">
        <v>300</v>
      </c>
      <c r="G45" s="86" t="s">
        <v>134</v>
      </c>
      <c r="H45" s="87">
        <v>0</v>
      </c>
      <c r="I45" s="87">
        <v>0</v>
      </c>
      <c r="J45" s="83">
        <v>0.162065406</v>
      </c>
      <c r="K45" s="84">
        <f t="shared" si="0"/>
        <v>1.9612497490253444E-6</v>
      </c>
      <c r="L45" s="84">
        <f>J45/'סכום נכסי הקרן'!$C$42</f>
        <v>1.312045530692309E-7</v>
      </c>
    </row>
    <row r="46" spans="2:12">
      <c r="B46" s="76" t="s">
        <v>2747</v>
      </c>
      <c r="C46" s="73" t="s">
        <v>2773</v>
      </c>
      <c r="D46" s="73">
        <v>20</v>
      </c>
      <c r="E46" s="73" t="s">
        <v>299</v>
      </c>
      <c r="F46" s="73" t="s">
        <v>300</v>
      </c>
      <c r="G46" s="86" t="s">
        <v>130</v>
      </c>
      <c r="H46" s="87">
        <v>0</v>
      </c>
      <c r="I46" s="87">
        <v>0</v>
      </c>
      <c r="J46" s="83">
        <v>694.05894407699998</v>
      </c>
      <c r="K46" s="84">
        <f t="shared" si="0"/>
        <v>8.3992195711391476E-3</v>
      </c>
      <c r="L46" s="84">
        <f>J46/'סכום נכסי הקרן'!$C$42</f>
        <v>5.6189470540878484E-4</v>
      </c>
    </row>
    <row r="47" spans="2:12">
      <c r="B47" s="76" t="s">
        <v>2747</v>
      </c>
      <c r="C47" s="73" t="s">
        <v>2774</v>
      </c>
      <c r="D47" s="73">
        <v>20</v>
      </c>
      <c r="E47" s="73" t="s">
        <v>299</v>
      </c>
      <c r="F47" s="73" t="s">
        <v>300</v>
      </c>
      <c r="G47" s="86" t="s">
        <v>132</v>
      </c>
      <c r="H47" s="87">
        <v>0</v>
      </c>
      <c r="I47" s="87">
        <v>0</v>
      </c>
      <c r="J47" s="83">
        <v>8.5643417999999999E-2</v>
      </c>
      <c r="K47" s="84">
        <f t="shared" si="0"/>
        <v>1.0364218756109657E-6</v>
      </c>
      <c r="L47" s="84">
        <f>J47/'סכום נכסי הקרן'!$C$42</f>
        <v>6.9335008990205624E-8</v>
      </c>
    </row>
    <row r="48" spans="2:12">
      <c r="B48" s="76" t="s">
        <v>2747</v>
      </c>
      <c r="C48" s="73" t="s">
        <v>2775</v>
      </c>
      <c r="D48" s="73">
        <v>20</v>
      </c>
      <c r="E48" s="73" t="s">
        <v>299</v>
      </c>
      <c r="F48" s="73" t="s">
        <v>300</v>
      </c>
      <c r="G48" s="86" t="s">
        <v>139</v>
      </c>
      <c r="H48" s="87">
        <v>0</v>
      </c>
      <c r="I48" s="87">
        <v>0</v>
      </c>
      <c r="J48" s="83">
        <v>4.7760999999999999E-5</v>
      </c>
      <c r="K48" s="84">
        <f t="shared" si="0"/>
        <v>5.7798423226237106E-10</v>
      </c>
      <c r="L48" s="84">
        <f>J48/'סכום נכסי הקרן'!$C$42</f>
        <v>3.8666244782304356E-11</v>
      </c>
    </row>
    <row r="49" spans="2:12">
      <c r="B49" s="76" t="s">
        <v>2747</v>
      </c>
      <c r="C49" s="73" t="s">
        <v>2776</v>
      </c>
      <c r="D49" s="73">
        <v>20</v>
      </c>
      <c r="E49" s="73" t="s">
        <v>299</v>
      </c>
      <c r="F49" s="73" t="s">
        <v>300</v>
      </c>
      <c r="G49" s="86" t="s">
        <v>133</v>
      </c>
      <c r="H49" s="87">
        <v>0</v>
      </c>
      <c r="I49" s="87">
        <v>0</v>
      </c>
      <c r="J49" s="83">
        <v>2.4225080000000003E-3</v>
      </c>
      <c r="K49" s="84">
        <f t="shared" si="0"/>
        <v>2.9316208340056788E-8</v>
      </c>
      <c r="L49" s="84">
        <f>J49/'סכום נכסי הקרן'!$C$42</f>
        <v>1.961208670569933E-9</v>
      </c>
    </row>
    <row r="50" spans="2:12">
      <c r="B50" s="76" t="s">
        <v>2747</v>
      </c>
      <c r="C50" s="73" t="s">
        <v>2777</v>
      </c>
      <c r="D50" s="73">
        <v>20</v>
      </c>
      <c r="E50" s="73" t="s">
        <v>299</v>
      </c>
      <c r="F50" s="73" t="s">
        <v>300</v>
      </c>
      <c r="G50" s="86" t="s">
        <v>132</v>
      </c>
      <c r="H50" s="87">
        <v>0</v>
      </c>
      <c r="I50" s="87">
        <v>0</v>
      </c>
      <c r="J50" s="83">
        <v>0.126328678</v>
      </c>
      <c r="K50" s="84">
        <f t="shared" si="0"/>
        <v>1.5287783749617949E-6</v>
      </c>
      <c r="L50" s="84">
        <f>J50/'סכום נכסי הקרן'!$C$42</f>
        <v>1.0227289182749329E-7</v>
      </c>
    </row>
    <row r="51" spans="2:12">
      <c r="B51" s="76" t="s">
        <v>2747</v>
      </c>
      <c r="C51" s="73" t="s">
        <v>2778</v>
      </c>
      <c r="D51" s="73">
        <v>20</v>
      </c>
      <c r="E51" s="73" t="s">
        <v>299</v>
      </c>
      <c r="F51" s="73" t="s">
        <v>300</v>
      </c>
      <c r="G51" s="86" t="s">
        <v>136</v>
      </c>
      <c r="H51" s="87">
        <v>0</v>
      </c>
      <c r="I51" s="87">
        <v>0</v>
      </c>
      <c r="J51" s="83">
        <v>4.5618166000000002E-2</v>
      </c>
      <c r="K51" s="84">
        <f t="shared" si="0"/>
        <v>5.520525251298633E-7</v>
      </c>
      <c r="L51" s="84">
        <f>J51/'סכום נכסי הקרן'!$C$42</f>
        <v>3.6931453970306195E-8</v>
      </c>
    </row>
    <row r="52" spans="2:12">
      <c r="B52" s="120"/>
      <c r="C52" s="120"/>
      <c r="D52" s="121"/>
      <c r="E52" s="121"/>
      <c r="F52" s="121"/>
      <c r="G52" s="121"/>
      <c r="H52" s="121"/>
      <c r="I52" s="121"/>
      <c r="J52" s="121"/>
      <c r="K52" s="121"/>
      <c r="L52" s="121"/>
    </row>
    <row r="53" spans="2:12">
      <c r="B53" s="120"/>
      <c r="C53" s="120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2:12">
      <c r="B54" s="120"/>
      <c r="C54" s="120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2:12">
      <c r="B55" s="122" t="s">
        <v>219</v>
      </c>
      <c r="C55" s="120"/>
      <c r="D55" s="121"/>
      <c r="E55" s="121"/>
      <c r="F55" s="121"/>
      <c r="G55" s="121"/>
      <c r="H55" s="121"/>
      <c r="I55" s="121"/>
      <c r="J55" s="121"/>
      <c r="K55" s="121"/>
      <c r="L55" s="121"/>
    </row>
    <row r="56" spans="2:12">
      <c r="B56" s="123"/>
      <c r="C56" s="120"/>
      <c r="D56" s="121"/>
      <c r="E56" s="121"/>
      <c r="F56" s="121"/>
      <c r="G56" s="121"/>
      <c r="H56" s="121"/>
      <c r="I56" s="121"/>
      <c r="J56" s="121"/>
      <c r="K56" s="121"/>
      <c r="L56" s="121"/>
    </row>
    <row r="57" spans="2:12">
      <c r="B57" s="120"/>
      <c r="C57" s="120"/>
      <c r="D57" s="121"/>
      <c r="E57" s="121"/>
      <c r="F57" s="121"/>
      <c r="G57" s="121"/>
      <c r="H57" s="121"/>
      <c r="I57" s="121"/>
      <c r="J57" s="121"/>
      <c r="K57" s="121"/>
      <c r="L57" s="121"/>
    </row>
    <row r="58" spans="2:12">
      <c r="B58" s="120"/>
      <c r="C58" s="120"/>
      <c r="D58" s="121"/>
      <c r="E58" s="121"/>
      <c r="F58" s="121"/>
      <c r="G58" s="121"/>
      <c r="H58" s="121"/>
      <c r="I58" s="121"/>
      <c r="J58" s="121"/>
      <c r="K58" s="121"/>
      <c r="L58" s="121"/>
    </row>
    <row r="59" spans="2:12">
      <c r="B59" s="120"/>
      <c r="C59" s="120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2:12">
      <c r="B60" s="120"/>
      <c r="C60" s="120"/>
      <c r="D60" s="121"/>
      <c r="E60" s="121"/>
      <c r="F60" s="121"/>
      <c r="G60" s="121"/>
      <c r="H60" s="121"/>
      <c r="I60" s="121"/>
      <c r="J60" s="121"/>
      <c r="K60" s="121"/>
      <c r="L60" s="121"/>
    </row>
    <row r="61" spans="2:12">
      <c r="B61" s="120"/>
      <c r="C61" s="120"/>
      <c r="D61" s="121"/>
      <c r="E61" s="121"/>
      <c r="F61" s="121"/>
      <c r="G61" s="121"/>
      <c r="H61" s="121"/>
      <c r="I61" s="121"/>
      <c r="J61" s="121"/>
      <c r="K61" s="121"/>
      <c r="L61" s="121"/>
    </row>
    <row r="62" spans="2:12">
      <c r="B62" s="120"/>
      <c r="C62" s="120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2:12">
      <c r="B63" s="120"/>
      <c r="C63" s="120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2:12">
      <c r="B64" s="120"/>
      <c r="C64" s="120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2:12">
      <c r="B65" s="120"/>
      <c r="C65" s="120"/>
      <c r="D65" s="121"/>
      <c r="E65" s="121"/>
      <c r="F65" s="121"/>
      <c r="G65" s="121"/>
      <c r="H65" s="121"/>
      <c r="I65" s="121"/>
      <c r="J65" s="121"/>
      <c r="K65" s="121"/>
      <c r="L65" s="121"/>
    </row>
    <row r="66" spans="2:12">
      <c r="B66" s="120"/>
      <c r="C66" s="120"/>
      <c r="D66" s="121"/>
      <c r="E66" s="121"/>
      <c r="F66" s="121"/>
      <c r="G66" s="121"/>
      <c r="H66" s="121"/>
      <c r="I66" s="121"/>
      <c r="J66" s="121"/>
      <c r="K66" s="121"/>
      <c r="L66" s="121"/>
    </row>
    <row r="67" spans="2:12"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1"/>
    </row>
    <row r="68" spans="2:12">
      <c r="B68" s="120"/>
      <c r="C68" s="120"/>
      <c r="D68" s="121"/>
      <c r="E68" s="121"/>
      <c r="F68" s="121"/>
      <c r="G68" s="121"/>
      <c r="H68" s="121"/>
      <c r="I68" s="121"/>
      <c r="J68" s="121"/>
      <c r="K68" s="121"/>
      <c r="L68" s="121"/>
    </row>
    <row r="69" spans="2:12">
      <c r="B69" s="120"/>
      <c r="C69" s="120"/>
      <c r="D69" s="121"/>
      <c r="E69" s="121"/>
      <c r="F69" s="121"/>
      <c r="G69" s="121"/>
      <c r="H69" s="121"/>
      <c r="I69" s="121"/>
      <c r="J69" s="121"/>
      <c r="K69" s="121"/>
      <c r="L69" s="121"/>
    </row>
    <row r="70" spans="2:12">
      <c r="B70" s="120"/>
      <c r="C70" s="120"/>
      <c r="D70" s="121"/>
      <c r="E70" s="121"/>
      <c r="F70" s="121"/>
      <c r="G70" s="121"/>
      <c r="H70" s="121"/>
      <c r="I70" s="121"/>
      <c r="J70" s="121"/>
      <c r="K70" s="121"/>
      <c r="L70" s="121"/>
    </row>
    <row r="71" spans="2:12">
      <c r="B71" s="120"/>
      <c r="C71" s="120"/>
      <c r="D71" s="121"/>
      <c r="E71" s="121"/>
      <c r="F71" s="121"/>
      <c r="G71" s="121"/>
      <c r="H71" s="121"/>
      <c r="I71" s="121"/>
      <c r="J71" s="121"/>
      <c r="K71" s="121"/>
      <c r="L71" s="121"/>
    </row>
    <row r="72" spans="2:12">
      <c r="B72" s="120"/>
      <c r="C72" s="120"/>
      <c r="D72" s="121"/>
      <c r="E72" s="121"/>
      <c r="F72" s="121"/>
      <c r="G72" s="121"/>
      <c r="H72" s="121"/>
      <c r="I72" s="121"/>
      <c r="J72" s="121"/>
      <c r="K72" s="121"/>
      <c r="L72" s="121"/>
    </row>
    <row r="73" spans="2:12">
      <c r="B73" s="120"/>
      <c r="C73" s="120"/>
      <c r="D73" s="121"/>
      <c r="E73" s="121"/>
      <c r="F73" s="121"/>
      <c r="G73" s="121"/>
      <c r="H73" s="121"/>
      <c r="I73" s="121"/>
      <c r="J73" s="121"/>
      <c r="K73" s="121"/>
      <c r="L73" s="121"/>
    </row>
    <row r="74" spans="2:12">
      <c r="B74" s="120"/>
      <c r="C74" s="120"/>
      <c r="D74" s="121"/>
      <c r="E74" s="121"/>
      <c r="F74" s="121"/>
      <c r="G74" s="121"/>
      <c r="H74" s="121"/>
      <c r="I74" s="121"/>
      <c r="J74" s="121"/>
      <c r="K74" s="121"/>
      <c r="L74" s="121"/>
    </row>
    <row r="75" spans="2:12">
      <c r="B75" s="120"/>
      <c r="C75" s="120"/>
      <c r="D75" s="121"/>
      <c r="E75" s="121"/>
      <c r="F75" s="121"/>
      <c r="G75" s="121"/>
      <c r="H75" s="121"/>
      <c r="I75" s="121"/>
      <c r="J75" s="121"/>
      <c r="K75" s="121"/>
      <c r="L75" s="121"/>
    </row>
    <row r="76" spans="2:12">
      <c r="B76" s="120"/>
      <c r="C76" s="120"/>
      <c r="D76" s="121"/>
      <c r="E76" s="121"/>
      <c r="F76" s="121"/>
      <c r="G76" s="121"/>
      <c r="H76" s="121"/>
      <c r="I76" s="121"/>
      <c r="J76" s="121"/>
      <c r="K76" s="121"/>
      <c r="L76" s="121"/>
    </row>
    <row r="77" spans="2:12">
      <c r="B77" s="120"/>
      <c r="C77" s="120"/>
      <c r="D77" s="121"/>
      <c r="E77" s="121"/>
      <c r="F77" s="121"/>
      <c r="G77" s="121"/>
      <c r="H77" s="121"/>
      <c r="I77" s="121"/>
      <c r="J77" s="121"/>
      <c r="K77" s="121"/>
      <c r="L77" s="121"/>
    </row>
    <row r="78" spans="2:12">
      <c r="B78" s="120"/>
      <c r="C78" s="120"/>
      <c r="D78" s="121"/>
      <c r="E78" s="121"/>
      <c r="F78" s="121"/>
      <c r="G78" s="121"/>
      <c r="H78" s="121"/>
      <c r="I78" s="121"/>
      <c r="J78" s="121"/>
      <c r="K78" s="121"/>
      <c r="L78" s="121"/>
    </row>
    <row r="79" spans="2:12">
      <c r="B79" s="120"/>
      <c r="C79" s="120"/>
      <c r="D79" s="121"/>
      <c r="E79" s="121"/>
      <c r="F79" s="121"/>
      <c r="G79" s="121"/>
      <c r="H79" s="121"/>
      <c r="I79" s="121"/>
      <c r="J79" s="121"/>
      <c r="K79" s="121"/>
      <c r="L79" s="121"/>
    </row>
    <row r="80" spans="2:12">
      <c r="B80" s="120"/>
      <c r="C80" s="120"/>
      <c r="D80" s="121"/>
      <c r="E80" s="121"/>
      <c r="F80" s="121"/>
      <c r="G80" s="121"/>
      <c r="H80" s="121"/>
      <c r="I80" s="121"/>
      <c r="J80" s="121"/>
      <c r="K80" s="121"/>
      <c r="L80" s="121"/>
    </row>
    <row r="81" spans="2:12">
      <c r="B81" s="120"/>
      <c r="C81" s="120"/>
      <c r="D81" s="121"/>
      <c r="E81" s="121"/>
      <c r="F81" s="121"/>
      <c r="G81" s="121"/>
      <c r="H81" s="121"/>
      <c r="I81" s="121"/>
      <c r="J81" s="121"/>
      <c r="K81" s="121"/>
      <c r="L81" s="121"/>
    </row>
    <row r="82" spans="2:12">
      <c r="B82" s="120"/>
      <c r="C82" s="120"/>
      <c r="D82" s="121"/>
      <c r="E82" s="121"/>
      <c r="F82" s="121"/>
      <c r="G82" s="121"/>
      <c r="H82" s="121"/>
      <c r="I82" s="121"/>
      <c r="J82" s="121"/>
      <c r="K82" s="121"/>
      <c r="L82" s="121"/>
    </row>
    <row r="83" spans="2:12">
      <c r="B83" s="120"/>
      <c r="C83" s="120"/>
      <c r="D83" s="121"/>
      <c r="E83" s="121"/>
      <c r="F83" s="121"/>
      <c r="G83" s="121"/>
      <c r="H83" s="121"/>
      <c r="I83" s="121"/>
      <c r="J83" s="121"/>
      <c r="K83" s="121"/>
      <c r="L83" s="121"/>
    </row>
    <row r="84" spans="2:12">
      <c r="B84" s="120"/>
      <c r="C84" s="120"/>
      <c r="D84" s="121"/>
      <c r="E84" s="121"/>
      <c r="F84" s="121"/>
      <c r="G84" s="121"/>
      <c r="H84" s="121"/>
      <c r="I84" s="121"/>
      <c r="J84" s="121"/>
      <c r="K84" s="121"/>
      <c r="L84" s="121"/>
    </row>
    <row r="85" spans="2:12">
      <c r="B85" s="120"/>
      <c r="C85" s="120"/>
      <c r="D85" s="121"/>
      <c r="E85" s="121"/>
      <c r="F85" s="121"/>
      <c r="G85" s="121"/>
      <c r="H85" s="121"/>
      <c r="I85" s="121"/>
      <c r="J85" s="121"/>
      <c r="K85" s="121"/>
      <c r="L85" s="121"/>
    </row>
    <row r="86" spans="2:12">
      <c r="B86" s="1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</row>
    <row r="87" spans="2:12">
      <c r="B87" s="120"/>
      <c r="C87" s="120"/>
      <c r="D87" s="121"/>
      <c r="E87" s="121"/>
      <c r="F87" s="121"/>
      <c r="G87" s="121"/>
      <c r="H87" s="121"/>
      <c r="I87" s="121"/>
      <c r="J87" s="121"/>
      <c r="K87" s="121"/>
      <c r="L87" s="121"/>
    </row>
    <row r="88" spans="2:12">
      <c r="B88" s="120"/>
      <c r="C88" s="120"/>
      <c r="D88" s="121"/>
      <c r="E88" s="121"/>
      <c r="F88" s="121"/>
      <c r="G88" s="121"/>
      <c r="H88" s="121"/>
      <c r="I88" s="121"/>
      <c r="J88" s="121"/>
      <c r="K88" s="121"/>
      <c r="L88" s="121"/>
    </row>
    <row r="89" spans="2:12">
      <c r="B89" s="120"/>
      <c r="C89" s="120"/>
      <c r="D89" s="121"/>
      <c r="E89" s="121"/>
      <c r="F89" s="121"/>
      <c r="G89" s="121"/>
      <c r="H89" s="121"/>
      <c r="I89" s="121"/>
      <c r="J89" s="121"/>
      <c r="K89" s="121"/>
      <c r="L89" s="121"/>
    </row>
    <row r="90" spans="2:12"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2:12">
      <c r="B91" s="120"/>
      <c r="C91" s="120"/>
      <c r="D91" s="121"/>
      <c r="E91" s="121"/>
      <c r="F91" s="121"/>
      <c r="G91" s="121"/>
      <c r="H91" s="121"/>
      <c r="I91" s="121"/>
      <c r="J91" s="121"/>
      <c r="K91" s="121"/>
      <c r="L91" s="121"/>
    </row>
    <row r="92" spans="2:12">
      <c r="B92" s="120"/>
      <c r="C92" s="120"/>
      <c r="D92" s="121"/>
      <c r="E92" s="121"/>
      <c r="F92" s="121"/>
      <c r="G92" s="121"/>
      <c r="H92" s="121"/>
      <c r="I92" s="121"/>
      <c r="J92" s="121"/>
      <c r="K92" s="121"/>
      <c r="L92" s="121"/>
    </row>
    <row r="93" spans="2:12">
      <c r="B93" s="120"/>
      <c r="C93" s="120"/>
      <c r="D93" s="121"/>
      <c r="E93" s="121"/>
      <c r="F93" s="121"/>
      <c r="G93" s="121"/>
      <c r="H93" s="121"/>
      <c r="I93" s="121"/>
      <c r="J93" s="121"/>
      <c r="K93" s="121"/>
      <c r="L93" s="121"/>
    </row>
    <row r="94" spans="2:12">
      <c r="B94" s="120"/>
      <c r="C94" s="120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2:12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</row>
    <row r="96" spans="2:12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2:12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</row>
    <row r="98" spans="2:12">
      <c r="B98" s="120"/>
      <c r="C98" s="120"/>
      <c r="D98" s="121"/>
      <c r="E98" s="121"/>
      <c r="F98" s="121"/>
      <c r="G98" s="121"/>
      <c r="H98" s="121"/>
      <c r="I98" s="121"/>
      <c r="J98" s="121"/>
      <c r="K98" s="121"/>
      <c r="L98" s="121"/>
    </row>
    <row r="99" spans="2:12">
      <c r="B99" s="120"/>
      <c r="C99" s="120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2:12">
      <c r="B100" s="120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</row>
    <row r="101" spans="2:12">
      <c r="B101" s="120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</row>
    <row r="102" spans="2:12">
      <c r="B102" s="120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2:12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2:12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2:12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2:12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</row>
    <row r="107" spans="2:12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2:12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09" spans="2:12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0" spans="2:12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2:12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0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0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0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0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0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0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0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0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0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0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0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0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0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0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0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0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0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0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0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0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0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0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0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0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0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0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0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0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0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0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0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0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0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0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0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0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0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0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0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0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0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0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0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0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0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0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0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0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0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0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0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0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0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E510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7.57031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8803</v>
      </c>
    </row>
    <row r="6" spans="2:11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ht="26.25" customHeight="1">
      <c r="B7" s="134" t="s">
        <v>99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11" s="3" customFormat="1" ht="63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7425.3365443720013</v>
      </c>
      <c r="J11" s="78">
        <f>IFERROR(I11/$I$11,0)</f>
        <v>1</v>
      </c>
      <c r="K11" s="78">
        <f>I11/'סכום נכסי הקרן'!$C$42</f>
        <v>6.011387542465144E-3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6397.3968039009978</v>
      </c>
      <c r="J12" s="81">
        <f t="shared" ref="J12:J75" si="0">IFERROR(I12/$I$11,0)</f>
        <v>0.86156321207418862</v>
      </c>
      <c r="K12" s="81">
        <f>I12/'סכום נכסי הקרן'!$C$42</f>
        <v>5.1791903601090331E-3</v>
      </c>
    </row>
    <row r="13" spans="2:11">
      <c r="B13" s="89" t="s">
        <v>2226</v>
      </c>
      <c r="C13" s="71"/>
      <c r="D13" s="71"/>
      <c r="E13" s="71"/>
      <c r="F13" s="71"/>
      <c r="G13" s="80"/>
      <c r="H13" s="82"/>
      <c r="I13" s="80">
        <v>7742.5354048649997</v>
      </c>
      <c r="J13" s="81">
        <f t="shared" si="0"/>
        <v>1.0427184490019403</v>
      </c>
      <c r="K13" s="81">
        <f>I13/'סכום נכסי הקרן'!$C$42</f>
        <v>6.2681846946288401E-3</v>
      </c>
    </row>
    <row r="14" spans="2:11">
      <c r="B14" s="76" t="s">
        <v>2227</v>
      </c>
      <c r="C14" s="73" t="s">
        <v>2228</v>
      </c>
      <c r="D14" s="86" t="s">
        <v>632</v>
      </c>
      <c r="E14" s="86" t="s">
        <v>130</v>
      </c>
      <c r="F14" s="94">
        <v>44196</v>
      </c>
      <c r="G14" s="83">
        <v>418334.61128000001</v>
      </c>
      <c r="H14" s="85">
        <v>-0.46394299999999999</v>
      </c>
      <c r="I14" s="83">
        <v>-1.9408332999999998</v>
      </c>
      <c r="J14" s="84">
        <f t="shared" si="0"/>
        <v>-2.6137984297439624E-4</v>
      </c>
      <c r="K14" s="84">
        <f>I14/'סכום נכסי הקרן'!$C$42</f>
        <v>-1.5712555319077811E-6</v>
      </c>
    </row>
    <row r="15" spans="2:11">
      <c r="B15" s="76" t="s">
        <v>2229</v>
      </c>
      <c r="C15" s="73" t="s">
        <v>2230</v>
      </c>
      <c r="D15" s="86" t="s">
        <v>632</v>
      </c>
      <c r="E15" s="86" t="s">
        <v>130</v>
      </c>
      <c r="F15" s="94">
        <v>44194</v>
      </c>
      <c r="G15" s="83">
        <v>366454.96942600003</v>
      </c>
      <c r="H15" s="85">
        <v>-0.34701399999999999</v>
      </c>
      <c r="I15" s="83">
        <v>-1.271650921</v>
      </c>
      <c r="J15" s="84">
        <f t="shared" si="0"/>
        <v>-1.7125835487737478E-4</v>
      </c>
      <c r="K15" s="84">
        <f>I15/'סכום נכסי הקרן'!$C$42</f>
        <v>-1.0295003410529255E-6</v>
      </c>
    </row>
    <row r="16" spans="2:11" s="6" customFormat="1">
      <c r="B16" s="76" t="s">
        <v>2231</v>
      </c>
      <c r="C16" s="73" t="s">
        <v>2232</v>
      </c>
      <c r="D16" s="86" t="s">
        <v>632</v>
      </c>
      <c r="E16" s="86" t="s">
        <v>130</v>
      </c>
      <c r="F16" s="94">
        <v>44194</v>
      </c>
      <c r="G16" s="83">
        <v>314123.88734399999</v>
      </c>
      <c r="H16" s="85">
        <v>-0.34074700000000002</v>
      </c>
      <c r="I16" s="83">
        <v>-1.070366613</v>
      </c>
      <c r="J16" s="84">
        <f t="shared" si="0"/>
        <v>-1.4415058584937531E-4</v>
      </c>
      <c r="K16" s="84">
        <f>I16/'סכום נכסי הקרן'!$C$42</f>
        <v>-8.6654503601398703E-7</v>
      </c>
    </row>
    <row r="17" spans="2:11" s="6" customFormat="1">
      <c r="B17" s="76" t="s">
        <v>2233</v>
      </c>
      <c r="C17" s="73" t="s">
        <v>2234</v>
      </c>
      <c r="D17" s="86" t="s">
        <v>632</v>
      </c>
      <c r="E17" s="86" t="s">
        <v>130</v>
      </c>
      <c r="F17" s="94">
        <v>44195</v>
      </c>
      <c r="G17" s="83">
        <v>523883.29936999996</v>
      </c>
      <c r="H17" s="85">
        <v>-0.27973900000000002</v>
      </c>
      <c r="I17" s="83">
        <v>-1.46550351</v>
      </c>
      <c r="J17" s="84">
        <f t="shared" si="0"/>
        <v>-1.9736526435435058E-4</v>
      </c>
      <c r="K17" s="84">
        <f>I17/'סכום נכסי הקרן'!$C$42</f>
        <v>-1.1864390914550831E-6</v>
      </c>
    </row>
    <row r="18" spans="2:11" s="6" customFormat="1">
      <c r="B18" s="76" t="s">
        <v>2235</v>
      </c>
      <c r="C18" s="73" t="s">
        <v>2236</v>
      </c>
      <c r="D18" s="86" t="s">
        <v>632</v>
      </c>
      <c r="E18" s="86" t="s">
        <v>130</v>
      </c>
      <c r="F18" s="94">
        <v>44194</v>
      </c>
      <c r="G18" s="83">
        <v>523883.29936999996</v>
      </c>
      <c r="H18" s="85">
        <v>-0.27418199999999998</v>
      </c>
      <c r="I18" s="83">
        <v>-1.4363942509999998</v>
      </c>
      <c r="J18" s="84">
        <f t="shared" si="0"/>
        <v>-1.9344500312093034E-4</v>
      </c>
      <c r="K18" s="84">
        <f>I18/'סכום נכסי הקרן'!$C$42</f>
        <v>-1.1628728819132916E-6</v>
      </c>
    </row>
    <row r="19" spans="2:11">
      <c r="B19" s="76" t="s">
        <v>2237</v>
      </c>
      <c r="C19" s="73" t="s">
        <v>2238</v>
      </c>
      <c r="D19" s="86" t="s">
        <v>632</v>
      </c>
      <c r="E19" s="86" t="s">
        <v>130</v>
      </c>
      <c r="F19" s="94">
        <v>44195</v>
      </c>
      <c r="G19" s="83">
        <v>523916.01243</v>
      </c>
      <c r="H19" s="85">
        <v>-0.261407</v>
      </c>
      <c r="I19" s="83">
        <v>-1.36955231</v>
      </c>
      <c r="J19" s="84">
        <f t="shared" si="0"/>
        <v>-1.8444312952226329E-4</v>
      </c>
      <c r="K19" s="84">
        <f>I19/'סכום נכסי הקרן'!$C$42</f>
        <v>-1.1087591311034187E-6</v>
      </c>
    </row>
    <row r="20" spans="2:11">
      <c r="B20" s="76" t="s">
        <v>2239</v>
      </c>
      <c r="C20" s="73" t="s">
        <v>2240</v>
      </c>
      <c r="D20" s="86" t="s">
        <v>632</v>
      </c>
      <c r="E20" s="86" t="s">
        <v>130</v>
      </c>
      <c r="F20" s="94">
        <v>44193</v>
      </c>
      <c r="G20" s="83">
        <v>332118.957039</v>
      </c>
      <c r="H20" s="85">
        <v>-0.202511</v>
      </c>
      <c r="I20" s="83">
        <v>-0.6725783729999999</v>
      </c>
      <c r="J20" s="84">
        <f t="shared" si="0"/>
        <v>-9.0578840296441179E-5</v>
      </c>
      <c r="K20" s="84">
        <f>I20/'סכום נכסי הקרן'!$C$42</f>
        <v>-5.4450451216896634E-7</v>
      </c>
    </row>
    <row r="21" spans="2:11">
      <c r="B21" s="76" t="s">
        <v>2241</v>
      </c>
      <c r="C21" s="73" t="s">
        <v>2242</v>
      </c>
      <c r="D21" s="86" t="s">
        <v>632</v>
      </c>
      <c r="E21" s="86" t="s">
        <v>130</v>
      </c>
      <c r="F21" s="94">
        <v>44193</v>
      </c>
      <c r="G21" s="83">
        <v>321465.57802800002</v>
      </c>
      <c r="H21" s="85">
        <v>-0.18377199999999999</v>
      </c>
      <c r="I21" s="83">
        <v>-0.59076233899999997</v>
      </c>
      <c r="J21" s="84">
        <f t="shared" si="0"/>
        <v>-7.9560345240885471E-5</v>
      </c>
      <c r="K21" s="84">
        <f>I21/'סכום נכסי הקרן'!$C$42</f>
        <v>-4.7826806825528497E-7</v>
      </c>
    </row>
    <row r="22" spans="2:11">
      <c r="B22" s="76" t="s">
        <v>2243</v>
      </c>
      <c r="C22" s="73" t="s">
        <v>2244</v>
      </c>
      <c r="D22" s="86" t="s">
        <v>632</v>
      </c>
      <c r="E22" s="86" t="s">
        <v>130</v>
      </c>
      <c r="F22" s="94">
        <v>44182</v>
      </c>
      <c r="G22" s="83">
        <v>486092.15568899998</v>
      </c>
      <c r="H22" s="85">
        <v>0.65671800000000002</v>
      </c>
      <c r="I22" s="83">
        <v>3.192253182</v>
      </c>
      <c r="J22" s="84">
        <f t="shared" si="0"/>
        <v>4.2991360228911824E-4</v>
      </c>
      <c r="K22" s="84">
        <f>I22/'סכום נכסי הקרן'!$C$42</f>
        <v>2.5843772731371196E-6</v>
      </c>
    </row>
    <row r="23" spans="2:11">
      <c r="B23" s="76" t="s">
        <v>2245</v>
      </c>
      <c r="C23" s="73" t="s">
        <v>2246</v>
      </c>
      <c r="D23" s="86" t="s">
        <v>632</v>
      </c>
      <c r="E23" s="86" t="s">
        <v>130</v>
      </c>
      <c r="F23" s="94">
        <v>44182</v>
      </c>
      <c r="G23" s="83">
        <v>507795.67072300002</v>
      </c>
      <c r="H23" s="85">
        <v>0.67186000000000001</v>
      </c>
      <c r="I23" s="83">
        <v>3.4116744689999994</v>
      </c>
      <c r="J23" s="84">
        <f t="shared" si="0"/>
        <v>4.5946395137953203E-4</v>
      </c>
      <c r="K23" s="84">
        <f>I23/'סכום נכסי הקרן'!$C$42</f>
        <v>2.7620158735347292E-6</v>
      </c>
    </row>
    <row r="24" spans="2:11">
      <c r="B24" s="76" t="s">
        <v>2247</v>
      </c>
      <c r="C24" s="73" t="s">
        <v>2248</v>
      </c>
      <c r="D24" s="86" t="s">
        <v>632</v>
      </c>
      <c r="E24" s="86" t="s">
        <v>130</v>
      </c>
      <c r="F24" s="94">
        <v>44182</v>
      </c>
      <c r="G24" s="83">
        <v>475437.106241</v>
      </c>
      <c r="H24" s="85">
        <v>0.68742099999999995</v>
      </c>
      <c r="I24" s="83">
        <v>3.2682568299999999</v>
      </c>
      <c r="J24" s="84">
        <f t="shared" si="0"/>
        <v>4.4014931989542745E-4</v>
      </c>
      <c r="K24" s="84">
        <f>I24/'סכום נכסי הקרן'!$C$42</f>
        <v>2.6459081384438783E-6</v>
      </c>
    </row>
    <row r="25" spans="2:11">
      <c r="B25" s="76" t="s">
        <v>2249</v>
      </c>
      <c r="C25" s="73" t="s">
        <v>2250</v>
      </c>
      <c r="D25" s="86" t="s">
        <v>632</v>
      </c>
      <c r="E25" s="86" t="s">
        <v>130</v>
      </c>
      <c r="F25" s="94">
        <v>44181</v>
      </c>
      <c r="G25" s="83">
        <v>317450.80554600002</v>
      </c>
      <c r="H25" s="85">
        <v>0.68745900000000004</v>
      </c>
      <c r="I25" s="83">
        <v>2.182345121</v>
      </c>
      <c r="J25" s="84">
        <f t="shared" si="0"/>
        <v>2.939052133137451E-4</v>
      </c>
      <c r="K25" s="84">
        <f>I25/'סכום נכסי הקרן'!$C$42</f>
        <v>1.7667781379798081E-6</v>
      </c>
    </row>
    <row r="26" spans="2:11">
      <c r="B26" s="76" t="s">
        <v>2251</v>
      </c>
      <c r="C26" s="73" t="s">
        <v>2252</v>
      </c>
      <c r="D26" s="86" t="s">
        <v>632</v>
      </c>
      <c r="E26" s="86" t="s">
        <v>130</v>
      </c>
      <c r="F26" s="94">
        <v>44181</v>
      </c>
      <c r="G26" s="83">
        <v>324271.91218799999</v>
      </c>
      <c r="H26" s="85">
        <v>0.69032499999999997</v>
      </c>
      <c r="I26" s="83">
        <v>2.2385310079999998</v>
      </c>
      <c r="J26" s="84">
        <f t="shared" si="0"/>
        <v>3.0147199317136458E-4</v>
      </c>
      <c r="K26" s="84">
        <f>I26/'סכום נכסי הקרן'!$C$42</f>
        <v>1.812264984152478E-6</v>
      </c>
    </row>
    <row r="27" spans="2:11">
      <c r="B27" s="76" t="s">
        <v>2253</v>
      </c>
      <c r="C27" s="73" t="s">
        <v>2254</v>
      </c>
      <c r="D27" s="86" t="s">
        <v>632</v>
      </c>
      <c r="E27" s="86" t="s">
        <v>130</v>
      </c>
      <c r="F27" s="94">
        <v>44182</v>
      </c>
      <c r="G27" s="83">
        <v>432416.00356799999</v>
      </c>
      <c r="H27" s="85">
        <v>0.73344200000000004</v>
      </c>
      <c r="I27" s="83">
        <v>3.17151885</v>
      </c>
      <c r="J27" s="84">
        <f t="shared" si="0"/>
        <v>4.2712122622964985E-4</v>
      </c>
      <c r="K27" s="84">
        <f>I27/'סכום נכסי הקרן'!$C$42</f>
        <v>2.5675912184793536E-6</v>
      </c>
    </row>
    <row r="28" spans="2:11">
      <c r="B28" s="76" t="s">
        <v>2255</v>
      </c>
      <c r="C28" s="73" t="s">
        <v>2256</v>
      </c>
      <c r="D28" s="86" t="s">
        <v>632</v>
      </c>
      <c r="E28" s="86" t="s">
        <v>130</v>
      </c>
      <c r="F28" s="94">
        <v>44181</v>
      </c>
      <c r="G28" s="83">
        <v>486558.20761200006</v>
      </c>
      <c r="H28" s="85">
        <v>0.73835700000000004</v>
      </c>
      <c r="I28" s="83">
        <v>3.592534889</v>
      </c>
      <c r="J28" s="84">
        <f t="shared" si="0"/>
        <v>4.8382115309277728E-4</v>
      </c>
      <c r="K28" s="84">
        <f>I28/'סכום נכסי הקרן'!$C$42</f>
        <v>2.9084364524830426E-6</v>
      </c>
    </row>
    <row r="29" spans="2:11">
      <c r="B29" s="76" t="s">
        <v>2257</v>
      </c>
      <c r="C29" s="73" t="s">
        <v>2258</v>
      </c>
      <c r="D29" s="86" t="s">
        <v>632</v>
      </c>
      <c r="E29" s="86" t="s">
        <v>130</v>
      </c>
      <c r="F29" s="94">
        <v>44186</v>
      </c>
      <c r="G29" s="83">
        <v>424092.10983999999</v>
      </c>
      <c r="H29" s="85">
        <v>0.88872499999999999</v>
      </c>
      <c r="I29" s="83">
        <v>3.7690136499999998</v>
      </c>
      <c r="J29" s="84">
        <f t="shared" si="0"/>
        <v>5.0758825912836309E-4</v>
      </c>
      <c r="K29" s="84">
        <f>I29/'סכום נכסי הקרן'!$C$42</f>
        <v>3.0513097376258116E-6</v>
      </c>
    </row>
    <row r="30" spans="2:11">
      <c r="B30" s="76" t="s">
        <v>2259</v>
      </c>
      <c r="C30" s="73" t="s">
        <v>2260</v>
      </c>
      <c r="D30" s="86" t="s">
        <v>632</v>
      </c>
      <c r="E30" s="86" t="s">
        <v>130</v>
      </c>
      <c r="F30" s="94">
        <v>44186</v>
      </c>
      <c r="G30" s="83">
        <v>530164.20689000003</v>
      </c>
      <c r="H30" s="85">
        <v>0.88961100000000004</v>
      </c>
      <c r="I30" s="83">
        <v>4.7163989810000002</v>
      </c>
      <c r="J30" s="84">
        <f t="shared" si="0"/>
        <v>6.3517646005887402E-4</v>
      </c>
      <c r="K30" s="84">
        <f>I30/'סכום נכסי הקרן'!$C$42</f>
        <v>3.8182918592650245E-6</v>
      </c>
    </row>
    <row r="31" spans="2:11">
      <c r="B31" s="76" t="s">
        <v>2261</v>
      </c>
      <c r="C31" s="73" t="s">
        <v>2262</v>
      </c>
      <c r="D31" s="86" t="s">
        <v>632</v>
      </c>
      <c r="E31" s="86" t="s">
        <v>130</v>
      </c>
      <c r="F31" s="94">
        <v>44179</v>
      </c>
      <c r="G31" s="83">
        <v>117855.68034000001</v>
      </c>
      <c r="H31" s="85">
        <v>0.93310099999999996</v>
      </c>
      <c r="I31" s="83">
        <v>1.099713062</v>
      </c>
      <c r="J31" s="84">
        <f t="shared" si="0"/>
        <v>1.4810279041608184E-4</v>
      </c>
      <c r="K31" s="84">
        <f>I31/'סכום נכסי הקרן'!$C$42</f>
        <v>8.9030326931156061E-7</v>
      </c>
    </row>
    <row r="32" spans="2:11">
      <c r="B32" s="76" t="s">
        <v>2261</v>
      </c>
      <c r="C32" s="73" t="s">
        <v>2263</v>
      </c>
      <c r="D32" s="86" t="s">
        <v>632</v>
      </c>
      <c r="E32" s="86" t="s">
        <v>130</v>
      </c>
      <c r="F32" s="94">
        <v>44179</v>
      </c>
      <c r="G32" s="83">
        <v>371195.09181999997</v>
      </c>
      <c r="H32" s="85">
        <v>0.93310099999999996</v>
      </c>
      <c r="I32" s="83">
        <v>3.4636268320000001</v>
      </c>
      <c r="J32" s="84">
        <f t="shared" si="0"/>
        <v>4.6646058549699537E-4</v>
      </c>
      <c r="K32" s="84">
        <f>I32/'סכום נכסי הקרן'!$C$42</f>
        <v>2.8040753527076354E-6</v>
      </c>
    </row>
    <row r="33" spans="2:11">
      <c r="B33" s="76" t="s">
        <v>2264</v>
      </c>
      <c r="C33" s="73" t="s">
        <v>2265</v>
      </c>
      <c r="D33" s="86" t="s">
        <v>632</v>
      </c>
      <c r="E33" s="86" t="s">
        <v>130</v>
      </c>
      <c r="F33" s="94">
        <v>44181</v>
      </c>
      <c r="G33" s="83">
        <v>216622.27015999999</v>
      </c>
      <c r="H33" s="85">
        <v>0.91415400000000002</v>
      </c>
      <c r="I33" s="83">
        <v>1.9802602999999999</v>
      </c>
      <c r="J33" s="84">
        <f t="shared" si="0"/>
        <v>2.6668963597359488E-4</v>
      </c>
      <c r="K33" s="84">
        <f>I33/'סכום נכסי הקרן'!$C$42</f>
        <v>1.6031747553962324E-6</v>
      </c>
    </row>
    <row r="34" spans="2:11">
      <c r="B34" s="76" t="s">
        <v>2266</v>
      </c>
      <c r="C34" s="73" t="s">
        <v>2267</v>
      </c>
      <c r="D34" s="86" t="s">
        <v>632</v>
      </c>
      <c r="E34" s="86" t="s">
        <v>130</v>
      </c>
      <c r="F34" s="94">
        <v>44175</v>
      </c>
      <c r="G34" s="83">
        <v>212163.82193599999</v>
      </c>
      <c r="H34" s="85">
        <v>0.88465899999999997</v>
      </c>
      <c r="I34" s="83">
        <v>1.8769257210000003</v>
      </c>
      <c r="J34" s="84">
        <f t="shared" si="0"/>
        <v>2.5277315173311671E-4</v>
      </c>
      <c r="K34" s="84">
        <f>I34/'סכום נכסי הקרן'!$C$42</f>
        <v>1.5195173753981093E-6</v>
      </c>
    </row>
    <row r="35" spans="2:11">
      <c r="B35" s="76" t="s">
        <v>2268</v>
      </c>
      <c r="C35" s="73" t="s">
        <v>2269</v>
      </c>
      <c r="D35" s="86" t="s">
        <v>632</v>
      </c>
      <c r="E35" s="86" t="s">
        <v>130</v>
      </c>
      <c r="F35" s="94">
        <v>44181</v>
      </c>
      <c r="G35" s="83">
        <v>636550.34931600001</v>
      </c>
      <c r="H35" s="85">
        <v>0.94902200000000003</v>
      </c>
      <c r="I35" s="83">
        <v>6.0409996860000001</v>
      </c>
      <c r="J35" s="84">
        <f t="shared" si="0"/>
        <v>8.1356577575985396E-4</v>
      </c>
      <c r="K35" s="84">
        <f>I35/'סכום נכסי הקרן'!$C$42</f>
        <v>4.8906591693787771E-6</v>
      </c>
    </row>
    <row r="36" spans="2:11">
      <c r="B36" s="76" t="s">
        <v>2270</v>
      </c>
      <c r="C36" s="73" t="s">
        <v>2271</v>
      </c>
      <c r="D36" s="86" t="s">
        <v>632</v>
      </c>
      <c r="E36" s="86" t="s">
        <v>130</v>
      </c>
      <c r="F36" s="94">
        <v>44175</v>
      </c>
      <c r="G36" s="83">
        <v>541739.42347000004</v>
      </c>
      <c r="H36" s="85">
        <v>0.89382600000000001</v>
      </c>
      <c r="I36" s="83">
        <v>4.8422054129999994</v>
      </c>
      <c r="J36" s="84">
        <f t="shared" si="0"/>
        <v>6.521193193149105E-4</v>
      </c>
      <c r="K36" s="84">
        <f>I36/'סכום נכסי הקרן'!$C$42</f>
        <v>3.9201419523305026E-6</v>
      </c>
    </row>
    <row r="37" spans="2:11">
      <c r="B37" s="76" t="s">
        <v>2272</v>
      </c>
      <c r="C37" s="73" t="s">
        <v>2273</v>
      </c>
      <c r="D37" s="86" t="s">
        <v>632</v>
      </c>
      <c r="E37" s="86" t="s">
        <v>130</v>
      </c>
      <c r="F37" s="94">
        <v>44179</v>
      </c>
      <c r="G37" s="83">
        <v>260107.086144</v>
      </c>
      <c r="H37" s="85">
        <v>0.95125199999999999</v>
      </c>
      <c r="I37" s="83">
        <v>2.4742736679999999</v>
      </c>
      <c r="J37" s="84">
        <f t="shared" si="0"/>
        <v>3.3322040734643388E-4</v>
      </c>
      <c r="K37" s="84">
        <f>I37/'סכום נכסי הקרן'!$C$42</f>
        <v>2.0031170056175134E-6</v>
      </c>
    </row>
    <row r="38" spans="2:11">
      <c r="B38" s="76" t="s">
        <v>2274</v>
      </c>
      <c r="C38" s="73" t="s">
        <v>2275</v>
      </c>
      <c r="D38" s="86" t="s">
        <v>632</v>
      </c>
      <c r="E38" s="86" t="s">
        <v>130</v>
      </c>
      <c r="F38" s="94">
        <v>44179</v>
      </c>
      <c r="G38" s="83">
        <v>371424.08324000001</v>
      </c>
      <c r="H38" s="85">
        <v>0.95125199999999999</v>
      </c>
      <c r="I38" s="83">
        <v>3.5331787229999998</v>
      </c>
      <c r="J38" s="84">
        <f t="shared" si="0"/>
        <v>4.7582741898452482E-4</v>
      </c>
      <c r="K38" s="84">
        <f>I38/'סכום נכסי הקרן'!$C$42</f>
        <v>2.860383018846915E-6</v>
      </c>
    </row>
    <row r="39" spans="2:11">
      <c r="B39" s="76" t="s">
        <v>2274</v>
      </c>
      <c r="C39" s="73" t="s">
        <v>2276</v>
      </c>
      <c r="D39" s="86" t="s">
        <v>632</v>
      </c>
      <c r="E39" s="86" t="s">
        <v>130</v>
      </c>
      <c r="F39" s="94">
        <v>44179</v>
      </c>
      <c r="G39" s="83">
        <v>162566.92884000001</v>
      </c>
      <c r="H39" s="85">
        <v>0.95125199999999999</v>
      </c>
      <c r="I39" s="83">
        <v>1.5464210510000003</v>
      </c>
      <c r="J39" s="84">
        <f t="shared" si="0"/>
        <v>2.0826275573625048E-4</v>
      </c>
      <c r="K39" s="84">
        <f>I39/'סכום נכסי הקרן'!$C$42</f>
        <v>1.2519481353923574E-6</v>
      </c>
    </row>
    <row r="40" spans="2:11">
      <c r="B40" s="76" t="s">
        <v>2277</v>
      </c>
      <c r="C40" s="73" t="s">
        <v>2278</v>
      </c>
      <c r="D40" s="86" t="s">
        <v>632</v>
      </c>
      <c r="E40" s="86" t="s">
        <v>130</v>
      </c>
      <c r="F40" s="94">
        <v>44175</v>
      </c>
      <c r="G40" s="83">
        <v>1066496.14356</v>
      </c>
      <c r="H40" s="85">
        <v>0.96267999999999998</v>
      </c>
      <c r="I40" s="83">
        <v>10.266942694999999</v>
      </c>
      <c r="J40" s="84">
        <f t="shared" si="0"/>
        <v>1.3826905533031739E-3</v>
      </c>
      <c r="K40" s="84">
        <f>I40/'סכום נכסי הקרן'!$C$42</f>
        <v>8.311888767210937E-6</v>
      </c>
    </row>
    <row r="41" spans="2:11">
      <c r="B41" s="76" t="s">
        <v>2279</v>
      </c>
      <c r="C41" s="73" t="s">
        <v>2280</v>
      </c>
      <c r="D41" s="86" t="s">
        <v>632</v>
      </c>
      <c r="E41" s="86" t="s">
        <v>130</v>
      </c>
      <c r="F41" s="94">
        <v>44179</v>
      </c>
      <c r="G41" s="83">
        <v>487851.12585000001</v>
      </c>
      <c r="H41" s="85">
        <v>0.98176699999999995</v>
      </c>
      <c r="I41" s="83">
        <v>4.7895602879999997</v>
      </c>
      <c r="J41" s="84">
        <f t="shared" si="0"/>
        <v>6.4502938814675333E-4</v>
      </c>
      <c r="K41" s="84">
        <f>I41/'סכום נכסי הקרן'!$C$42</f>
        <v>3.8775216284293075E-6</v>
      </c>
    </row>
    <row r="42" spans="2:11">
      <c r="B42" s="76" t="s">
        <v>2279</v>
      </c>
      <c r="C42" s="73" t="s">
        <v>2281</v>
      </c>
      <c r="D42" s="86" t="s">
        <v>632</v>
      </c>
      <c r="E42" s="86" t="s">
        <v>130</v>
      </c>
      <c r="F42" s="94">
        <v>44179</v>
      </c>
      <c r="G42" s="83">
        <v>424615.51880000002</v>
      </c>
      <c r="H42" s="85">
        <v>0.98176699999999995</v>
      </c>
      <c r="I42" s="83">
        <v>4.1687341050000004</v>
      </c>
      <c r="J42" s="84">
        <f t="shared" si="0"/>
        <v>5.6142022386307497E-4</v>
      </c>
      <c r="K42" s="84">
        <f>I42/'סכום נכסי הקרן'!$C$42</f>
        <v>3.3749145398184811E-6</v>
      </c>
    </row>
    <row r="43" spans="2:11">
      <c r="B43" s="76" t="s">
        <v>2282</v>
      </c>
      <c r="C43" s="73" t="s">
        <v>2283</v>
      </c>
      <c r="D43" s="86" t="s">
        <v>632</v>
      </c>
      <c r="E43" s="86" t="s">
        <v>130</v>
      </c>
      <c r="F43" s="94">
        <v>44175</v>
      </c>
      <c r="G43" s="83">
        <v>325274.17438799998</v>
      </c>
      <c r="H43" s="85">
        <v>0.99623799999999996</v>
      </c>
      <c r="I43" s="83">
        <v>3.240504423</v>
      </c>
      <c r="J43" s="84">
        <f t="shared" si="0"/>
        <v>4.3641179138959366E-4</v>
      </c>
      <c r="K43" s="84">
        <f>I43/'סכום נכסי הקרן'!$C$42</f>
        <v>2.6234404061443005E-6</v>
      </c>
    </row>
    <row r="44" spans="2:11">
      <c r="B44" s="76" t="s">
        <v>2284</v>
      </c>
      <c r="C44" s="73" t="s">
        <v>2285</v>
      </c>
      <c r="D44" s="86" t="s">
        <v>632</v>
      </c>
      <c r="E44" s="86" t="s">
        <v>130</v>
      </c>
      <c r="F44" s="94">
        <v>44174</v>
      </c>
      <c r="G44" s="83">
        <v>472018.90678800002</v>
      </c>
      <c r="H44" s="85">
        <v>1.0181530000000001</v>
      </c>
      <c r="I44" s="83">
        <v>4.8058742190000006</v>
      </c>
      <c r="J44" s="84">
        <f t="shared" si="0"/>
        <v>6.472264509872741E-4</v>
      </c>
      <c r="K44" s="84">
        <f>I44/'סכום נכסי הקרן'!$C$42</f>
        <v>3.8907290246188271E-6</v>
      </c>
    </row>
    <row r="45" spans="2:11">
      <c r="B45" s="76" t="s">
        <v>2286</v>
      </c>
      <c r="C45" s="73" t="s">
        <v>2287</v>
      </c>
      <c r="D45" s="86" t="s">
        <v>632</v>
      </c>
      <c r="E45" s="86" t="s">
        <v>130</v>
      </c>
      <c r="F45" s="94">
        <v>44174</v>
      </c>
      <c r="G45" s="83">
        <v>596482.984834</v>
      </c>
      <c r="H45" s="85">
        <v>1.021201</v>
      </c>
      <c r="I45" s="83">
        <v>6.0912912500000003</v>
      </c>
      <c r="J45" s="84">
        <f t="shared" si="0"/>
        <v>8.203387433821926E-4</v>
      </c>
      <c r="K45" s="84">
        <f>I45/'סכום נכסי הקרן'!$C$42</f>
        <v>4.9313741025692233E-6</v>
      </c>
    </row>
    <row r="46" spans="2:11">
      <c r="B46" s="76" t="s">
        <v>2288</v>
      </c>
      <c r="C46" s="73" t="s">
        <v>2289</v>
      </c>
      <c r="D46" s="86" t="s">
        <v>632</v>
      </c>
      <c r="E46" s="86" t="s">
        <v>130</v>
      </c>
      <c r="F46" s="94">
        <v>44186</v>
      </c>
      <c r="G46" s="83">
        <v>530982.03339</v>
      </c>
      <c r="H46" s="85">
        <v>1.037879</v>
      </c>
      <c r="I46" s="83">
        <v>5.5109486009999999</v>
      </c>
      <c r="J46" s="84">
        <f t="shared" si="0"/>
        <v>7.4218165978981747E-4</v>
      </c>
      <c r="K46" s="84">
        <f>I46/'סכום נכסי הקרן'!$C$42</f>
        <v>4.4615415839066125E-6</v>
      </c>
    </row>
    <row r="47" spans="2:11">
      <c r="B47" s="76" t="s">
        <v>2290</v>
      </c>
      <c r="C47" s="73" t="s">
        <v>2291</v>
      </c>
      <c r="D47" s="86" t="s">
        <v>632</v>
      </c>
      <c r="E47" s="86" t="s">
        <v>130</v>
      </c>
      <c r="F47" s="94">
        <v>44174</v>
      </c>
      <c r="G47" s="83">
        <v>379697.01184799999</v>
      </c>
      <c r="H47" s="85">
        <v>0.99188600000000005</v>
      </c>
      <c r="I47" s="83">
        <v>3.7661633179999998</v>
      </c>
      <c r="J47" s="84">
        <f t="shared" si="0"/>
        <v>5.0720439342975582E-4</v>
      </c>
      <c r="K47" s="84">
        <f>I47/'סכום נכסי הקרן'!$C$42</f>
        <v>3.0490021721472238E-6</v>
      </c>
    </row>
    <row r="48" spans="2:11">
      <c r="B48" s="76" t="s">
        <v>2292</v>
      </c>
      <c r="C48" s="73" t="s">
        <v>2293</v>
      </c>
      <c r="D48" s="86" t="s">
        <v>632</v>
      </c>
      <c r="E48" s="86" t="s">
        <v>130</v>
      </c>
      <c r="F48" s="94">
        <v>44175</v>
      </c>
      <c r="G48" s="83">
        <v>371830.54301100003</v>
      </c>
      <c r="H48" s="85">
        <v>1.0296019999999999</v>
      </c>
      <c r="I48" s="83">
        <v>3.8283732639999997</v>
      </c>
      <c r="J48" s="84">
        <f t="shared" si="0"/>
        <v>5.1558245759267263E-4</v>
      </c>
      <c r="K48" s="84">
        <f>I48/'סכום נכסי הקרן'!$C$42</f>
        <v>3.0993659626861559E-6</v>
      </c>
    </row>
    <row r="49" spans="2:11">
      <c r="B49" s="76" t="s">
        <v>2294</v>
      </c>
      <c r="C49" s="73" t="s">
        <v>2295</v>
      </c>
      <c r="D49" s="86" t="s">
        <v>632</v>
      </c>
      <c r="E49" s="86" t="s">
        <v>130</v>
      </c>
      <c r="F49" s="94">
        <v>44175</v>
      </c>
      <c r="G49" s="83">
        <v>265720.00811499998</v>
      </c>
      <c r="H49" s="85">
        <v>1.0768070000000001</v>
      </c>
      <c r="I49" s="83">
        <v>2.8612917919999998</v>
      </c>
      <c r="J49" s="84">
        <f t="shared" si="0"/>
        <v>3.8534169796905737E-4</v>
      </c>
      <c r="K49" s="84">
        <f>I49/'סכום נכסי הקרן'!$C$42</f>
        <v>2.3164382827635576E-6</v>
      </c>
    </row>
    <row r="50" spans="2:11">
      <c r="B50" s="76" t="s">
        <v>2296</v>
      </c>
      <c r="C50" s="73" t="s">
        <v>2297</v>
      </c>
      <c r="D50" s="86" t="s">
        <v>632</v>
      </c>
      <c r="E50" s="86" t="s">
        <v>130</v>
      </c>
      <c r="F50" s="94">
        <v>44105</v>
      </c>
      <c r="G50" s="83">
        <v>512296.30090799998</v>
      </c>
      <c r="H50" s="85">
        <v>5.7319319999999996</v>
      </c>
      <c r="I50" s="83">
        <v>29.364477352000002</v>
      </c>
      <c r="J50" s="84">
        <f t="shared" si="0"/>
        <v>3.9546325175330499E-3</v>
      </c>
      <c r="K50" s="84">
        <f>I50/'סכום נכסי הקרן'!$C$42</f>
        <v>2.3772828650925745E-5</v>
      </c>
    </row>
    <row r="51" spans="2:11">
      <c r="B51" s="76" t="s">
        <v>2298</v>
      </c>
      <c r="C51" s="73" t="s">
        <v>2299</v>
      </c>
      <c r="D51" s="86" t="s">
        <v>632</v>
      </c>
      <c r="E51" s="86" t="s">
        <v>130</v>
      </c>
      <c r="F51" s="94">
        <v>44172</v>
      </c>
      <c r="G51" s="83">
        <v>327078.24634800002</v>
      </c>
      <c r="H51" s="85">
        <v>1.5556509999999999</v>
      </c>
      <c r="I51" s="83">
        <v>5.0881967719999999</v>
      </c>
      <c r="J51" s="84">
        <f t="shared" si="0"/>
        <v>6.8524796709134683E-4</v>
      </c>
      <c r="K51" s="84">
        <f>I51/'סכום נכסי הקרן'!$C$42</f>
        <v>4.1192910928724871E-6</v>
      </c>
    </row>
    <row r="52" spans="2:11">
      <c r="B52" s="76" t="s">
        <v>2300</v>
      </c>
      <c r="C52" s="73" t="s">
        <v>2301</v>
      </c>
      <c r="D52" s="86" t="s">
        <v>632</v>
      </c>
      <c r="E52" s="86" t="s">
        <v>130</v>
      </c>
      <c r="F52" s="94">
        <v>44172</v>
      </c>
      <c r="G52" s="83">
        <v>393287.68728000001</v>
      </c>
      <c r="H52" s="85">
        <v>1.7542789999999999</v>
      </c>
      <c r="I52" s="83">
        <v>6.8993645140000002</v>
      </c>
      <c r="J52" s="84">
        <f t="shared" si="0"/>
        <v>9.2916522675720885E-4</v>
      </c>
      <c r="K52" s="84">
        <f>I52/'סכום נכסי הקרן'!$C$42</f>
        <v>5.5855722690200861E-6</v>
      </c>
    </row>
    <row r="53" spans="2:11">
      <c r="B53" s="76" t="s">
        <v>2302</v>
      </c>
      <c r="C53" s="73" t="s">
        <v>2303</v>
      </c>
      <c r="D53" s="86" t="s">
        <v>632</v>
      </c>
      <c r="E53" s="86" t="s">
        <v>130</v>
      </c>
      <c r="F53" s="94">
        <v>44167</v>
      </c>
      <c r="G53" s="83">
        <v>357733.068462</v>
      </c>
      <c r="H53" s="85">
        <v>2.0396429999999999</v>
      </c>
      <c r="I53" s="83">
        <v>7.2964761060000001</v>
      </c>
      <c r="J53" s="84">
        <f t="shared" si="0"/>
        <v>9.8264584539677589E-4</v>
      </c>
      <c r="K53" s="84">
        <f>I53/'סכום נכסי הקרן'!$C$42</f>
        <v>5.9070649936733092E-6</v>
      </c>
    </row>
    <row r="54" spans="2:11">
      <c r="B54" s="76" t="s">
        <v>2304</v>
      </c>
      <c r="C54" s="73" t="s">
        <v>2305</v>
      </c>
      <c r="D54" s="86" t="s">
        <v>632</v>
      </c>
      <c r="E54" s="86" t="s">
        <v>130</v>
      </c>
      <c r="F54" s="94">
        <v>44166</v>
      </c>
      <c r="G54" s="83">
        <v>329724.21855599998</v>
      </c>
      <c r="H54" s="85">
        <v>2.3681070000000002</v>
      </c>
      <c r="I54" s="83">
        <v>7.8082212229999994</v>
      </c>
      <c r="J54" s="84">
        <f t="shared" si="0"/>
        <v>1.0515646228746634E-3</v>
      </c>
      <c r="K54" s="84">
        <f>I54/'סכום נכסי הקרן'!$C$42</f>
        <v>6.3213624740458086E-6</v>
      </c>
    </row>
    <row r="55" spans="2:11">
      <c r="B55" s="76" t="s">
        <v>2306</v>
      </c>
      <c r="C55" s="73" t="s">
        <v>2307</v>
      </c>
      <c r="D55" s="86" t="s">
        <v>632</v>
      </c>
      <c r="E55" s="86" t="s">
        <v>130</v>
      </c>
      <c r="F55" s="94">
        <v>44132</v>
      </c>
      <c r="G55" s="83">
        <v>663715.27434</v>
      </c>
      <c r="H55" s="85">
        <v>4.949338</v>
      </c>
      <c r="I55" s="83">
        <v>32.849510458999994</v>
      </c>
      <c r="J55" s="84">
        <f t="shared" si="0"/>
        <v>4.4239759723615655E-3</v>
      </c>
      <c r="K55" s="84">
        <f>I55/'סכום נכסי הקרן'!$C$42</f>
        <v>2.6594234048419439E-5</v>
      </c>
    </row>
    <row r="56" spans="2:11">
      <c r="B56" s="76" t="s">
        <v>2308</v>
      </c>
      <c r="C56" s="73" t="s">
        <v>2309</v>
      </c>
      <c r="D56" s="86" t="s">
        <v>632</v>
      </c>
      <c r="E56" s="86" t="s">
        <v>130</v>
      </c>
      <c r="F56" s="94">
        <v>44166</v>
      </c>
      <c r="G56" s="83">
        <v>430739.40363199991</v>
      </c>
      <c r="H56" s="85">
        <v>2.4447329999999998</v>
      </c>
      <c r="I56" s="83">
        <v>10.530429143999999</v>
      </c>
      <c r="J56" s="84">
        <f t="shared" si="0"/>
        <v>1.4181753353632823E-3</v>
      </c>
      <c r="K56" s="84">
        <f>I56/'סכום נכסי הקרן'!$C$42</f>
        <v>8.5252015440341632E-6</v>
      </c>
    </row>
    <row r="57" spans="2:11">
      <c r="B57" s="76" t="s">
        <v>2310</v>
      </c>
      <c r="C57" s="73" t="s">
        <v>2311</v>
      </c>
      <c r="D57" s="86" t="s">
        <v>632</v>
      </c>
      <c r="E57" s="86" t="s">
        <v>130</v>
      </c>
      <c r="F57" s="94">
        <v>44166</v>
      </c>
      <c r="G57" s="83">
        <v>439979.74230400001</v>
      </c>
      <c r="H57" s="85">
        <v>2.4513240000000001</v>
      </c>
      <c r="I57" s="83">
        <v>10.785330471</v>
      </c>
      <c r="J57" s="84">
        <f t="shared" si="0"/>
        <v>1.4525039244416053E-3</v>
      </c>
      <c r="K57" s="84">
        <f>I57/'סכום נכסי הקרן'!$C$42</f>
        <v>8.7315639967699985E-6</v>
      </c>
    </row>
    <row r="58" spans="2:11">
      <c r="B58" s="76" t="s">
        <v>2312</v>
      </c>
      <c r="C58" s="73" t="s">
        <v>2313</v>
      </c>
      <c r="D58" s="86" t="s">
        <v>632</v>
      </c>
      <c r="E58" s="86" t="s">
        <v>130</v>
      </c>
      <c r="F58" s="94">
        <v>44160</v>
      </c>
      <c r="G58" s="83">
        <v>325135.10333999997</v>
      </c>
      <c r="H58" s="85">
        <v>3.0687150000000001</v>
      </c>
      <c r="I58" s="83">
        <v>9.977470018</v>
      </c>
      <c r="J58" s="84">
        <f t="shared" si="0"/>
        <v>1.3437061011816866E-3</v>
      </c>
      <c r="K58" s="84">
        <f>I58/'סכום נכסי הקרן'!$C$42</f>
        <v>8.0775381173779997E-6</v>
      </c>
    </row>
    <row r="59" spans="2:11">
      <c r="B59" s="76" t="s">
        <v>2312</v>
      </c>
      <c r="C59" s="73" t="s">
        <v>2314</v>
      </c>
      <c r="D59" s="86" t="s">
        <v>632</v>
      </c>
      <c r="E59" s="86" t="s">
        <v>130</v>
      </c>
      <c r="F59" s="94">
        <v>44160</v>
      </c>
      <c r="G59" s="83">
        <v>180655.09051499999</v>
      </c>
      <c r="H59" s="85">
        <v>3.0687150000000001</v>
      </c>
      <c r="I59" s="83">
        <v>5.5437900449999988</v>
      </c>
      <c r="J59" s="84">
        <f t="shared" si="0"/>
        <v>7.4660454941963381E-4</v>
      </c>
      <c r="K59" s="84">
        <f>I59/'סכום נכסי הקרן'!$C$42</f>
        <v>4.4881292875289885E-6</v>
      </c>
    </row>
    <row r="60" spans="2:11">
      <c r="B60" s="76" t="s">
        <v>2315</v>
      </c>
      <c r="C60" s="73" t="s">
        <v>2316</v>
      </c>
      <c r="D60" s="86" t="s">
        <v>632</v>
      </c>
      <c r="E60" s="86" t="s">
        <v>130</v>
      </c>
      <c r="F60" s="94">
        <v>44158</v>
      </c>
      <c r="G60" s="83">
        <v>217868.97960000002</v>
      </c>
      <c r="H60" s="85">
        <v>3.5186259999999998</v>
      </c>
      <c r="I60" s="83">
        <v>7.6659954580000012</v>
      </c>
      <c r="J60" s="84">
        <f t="shared" si="0"/>
        <v>1.0324105058659471E-3</v>
      </c>
      <c r="K60" s="84">
        <f>I60/'סכום נכסי הקרן'!$C$42</f>
        <v>6.2062196536726916E-6</v>
      </c>
    </row>
    <row r="61" spans="2:11">
      <c r="B61" s="76" t="s">
        <v>2317</v>
      </c>
      <c r="C61" s="73" t="s">
        <v>2318</v>
      </c>
      <c r="D61" s="86" t="s">
        <v>632</v>
      </c>
      <c r="E61" s="86" t="s">
        <v>130</v>
      </c>
      <c r="F61" s="94">
        <v>44158</v>
      </c>
      <c r="G61" s="83">
        <v>605273.62049999996</v>
      </c>
      <c r="H61" s="85">
        <v>3.5186259999999998</v>
      </c>
      <c r="I61" s="83">
        <v>21.297317417999999</v>
      </c>
      <c r="J61" s="84">
        <f t="shared" si="0"/>
        <v>2.8681955748042424E-3</v>
      </c>
      <c r="K61" s="84">
        <f>I61/'סכום נכסי הקרן'!$C$42</f>
        <v>1.7241835147731877E-5</v>
      </c>
    </row>
    <row r="62" spans="2:11">
      <c r="B62" s="76" t="s">
        <v>2319</v>
      </c>
      <c r="C62" s="73" t="s">
        <v>2320</v>
      </c>
      <c r="D62" s="86" t="s">
        <v>632</v>
      </c>
      <c r="E62" s="86" t="s">
        <v>130</v>
      </c>
      <c r="F62" s="94">
        <v>44075</v>
      </c>
      <c r="G62" s="83">
        <v>501141.122622</v>
      </c>
      <c r="H62" s="85">
        <v>3.6491159999999998</v>
      </c>
      <c r="I62" s="83">
        <v>18.287220943000001</v>
      </c>
      <c r="J62" s="84">
        <f t="shared" si="0"/>
        <v>2.4628137504233007E-3</v>
      </c>
      <c r="K62" s="84">
        <f>I62/'סכום נכסי הקרן'!$C$42</f>
        <v>1.4804927898706492E-5</v>
      </c>
    </row>
    <row r="63" spans="2:11">
      <c r="B63" s="76" t="s">
        <v>2321</v>
      </c>
      <c r="C63" s="73" t="s">
        <v>2322</v>
      </c>
      <c r="D63" s="86" t="s">
        <v>632</v>
      </c>
      <c r="E63" s="86" t="s">
        <v>130</v>
      </c>
      <c r="F63" s="94">
        <v>44076</v>
      </c>
      <c r="G63" s="83">
        <v>437046.48159999994</v>
      </c>
      <c r="H63" s="85">
        <v>3.8409559999999998</v>
      </c>
      <c r="I63" s="83">
        <v>16.786763921000002</v>
      </c>
      <c r="J63" s="84">
        <f t="shared" si="0"/>
        <v>2.260741155728955E-3</v>
      </c>
      <c r="K63" s="84">
        <f>I63/'סכום נכסי הקרן'!$C$42</f>
        <v>1.3590191220287292E-5</v>
      </c>
    </row>
    <row r="64" spans="2:11">
      <c r="B64" s="76" t="s">
        <v>2323</v>
      </c>
      <c r="C64" s="73" t="s">
        <v>2324</v>
      </c>
      <c r="D64" s="86" t="s">
        <v>632</v>
      </c>
      <c r="E64" s="86" t="s">
        <v>130</v>
      </c>
      <c r="F64" s="94">
        <v>44074</v>
      </c>
      <c r="G64" s="83">
        <v>194848.465605</v>
      </c>
      <c r="H64" s="85">
        <v>3.8521800000000002</v>
      </c>
      <c r="I64" s="83">
        <v>7.505914099</v>
      </c>
      <c r="J64" s="84">
        <f t="shared" si="0"/>
        <v>1.0108517040468788E-3</v>
      </c>
      <c r="K64" s="84">
        <f>I64/'סכום נכסי הקרן'!$C$42</f>
        <v>6.0766213409870698E-6</v>
      </c>
    </row>
    <row r="65" spans="2:11">
      <c r="B65" s="76" t="s">
        <v>2325</v>
      </c>
      <c r="C65" s="73" t="s">
        <v>2326</v>
      </c>
      <c r="D65" s="86" t="s">
        <v>632</v>
      </c>
      <c r="E65" s="86" t="s">
        <v>130</v>
      </c>
      <c r="F65" s="94">
        <v>44076</v>
      </c>
      <c r="G65" s="83">
        <v>491971.70934</v>
      </c>
      <c r="H65" s="85">
        <v>3.8984779999999999</v>
      </c>
      <c r="I65" s="83">
        <v>19.179406551</v>
      </c>
      <c r="J65" s="84">
        <f t="shared" si="0"/>
        <v>2.5829679821767729E-3</v>
      </c>
      <c r="K65" s="84">
        <f>I65/'סכום נכסי הקרן'!$C$42</f>
        <v>1.5527221550643783E-5</v>
      </c>
    </row>
    <row r="66" spans="2:11">
      <c r="B66" s="76" t="s">
        <v>2327</v>
      </c>
      <c r="C66" s="73" t="s">
        <v>2328</v>
      </c>
      <c r="D66" s="86" t="s">
        <v>632</v>
      </c>
      <c r="E66" s="86" t="s">
        <v>130</v>
      </c>
      <c r="F66" s="94">
        <v>44152</v>
      </c>
      <c r="G66" s="83">
        <v>1539576.909864</v>
      </c>
      <c r="H66" s="85">
        <v>4.0026020000000004</v>
      </c>
      <c r="I66" s="83">
        <v>61.623140200000002</v>
      </c>
      <c r="J66" s="84">
        <f t="shared" si="0"/>
        <v>8.2990366607298052E-3</v>
      </c>
      <c r="K66" s="84">
        <f>I66/'סכום נכסי הקרן'!$C$42</f>
        <v>4.9888725596772676E-5</v>
      </c>
    </row>
    <row r="67" spans="2:11">
      <c r="B67" s="76" t="s">
        <v>2329</v>
      </c>
      <c r="C67" s="73" t="s">
        <v>2330</v>
      </c>
      <c r="D67" s="86" t="s">
        <v>632</v>
      </c>
      <c r="E67" s="86" t="s">
        <v>130</v>
      </c>
      <c r="F67" s="94">
        <v>44152</v>
      </c>
      <c r="G67" s="83">
        <v>279480.81446999998</v>
      </c>
      <c r="H67" s="85">
        <v>4.02841</v>
      </c>
      <c r="I67" s="83">
        <v>11.258633995</v>
      </c>
      <c r="J67" s="84">
        <f t="shared" si="0"/>
        <v>1.5162456176526339E-3</v>
      </c>
      <c r="K67" s="84">
        <f>I67/'סכום נכסי הקרן'!$C$42</f>
        <v>9.1147400172744124E-6</v>
      </c>
    </row>
    <row r="68" spans="2:11">
      <c r="B68" s="76" t="s">
        <v>2331</v>
      </c>
      <c r="C68" s="73" t="s">
        <v>2332</v>
      </c>
      <c r="D68" s="86" t="s">
        <v>632</v>
      </c>
      <c r="E68" s="86" t="s">
        <v>130</v>
      </c>
      <c r="F68" s="94">
        <v>44074</v>
      </c>
      <c r="G68" s="83">
        <v>547371.27645</v>
      </c>
      <c r="H68" s="85">
        <v>4.0216229999999999</v>
      </c>
      <c r="I68" s="83">
        <v>22.013207858000001</v>
      </c>
      <c r="J68" s="84">
        <f t="shared" si="0"/>
        <v>2.9646074257314043E-3</v>
      </c>
      <c r="K68" s="84">
        <f>I68/'סכום נכסי הקרן'!$C$42</f>
        <v>1.7821404147341425E-5</v>
      </c>
    </row>
    <row r="69" spans="2:11">
      <c r="B69" s="76" t="s">
        <v>2333</v>
      </c>
      <c r="C69" s="73" t="s">
        <v>2334</v>
      </c>
      <c r="D69" s="86" t="s">
        <v>632</v>
      </c>
      <c r="E69" s="86" t="s">
        <v>130</v>
      </c>
      <c r="F69" s="94">
        <v>44153</v>
      </c>
      <c r="G69" s="83">
        <v>328452.20762399997</v>
      </c>
      <c r="H69" s="85">
        <v>3.9853540000000001</v>
      </c>
      <c r="I69" s="83">
        <v>13.089984076999999</v>
      </c>
      <c r="J69" s="84">
        <f t="shared" si="0"/>
        <v>1.7628809143905391E-3</v>
      </c>
      <c r="K69" s="84">
        <f>I69/'סכום נכסי הקרן'!$C$42</f>
        <v>1.0597360367616848E-5</v>
      </c>
    </row>
    <row r="70" spans="2:11">
      <c r="B70" s="76" t="s">
        <v>2335</v>
      </c>
      <c r="C70" s="73" t="s">
        <v>2336</v>
      </c>
      <c r="D70" s="86" t="s">
        <v>632</v>
      </c>
      <c r="E70" s="86" t="s">
        <v>130</v>
      </c>
      <c r="F70" s="94">
        <v>44153</v>
      </c>
      <c r="G70" s="83">
        <v>1320229.063872</v>
      </c>
      <c r="H70" s="85">
        <v>3.9853540000000001</v>
      </c>
      <c r="I70" s="83">
        <v>52.615805353999995</v>
      </c>
      <c r="J70" s="84">
        <f t="shared" si="0"/>
        <v>7.0859825732585676E-3</v>
      </c>
      <c r="K70" s="84">
        <f>I70/'סכום נכסי הקרן'!$C$42</f>
        <v>4.259658736701166E-5</v>
      </c>
    </row>
    <row r="71" spans="2:11">
      <c r="B71" s="76" t="s">
        <v>2337</v>
      </c>
      <c r="C71" s="73" t="s">
        <v>2338</v>
      </c>
      <c r="D71" s="86" t="s">
        <v>632</v>
      </c>
      <c r="E71" s="86" t="s">
        <v>130</v>
      </c>
      <c r="F71" s="94">
        <v>44077</v>
      </c>
      <c r="G71" s="83">
        <v>492737.19494400005</v>
      </c>
      <c r="H71" s="85">
        <v>4.0424300000000004</v>
      </c>
      <c r="I71" s="83">
        <v>19.918557193000002</v>
      </c>
      <c r="J71" s="84">
        <f t="shared" si="0"/>
        <v>2.6825123782567373E-3</v>
      </c>
      <c r="K71" s="84">
        <f>I71/'סכום נכסי הקרן'!$C$42</f>
        <v>1.6125621493161099E-5</v>
      </c>
    </row>
    <row r="72" spans="2:11">
      <c r="B72" s="76" t="s">
        <v>2339</v>
      </c>
      <c r="C72" s="73" t="s">
        <v>2340</v>
      </c>
      <c r="D72" s="86" t="s">
        <v>632</v>
      </c>
      <c r="E72" s="86" t="s">
        <v>130</v>
      </c>
      <c r="F72" s="94">
        <v>44077</v>
      </c>
      <c r="G72" s="83">
        <v>493002.17073000001</v>
      </c>
      <c r="H72" s="85">
        <v>4.0939839999999998</v>
      </c>
      <c r="I72" s="83">
        <v>20.18342797</v>
      </c>
      <c r="J72" s="84">
        <f t="shared" si="0"/>
        <v>2.7181835933480932E-3</v>
      </c>
      <c r="K72" s="84">
        <f>I72/'סכום נכסי הקרן'!$C$42</f>
        <v>1.634005499118587E-5</v>
      </c>
    </row>
    <row r="73" spans="2:11">
      <c r="B73" s="76" t="s">
        <v>2341</v>
      </c>
      <c r="C73" s="73" t="s">
        <v>2342</v>
      </c>
      <c r="D73" s="86" t="s">
        <v>632</v>
      </c>
      <c r="E73" s="86" t="s">
        <v>130</v>
      </c>
      <c r="F73" s="94">
        <v>44151</v>
      </c>
      <c r="G73" s="83">
        <v>335687.67864599993</v>
      </c>
      <c r="H73" s="85">
        <v>4.1010869999999997</v>
      </c>
      <c r="I73" s="83">
        <v>13.766843092</v>
      </c>
      <c r="J73" s="84">
        <f t="shared" si="0"/>
        <v>1.8540362459981041E-3</v>
      </c>
      <c r="K73" s="84">
        <f>I73/'סכום נכסי הקרן'!$C$42</f>
        <v>1.1145330392471844E-5</v>
      </c>
    </row>
    <row r="74" spans="2:11">
      <c r="B74" s="76" t="s">
        <v>2343</v>
      </c>
      <c r="C74" s="73" t="s">
        <v>2344</v>
      </c>
      <c r="D74" s="86" t="s">
        <v>632</v>
      </c>
      <c r="E74" s="86" t="s">
        <v>130</v>
      </c>
      <c r="F74" s="94">
        <v>44140</v>
      </c>
      <c r="G74" s="83">
        <v>494636.18807700003</v>
      </c>
      <c r="H74" s="85">
        <v>4.3642750000000001</v>
      </c>
      <c r="I74" s="83">
        <v>21.587285779000005</v>
      </c>
      <c r="J74" s="84">
        <f t="shared" si="0"/>
        <v>2.9072467826878482E-3</v>
      </c>
      <c r="K74" s="84">
        <f>I74/'סכום נכסי הקרן'!$C$42</f>
        <v>1.74765870923216E-5</v>
      </c>
    </row>
    <row r="75" spans="2:11">
      <c r="B75" s="76" t="s">
        <v>2345</v>
      </c>
      <c r="C75" s="73" t="s">
        <v>2346</v>
      </c>
      <c r="D75" s="86" t="s">
        <v>632</v>
      </c>
      <c r="E75" s="86" t="s">
        <v>130</v>
      </c>
      <c r="F75" s="94">
        <v>44144</v>
      </c>
      <c r="G75" s="83">
        <v>439755.12296800001</v>
      </c>
      <c r="H75" s="85">
        <v>4.3414739999999998</v>
      </c>
      <c r="I75" s="83">
        <v>19.091853480999998</v>
      </c>
      <c r="J75" s="84">
        <f t="shared" si="0"/>
        <v>2.571176857360166E-3</v>
      </c>
      <c r="K75" s="84">
        <f>I75/'סכום נכסי הקרן'!$C$42</f>
        <v>1.545634052980958E-5</v>
      </c>
    </row>
    <row r="76" spans="2:11">
      <c r="B76" s="76" t="s">
        <v>2347</v>
      </c>
      <c r="C76" s="73" t="s">
        <v>2348</v>
      </c>
      <c r="D76" s="86" t="s">
        <v>632</v>
      </c>
      <c r="E76" s="86" t="s">
        <v>130</v>
      </c>
      <c r="F76" s="94">
        <v>44082</v>
      </c>
      <c r="G76" s="83">
        <v>785984.03986200003</v>
      </c>
      <c r="H76" s="85">
        <v>4.442507</v>
      </c>
      <c r="I76" s="83">
        <v>34.917396212</v>
      </c>
      <c r="J76" s="84">
        <f t="shared" ref="J76:J139" si="1">IFERROR(I76/$I$11,0)</f>
        <v>4.702466481262115E-3</v>
      </c>
      <c r="K76" s="84">
        <f>I76/'סכום נכסי הקרן'!$C$42</f>
        <v>2.8268348424318983E-5</v>
      </c>
    </row>
    <row r="77" spans="2:11">
      <c r="B77" s="76" t="s">
        <v>2349</v>
      </c>
      <c r="C77" s="73" t="s">
        <v>2350</v>
      </c>
      <c r="D77" s="86" t="s">
        <v>632</v>
      </c>
      <c r="E77" s="86" t="s">
        <v>130</v>
      </c>
      <c r="F77" s="94">
        <v>44140</v>
      </c>
      <c r="G77" s="83">
        <v>561818.07620999997</v>
      </c>
      <c r="H77" s="85">
        <v>4.4552440000000004</v>
      </c>
      <c r="I77" s="83">
        <v>25.030366690999998</v>
      </c>
      <c r="J77" s="84">
        <f t="shared" si="1"/>
        <v>3.3709403663288026E-3</v>
      </c>
      <c r="K77" s="84">
        <f>I77/'סכום נכסי הקרן'!$C$42</f>
        <v>2.0264028924541854E-5</v>
      </c>
    </row>
    <row r="78" spans="2:11">
      <c r="B78" s="76" t="s">
        <v>2351</v>
      </c>
      <c r="C78" s="73" t="s">
        <v>2352</v>
      </c>
      <c r="D78" s="86" t="s">
        <v>632</v>
      </c>
      <c r="E78" s="86" t="s">
        <v>130</v>
      </c>
      <c r="F78" s="94">
        <v>44126</v>
      </c>
      <c r="G78" s="83">
        <v>330120.573684</v>
      </c>
      <c r="H78" s="85">
        <v>4.5311180000000002</v>
      </c>
      <c r="I78" s="83">
        <v>14.958153034999999</v>
      </c>
      <c r="J78" s="84">
        <f t="shared" si="1"/>
        <v>2.0144747575566065E-3</v>
      </c>
      <c r="K78" s="84">
        <f>I78/'סכום נכסי הקרן'!$C$42</f>
        <v>1.2109788462186276E-5</v>
      </c>
    </row>
    <row r="79" spans="2:11">
      <c r="B79" s="76" t="s">
        <v>2353</v>
      </c>
      <c r="C79" s="73" t="s">
        <v>2354</v>
      </c>
      <c r="D79" s="86" t="s">
        <v>632</v>
      </c>
      <c r="E79" s="86" t="s">
        <v>130</v>
      </c>
      <c r="F79" s="94">
        <v>44145</v>
      </c>
      <c r="G79" s="83">
        <v>442653.59155200003</v>
      </c>
      <c r="H79" s="85">
        <v>4.5054160000000003</v>
      </c>
      <c r="I79" s="83">
        <v>19.943384261999999</v>
      </c>
      <c r="J79" s="84">
        <f t="shared" si="1"/>
        <v>2.6858559397036344E-3</v>
      </c>
      <c r="K79" s="84">
        <f>I79/'סכום נכסי הקרן'!$C$42</f>
        <v>1.6145720936790442E-5</v>
      </c>
    </row>
    <row r="80" spans="2:11">
      <c r="B80" s="76" t="s">
        <v>2355</v>
      </c>
      <c r="C80" s="73" t="s">
        <v>2356</v>
      </c>
      <c r="D80" s="86" t="s">
        <v>632</v>
      </c>
      <c r="E80" s="86" t="s">
        <v>130</v>
      </c>
      <c r="F80" s="94">
        <v>44145</v>
      </c>
      <c r="G80" s="83">
        <v>618587.87765499996</v>
      </c>
      <c r="H80" s="85">
        <v>4.5082519999999997</v>
      </c>
      <c r="I80" s="83">
        <v>27.887499908999995</v>
      </c>
      <c r="J80" s="84">
        <f t="shared" si="1"/>
        <v>3.7557220123762866E-3</v>
      </c>
      <c r="K80" s="84">
        <f>I80/'סכום נכסי הקרן'!$C$42</f>
        <v>2.2577100518160931E-5</v>
      </c>
    </row>
    <row r="81" spans="2:11">
      <c r="B81" s="76" t="s">
        <v>2357</v>
      </c>
      <c r="C81" s="73" t="s">
        <v>2358</v>
      </c>
      <c r="D81" s="86" t="s">
        <v>632</v>
      </c>
      <c r="E81" s="86" t="s">
        <v>130</v>
      </c>
      <c r="F81" s="94">
        <v>44130</v>
      </c>
      <c r="G81" s="83">
        <v>410748.34144199995</v>
      </c>
      <c r="H81" s="85">
        <v>4.6001000000000003</v>
      </c>
      <c r="I81" s="83">
        <v>18.894836459999997</v>
      </c>
      <c r="J81" s="84">
        <f t="shared" si="1"/>
        <v>2.5446437810716133E-3</v>
      </c>
      <c r="K81" s="84">
        <f>I81/'סכום נכסי הקרן'!$C$42</f>
        <v>1.5296839925545297E-5</v>
      </c>
    </row>
    <row r="82" spans="2:11">
      <c r="B82" s="76" t="s">
        <v>2359</v>
      </c>
      <c r="C82" s="73" t="s">
        <v>2360</v>
      </c>
      <c r="D82" s="86" t="s">
        <v>632</v>
      </c>
      <c r="E82" s="86" t="s">
        <v>130</v>
      </c>
      <c r="F82" s="94">
        <v>44144</v>
      </c>
      <c r="G82" s="83">
        <v>856976.56470300001</v>
      </c>
      <c r="H82" s="85">
        <v>4.5385770000000001</v>
      </c>
      <c r="I82" s="83">
        <v>38.894539973999997</v>
      </c>
      <c r="J82" s="84">
        <f t="shared" si="1"/>
        <v>5.2380844614349402E-3</v>
      </c>
      <c r="K82" s="84">
        <f>I82/'סכום נכסי הקרן'!$C$42</f>
        <v>3.1488155677850244E-5</v>
      </c>
    </row>
    <row r="83" spans="2:11">
      <c r="B83" s="76" t="s">
        <v>2361</v>
      </c>
      <c r="C83" s="73" t="s">
        <v>2362</v>
      </c>
      <c r="D83" s="86" t="s">
        <v>632</v>
      </c>
      <c r="E83" s="86" t="s">
        <v>130</v>
      </c>
      <c r="F83" s="94">
        <v>44130</v>
      </c>
      <c r="G83" s="83">
        <v>551149.63488000003</v>
      </c>
      <c r="H83" s="85">
        <v>4.6567049999999997</v>
      </c>
      <c r="I83" s="83">
        <v>25.665411413999994</v>
      </c>
      <c r="J83" s="84">
        <f t="shared" si="1"/>
        <v>3.4564643987016279E-3</v>
      </c>
      <c r="K83" s="84">
        <f>I83/'סכום נכסי הקרן'!$C$42</f>
        <v>2.0778147027329242E-5</v>
      </c>
    </row>
    <row r="84" spans="2:11">
      <c r="B84" s="76" t="s">
        <v>2363</v>
      </c>
      <c r="C84" s="73" t="s">
        <v>2364</v>
      </c>
      <c r="D84" s="86" t="s">
        <v>632</v>
      </c>
      <c r="E84" s="86" t="s">
        <v>130</v>
      </c>
      <c r="F84" s="94">
        <v>44126</v>
      </c>
      <c r="G84" s="83">
        <v>450349.81520000001</v>
      </c>
      <c r="H84" s="85">
        <v>4.6446420000000002</v>
      </c>
      <c r="I84" s="83">
        <v>20.917136777</v>
      </c>
      <c r="J84" s="84">
        <f t="shared" si="1"/>
        <v>2.8169951155754746E-3</v>
      </c>
      <c r="K84" s="84">
        <f>I84/'סכום נכסי הקרן'!$C$42</f>
        <v>1.6934049344955565E-5</v>
      </c>
    </row>
    <row r="85" spans="2:11">
      <c r="B85" s="76" t="s">
        <v>2365</v>
      </c>
      <c r="C85" s="73" t="s">
        <v>2366</v>
      </c>
      <c r="D85" s="86" t="s">
        <v>632</v>
      </c>
      <c r="E85" s="86" t="s">
        <v>130</v>
      </c>
      <c r="F85" s="94">
        <v>44131</v>
      </c>
      <c r="G85" s="83">
        <v>225214.99808799999</v>
      </c>
      <c r="H85" s="85">
        <v>4.659097</v>
      </c>
      <c r="I85" s="83">
        <v>10.492985655</v>
      </c>
      <c r="J85" s="84">
        <f t="shared" si="1"/>
        <v>1.4131326697849284E-3</v>
      </c>
      <c r="K85" s="84">
        <f>I85/'סכום נכסי הקרן'!$C$42</f>
        <v>8.4948881269956289E-6</v>
      </c>
    </row>
    <row r="86" spans="2:11">
      <c r="B86" s="76" t="s">
        <v>2367</v>
      </c>
      <c r="C86" s="73" t="s">
        <v>2368</v>
      </c>
      <c r="D86" s="86" t="s">
        <v>632</v>
      </c>
      <c r="E86" s="86" t="s">
        <v>130</v>
      </c>
      <c r="F86" s="94">
        <v>44131</v>
      </c>
      <c r="G86" s="83">
        <v>551345.91324000002</v>
      </c>
      <c r="H86" s="85">
        <v>4.652596</v>
      </c>
      <c r="I86" s="83">
        <v>25.651898204999998</v>
      </c>
      <c r="J86" s="84">
        <f t="shared" si="1"/>
        <v>3.454644520381064E-3</v>
      </c>
      <c r="K86" s="84">
        <f>I86/'סכום נכסי הקרן'!$C$42</f>
        <v>2.0767207033464201E-5</v>
      </c>
    </row>
    <row r="87" spans="2:11">
      <c r="B87" s="76" t="s">
        <v>2369</v>
      </c>
      <c r="C87" s="73" t="s">
        <v>2370</v>
      </c>
      <c r="D87" s="86" t="s">
        <v>632</v>
      </c>
      <c r="E87" s="86" t="s">
        <v>130</v>
      </c>
      <c r="F87" s="94">
        <v>44126</v>
      </c>
      <c r="G87" s="83">
        <v>612798.64388999995</v>
      </c>
      <c r="H87" s="85">
        <v>4.6842290000000002</v>
      </c>
      <c r="I87" s="83">
        <v>28.704890824</v>
      </c>
      <c r="J87" s="84">
        <f t="shared" si="1"/>
        <v>3.8658033413659526E-3</v>
      </c>
      <c r="K87" s="84">
        <f>I87/'סכום נכסי הקרן'!$C$42</f>
        <v>2.3238842047907418E-5</v>
      </c>
    </row>
    <row r="88" spans="2:11">
      <c r="B88" s="76" t="s">
        <v>2369</v>
      </c>
      <c r="C88" s="73" t="s">
        <v>2371</v>
      </c>
      <c r="D88" s="86" t="s">
        <v>632</v>
      </c>
      <c r="E88" s="86" t="s">
        <v>130</v>
      </c>
      <c r="F88" s="94">
        <v>44126</v>
      </c>
      <c r="G88" s="83">
        <v>551444.05241999996</v>
      </c>
      <c r="H88" s="85">
        <v>4.6842290000000002</v>
      </c>
      <c r="I88" s="83">
        <v>25.830901354000002</v>
      </c>
      <c r="J88" s="84">
        <f t="shared" si="1"/>
        <v>3.4787515959230713E-3</v>
      </c>
      <c r="K88" s="84">
        <f>I88/'סכום נכסי הקרן'!$C$42</f>
        <v>2.0912124007062688E-5</v>
      </c>
    </row>
    <row r="89" spans="2:11">
      <c r="B89" s="76" t="s">
        <v>2372</v>
      </c>
      <c r="C89" s="73" t="s">
        <v>2373</v>
      </c>
      <c r="D89" s="86" t="s">
        <v>632</v>
      </c>
      <c r="E89" s="86" t="s">
        <v>130</v>
      </c>
      <c r="F89" s="94">
        <v>44140</v>
      </c>
      <c r="G89" s="83">
        <v>551640.33077999996</v>
      </c>
      <c r="H89" s="85">
        <v>4.718642</v>
      </c>
      <c r="I89" s="83">
        <v>26.029931373</v>
      </c>
      <c r="J89" s="84">
        <f t="shared" si="1"/>
        <v>3.5055557707656042E-3</v>
      </c>
      <c r="K89" s="84">
        <f>I89/'סכום נכסי הקרן'!$C$42</f>
        <v>2.1073254289797152E-5</v>
      </c>
    </row>
    <row r="90" spans="2:11">
      <c r="B90" s="76" t="s">
        <v>2374</v>
      </c>
      <c r="C90" s="73" t="s">
        <v>2375</v>
      </c>
      <c r="D90" s="86" t="s">
        <v>632</v>
      </c>
      <c r="E90" s="86" t="s">
        <v>130</v>
      </c>
      <c r="F90" s="94">
        <v>44118</v>
      </c>
      <c r="G90" s="83">
        <v>331092.15156600002</v>
      </c>
      <c r="H90" s="85">
        <v>4.7174009999999997</v>
      </c>
      <c r="I90" s="83">
        <v>15.618945921</v>
      </c>
      <c r="J90" s="84">
        <f t="shared" si="1"/>
        <v>2.1034663988177488E-3</v>
      </c>
      <c r="K90" s="84">
        <f>I90/'סכום נכסי הקרן'!$C$42</f>
        <v>1.2644751705847033E-5</v>
      </c>
    </row>
    <row r="91" spans="2:11">
      <c r="B91" s="76" t="s">
        <v>2376</v>
      </c>
      <c r="C91" s="73" t="s">
        <v>2377</v>
      </c>
      <c r="D91" s="86" t="s">
        <v>632</v>
      </c>
      <c r="E91" s="86" t="s">
        <v>130</v>
      </c>
      <c r="F91" s="94">
        <v>44082</v>
      </c>
      <c r="G91" s="83">
        <v>1158925.5766199999</v>
      </c>
      <c r="H91" s="85">
        <v>4.7127119999999998</v>
      </c>
      <c r="I91" s="83">
        <v>54.616824679999993</v>
      </c>
      <c r="J91" s="84">
        <f t="shared" si="1"/>
        <v>7.3554679109321388E-3</v>
      </c>
      <c r="K91" s="84">
        <f>I91/'סכום נכסי הקרן'!$C$42</f>
        <v>4.421656816877958E-5</v>
      </c>
    </row>
    <row r="92" spans="2:11">
      <c r="B92" s="76" t="s">
        <v>2378</v>
      </c>
      <c r="C92" s="73" t="s">
        <v>2379</v>
      </c>
      <c r="D92" s="86" t="s">
        <v>632</v>
      </c>
      <c r="E92" s="86" t="s">
        <v>130</v>
      </c>
      <c r="F92" s="94">
        <v>44118</v>
      </c>
      <c r="G92" s="83">
        <v>450991.26300799998</v>
      </c>
      <c r="H92" s="85">
        <v>4.8047230000000001</v>
      </c>
      <c r="I92" s="83">
        <v>21.668881067999997</v>
      </c>
      <c r="J92" s="84">
        <f t="shared" si="1"/>
        <v>2.9182355491245474E-3</v>
      </c>
      <c r="K92" s="84">
        <f>I92/'סכום נכסי הקרן'!$C$42</f>
        <v>1.7542644825986236E-5</v>
      </c>
    </row>
    <row r="93" spans="2:11">
      <c r="B93" s="76" t="s">
        <v>2380</v>
      </c>
      <c r="C93" s="73" t="s">
        <v>2381</v>
      </c>
      <c r="D93" s="86" t="s">
        <v>632</v>
      </c>
      <c r="E93" s="86" t="s">
        <v>130</v>
      </c>
      <c r="F93" s="94">
        <v>44116</v>
      </c>
      <c r="G93" s="83">
        <v>220885.12373200001</v>
      </c>
      <c r="H93" s="85">
        <v>4.7753249999999996</v>
      </c>
      <c r="I93" s="83">
        <v>10.547982088000001</v>
      </c>
      <c r="J93" s="84">
        <f t="shared" si="1"/>
        <v>1.4205392610783137E-3</v>
      </c>
      <c r="K93" s="84">
        <f>I93/'סכום נכסי הקרן'!$C$42</f>
        <v>8.539412017628815E-6</v>
      </c>
    </row>
    <row r="94" spans="2:11">
      <c r="B94" s="76" t="s">
        <v>2382</v>
      </c>
      <c r="C94" s="73" t="s">
        <v>2383</v>
      </c>
      <c r="D94" s="86" t="s">
        <v>632</v>
      </c>
      <c r="E94" s="86" t="s">
        <v>130</v>
      </c>
      <c r="F94" s="94">
        <v>44118</v>
      </c>
      <c r="G94" s="83">
        <v>497168.17892099998</v>
      </c>
      <c r="H94" s="85">
        <v>4.8135779999999997</v>
      </c>
      <c r="I94" s="83">
        <v>23.931578245000001</v>
      </c>
      <c r="J94" s="84">
        <f t="shared" si="1"/>
        <v>3.2229620976760745E-3</v>
      </c>
      <c r="K94" s="84">
        <f>I94/'סכום נכסי הקרן'!$C$42</f>
        <v>1.9374474203807285E-5</v>
      </c>
    </row>
    <row r="95" spans="2:11">
      <c r="B95" s="76" t="s">
        <v>2384</v>
      </c>
      <c r="C95" s="73" t="s">
        <v>2385</v>
      </c>
      <c r="D95" s="86" t="s">
        <v>632</v>
      </c>
      <c r="E95" s="86" t="s">
        <v>130</v>
      </c>
      <c r="F95" s="94">
        <v>44070</v>
      </c>
      <c r="G95" s="83">
        <v>221107.57253999999</v>
      </c>
      <c r="H95" s="85">
        <v>4.9577109999999998</v>
      </c>
      <c r="I95" s="83">
        <v>10.961874364</v>
      </c>
      <c r="J95" s="84">
        <f t="shared" si="1"/>
        <v>1.4762798020661434E-3</v>
      </c>
      <c r="K95" s="84">
        <f>I95/'סכום נכסי הקרן'!$C$42</f>
        <v>8.8744900113333233E-6</v>
      </c>
    </row>
    <row r="96" spans="2:11">
      <c r="B96" s="76" t="s">
        <v>2386</v>
      </c>
      <c r="C96" s="73" t="s">
        <v>2387</v>
      </c>
      <c r="D96" s="86" t="s">
        <v>632</v>
      </c>
      <c r="E96" s="86" t="s">
        <v>130</v>
      </c>
      <c r="F96" s="94">
        <v>44125</v>
      </c>
      <c r="G96" s="83">
        <v>331710.42839999998</v>
      </c>
      <c r="H96" s="85">
        <v>4.882441</v>
      </c>
      <c r="I96" s="83">
        <v>16.195565943999998</v>
      </c>
      <c r="J96" s="84">
        <f t="shared" si="1"/>
        <v>2.1811221413627845E-3</v>
      </c>
      <c r="K96" s="84">
        <f>I96/'סכום נכסי הקרן'!$C$42</f>
        <v>1.3111570469183142E-5</v>
      </c>
    </row>
    <row r="97" spans="2:11">
      <c r="B97" s="76" t="s">
        <v>2388</v>
      </c>
      <c r="C97" s="73" t="s">
        <v>2389</v>
      </c>
      <c r="D97" s="86" t="s">
        <v>632</v>
      </c>
      <c r="E97" s="86" t="s">
        <v>130</v>
      </c>
      <c r="F97" s="94">
        <v>44068</v>
      </c>
      <c r="G97" s="83">
        <v>221153.37082400001</v>
      </c>
      <c r="H97" s="85">
        <v>4.9773849999999999</v>
      </c>
      <c r="I97" s="83">
        <v>11.007654656000001</v>
      </c>
      <c r="J97" s="84">
        <f t="shared" si="1"/>
        <v>1.4824452185057122E-3</v>
      </c>
      <c r="K97" s="84">
        <f>I97/'סכום נכסי הקרן'!$C$42</f>
        <v>8.9115527189122563E-6</v>
      </c>
    </row>
    <row r="98" spans="2:11">
      <c r="B98" s="76" t="s">
        <v>2390</v>
      </c>
      <c r="C98" s="73" t="s">
        <v>2391</v>
      </c>
      <c r="D98" s="86" t="s">
        <v>632</v>
      </c>
      <c r="E98" s="86" t="s">
        <v>130</v>
      </c>
      <c r="F98" s="94">
        <v>44140</v>
      </c>
      <c r="G98" s="83">
        <v>496137.71753100003</v>
      </c>
      <c r="H98" s="85">
        <v>4.6536359999999997</v>
      </c>
      <c r="I98" s="83">
        <v>23.088442174000001</v>
      </c>
      <c r="J98" s="84">
        <f t="shared" si="1"/>
        <v>3.1094135647629032E-3</v>
      </c>
      <c r="K98" s="84">
        <f>I98/'סכום נכסי הקרן'!$C$42</f>
        <v>1.8691889967587853E-5</v>
      </c>
    </row>
    <row r="99" spans="2:11">
      <c r="B99" s="76" t="s">
        <v>2392</v>
      </c>
      <c r="C99" s="73" t="s">
        <v>2393</v>
      </c>
      <c r="D99" s="86" t="s">
        <v>632</v>
      </c>
      <c r="E99" s="86" t="s">
        <v>130</v>
      </c>
      <c r="F99" s="94">
        <v>44083</v>
      </c>
      <c r="G99" s="83">
        <v>508237.13899800001</v>
      </c>
      <c r="H99" s="85">
        <v>5.0006529999999998</v>
      </c>
      <c r="I99" s="83">
        <v>25.415175773999998</v>
      </c>
      <c r="J99" s="84">
        <f t="shared" si="1"/>
        <v>3.4227641564964903E-3</v>
      </c>
      <c r="K99" s="84">
        <f>I99/'סכום נכסי הקרן'!$C$42</f>
        <v>2.0575561811159218E-5</v>
      </c>
    </row>
    <row r="100" spans="2:11">
      <c r="B100" s="76" t="s">
        <v>2394</v>
      </c>
      <c r="C100" s="73" t="s">
        <v>2395</v>
      </c>
      <c r="D100" s="86" t="s">
        <v>632</v>
      </c>
      <c r="E100" s="86" t="s">
        <v>130</v>
      </c>
      <c r="F100" s="94">
        <v>44063</v>
      </c>
      <c r="G100" s="83">
        <v>553128.77500999998</v>
      </c>
      <c r="H100" s="85">
        <v>5.0195160000000003</v>
      </c>
      <c r="I100" s="83">
        <v>27.764388217000004</v>
      </c>
      <c r="J100" s="84">
        <f t="shared" si="1"/>
        <v>3.7391420646171103E-3</v>
      </c>
      <c r="K100" s="84">
        <f>I100/'סכום נכסי הקרן'!$C$42</f>
        <v>2.2477432026746695E-5</v>
      </c>
    </row>
    <row r="101" spans="2:11">
      <c r="B101" s="76" t="s">
        <v>2396</v>
      </c>
      <c r="C101" s="73" t="s">
        <v>2397</v>
      </c>
      <c r="D101" s="86" t="s">
        <v>632</v>
      </c>
      <c r="E101" s="86" t="s">
        <v>130</v>
      </c>
      <c r="F101" s="94">
        <v>44146</v>
      </c>
      <c r="G101" s="83">
        <v>903826.68846400012</v>
      </c>
      <c r="H101" s="85">
        <v>4.9754800000000001</v>
      </c>
      <c r="I101" s="83">
        <v>44.969716977999987</v>
      </c>
      <c r="J101" s="84">
        <f t="shared" si="1"/>
        <v>6.0562530343603845E-3</v>
      </c>
      <c r="K101" s="84">
        <f>I101/'סכום נכסי הקרן'!$C$42</f>
        <v>3.6406484044770747E-5</v>
      </c>
    </row>
    <row r="102" spans="2:11">
      <c r="B102" s="76" t="s">
        <v>2398</v>
      </c>
      <c r="C102" s="73" t="s">
        <v>2399</v>
      </c>
      <c r="D102" s="86" t="s">
        <v>632</v>
      </c>
      <c r="E102" s="86" t="s">
        <v>130</v>
      </c>
      <c r="F102" s="94">
        <v>44112</v>
      </c>
      <c r="G102" s="83">
        <v>226003.44435199999</v>
      </c>
      <c r="H102" s="85">
        <v>4.9667310000000002</v>
      </c>
      <c r="I102" s="83">
        <v>11.224982808</v>
      </c>
      <c r="J102" s="84">
        <f t="shared" si="1"/>
        <v>1.5117136766693655E-3</v>
      </c>
      <c r="K102" s="84">
        <f>I102/'סכום נכסי הקרן'!$C$42</f>
        <v>9.0874967637044053E-6</v>
      </c>
    </row>
    <row r="103" spans="2:11">
      <c r="B103" s="76" t="s">
        <v>2400</v>
      </c>
      <c r="C103" s="73" t="s">
        <v>2401</v>
      </c>
      <c r="D103" s="86" t="s">
        <v>632</v>
      </c>
      <c r="E103" s="86" t="s">
        <v>130</v>
      </c>
      <c r="F103" s="94">
        <v>44117</v>
      </c>
      <c r="G103" s="83">
        <v>442607.70179999998</v>
      </c>
      <c r="H103" s="85">
        <v>4.962148</v>
      </c>
      <c r="I103" s="83">
        <v>21.962848947999998</v>
      </c>
      <c r="J103" s="84">
        <f t="shared" si="1"/>
        <v>2.9578253883518093E-3</v>
      </c>
      <c r="K103" s="84">
        <f>I103/'סכום נכסי הקרן'!$C$42</f>
        <v>1.7780634692325195E-5</v>
      </c>
    </row>
    <row r="104" spans="2:11">
      <c r="B104" s="76" t="s">
        <v>2402</v>
      </c>
      <c r="C104" s="73" t="s">
        <v>2403</v>
      </c>
      <c r="D104" s="86" t="s">
        <v>632</v>
      </c>
      <c r="E104" s="86" t="s">
        <v>130</v>
      </c>
      <c r="F104" s="94">
        <v>44112</v>
      </c>
      <c r="G104" s="83">
        <v>331995.032022</v>
      </c>
      <c r="H104" s="85">
        <v>4.9807750000000004</v>
      </c>
      <c r="I104" s="83">
        <v>16.535923971999999</v>
      </c>
      <c r="J104" s="84">
        <f t="shared" si="1"/>
        <v>2.2269595287951393E-3</v>
      </c>
      <c r="K104" s="84">
        <f>I104/'סכום נכסי הקרן'!$C$42</f>
        <v>1.3387116768973147E-5</v>
      </c>
    </row>
    <row r="105" spans="2:11">
      <c r="B105" s="76" t="s">
        <v>2404</v>
      </c>
      <c r="C105" s="73" t="s">
        <v>2405</v>
      </c>
      <c r="D105" s="86" t="s">
        <v>632</v>
      </c>
      <c r="E105" s="86" t="s">
        <v>130</v>
      </c>
      <c r="F105" s="94">
        <v>44139</v>
      </c>
      <c r="G105" s="83">
        <v>497963.10627899994</v>
      </c>
      <c r="H105" s="85">
        <v>5.0030570000000001</v>
      </c>
      <c r="I105" s="83">
        <v>24.913377388000001</v>
      </c>
      <c r="J105" s="84">
        <f t="shared" si="1"/>
        <v>3.3551849453723383E-3</v>
      </c>
      <c r="K105" s="84">
        <f>I105/'סכום נכסי הקרן'!$C$42</f>
        <v>2.0169316983277869E-5</v>
      </c>
    </row>
    <row r="106" spans="2:11">
      <c r="B106" s="76" t="s">
        <v>2406</v>
      </c>
      <c r="C106" s="73" t="s">
        <v>2407</v>
      </c>
      <c r="D106" s="86" t="s">
        <v>632</v>
      </c>
      <c r="E106" s="86" t="s">
        <v>130</v>
      </c>
      <c r="F106" s="94">
        <v>44112</v>
      </c>
      <c r="G106" s="83">
        <v>387327.53735900001</v>
      </c>
      <c r="H106" s="85">
        <v>4.9807750000000004</v>
      </c>
      <c r="I106" s="83">
        <v>19.291911312</v>
      </c>
      <c r="J106" s="84">
        <f t="shared" si="1"/>
        <v>2.5981194517873014E-3</v>
      </c>
      <c r="K106" s="84">
        <f>I106/'סכום נכסי הקרן'!$C$42</f>
        <v>1.5618302906310554E-5</v>
      </c>
    </row>
    <row r="107" spans="2:11">
      <c r="B107" s="76" t="s">
        <v>2408</v>
      </c>
      <c r="C107" s="73" t="s">
        <v>2409</v>
      </c>
      <c r="D107" s="86" t="s">
        <v>632</v>
      </c>
      <c r="E107" s="86" t="s">
        <v>130</v>
      </c>
      <c r="F107" s="94">
        <v>44116</v>
      </c>
      <c r="G107" s="83">
        <v>387510.73049500003</v>
      </c>
      <c r="H107" s="85">
        <v>5.0101750000000003</v>
      </c>
      <c r="I107" s="83">
        <v>19.414966263</v>
      </c>
      <c r="J107" s="84">
        <f t="shared" si="1"/>
        <v>2.6146917580073164E-3</v>
      </c>
      <c r="K107" s="84">
        <f>I107/'סכום נכסי הקרן'!$C$42</f>
        <v>1.571792546147147E-5</v>
      </c>
    </row>
    <row r="108" spans="2:11">
      <c r="B108" s="76" t="s">
        <v>2410</v>
      </c>
      <c r="C108" s="73" t="s">
        <v>2411</v>
      </c>
      <c r="D108" s="86" t="s">
        <v>632</v>
      </c>
      <c r="E108" s="86" t="s">
        <v>130</v>
      </c>
      <c r="F108" s="94">
        <v>44132</v>
      </c>
      <c r="G108" s="83">
        <v>442882.49150399998</v>
      </c>
      <c r="H108" s="85">
        <v>5.0132070000000004</v>
      </c>
      <c r="I108" s="83">
        <v>22.202615133999998</v>
      </c>
      <c r="J108" s="84">
        <f t="shared" si="1"/>
        <v>2.9901156669899852E-3</v>
      </c>
      <c r="K108" s="84">
        <f>I108/'סכום נכסי הקרן'!$C$42</f>
        <v>1.7974744071073453E-5</v>
      </c>
    </row>
    <row r="109" spans="2:11">
      <c r="B109" s="76" t="s">
        <v>2412</v>
      </c>
      <c r="C109" s="73" t="s">
        <v>2413</v>
      </c>
      <c r="D109" s="86" t="s">
        <v>632</v>
      </c>
      <c r="E109" s="86" t="s">
        <v>130</v>
      </c>
      <c r="F109" s="94">
        <v>44139</v>
      </c>
      <c r="G109" s="83">
        <v>442934.83240000001</v>
      </c>
      <c r="H109" s="85">
        <v>5.0675869999999996</v>
      </c>
      <c r="I109" s="83">
        <v>22.446109726</v>
      </c>
      <c r="J109" s="84">
        <f t="shared" si="1"/>
        <v>3.0229080650913962E-3</v>
      </c>
      <c r="K109" s="84">
        <f>I109/'סכום נכסי הקרן'!$C$42</f>
        <v>1.8171871884507832E-5</v>
      </c>
    </row>
    <row r="110" spans="2:11">
      <c r="B110" s="76" t="s">
        <v>2414</v>
      </c>
      <c r="C110" s="73" t="s">
        <v>2415</v>
      </c>
      <c r="D110" s="86" t="s">
        <v>632</v>
      </c>
      <c r="E110" s="86" t="s">
        <v>130</v>
      </c>
      <c r="F110" s="94">
        <v>44084</v>
      </c>
      <c r="G110" s="83">
        <v>1357704.466608</v>
      </c>
      <c r="H110" s="85">
        <v>5.1719939999999998</v>
      </c>
      <c r="I110" s="83">
        <v>70.220397070000004</v>
      </c>
      <c r="J110" s="84">
        <f t="shared" si="1"/>
        <v>9.4568638943676193E-3</v>
      </c>
      <c r="K110" s="84">
        <f>I110/'סכום נכסי הקרן'!$C$42</f>
        <v>5.6848873805389917E-5</v>
      </c>
    </row>
    <row r="111" spans="2:11">
      <c r="B111" s="76" t="s">
        <v>2416</v>
      </c>
      <c r="C111" s="73" t="s">
        <v>2417</v>
      </c>
      <c r="D111" s="86" t="s">
        <v>632</v>
      </c>
      <c r="E111" s="86" t="s">
        <v>130</v>
      </c>
      <c r="F111" s="94">
        <v>44132</v>
      </c>
      <c r="G111" s="83">
        <v>369358.68430800008</v>
      </c>
      <c r="H111" s="85">
        <v>5.0779769999999997</v>
      </c>
      <c r="I111" s="83">
        <v>18.755949287</v>
      </c>
      <c r="J111" s="84">
        <f t="shared" si="1"/>
        <v>2.5259392857036201E-3</v>
      </c>
      <c r="K111" s="84">
        <f>I111/'סכום נכסי הקרן'!$C$42</f>
        <v>1.5184399955102046E-5</v>
      </c>
    </row>
    <row r="112" spans="2:11">
      <c r="B112" s="76" t="s">
        <v>2418</v>
      </c>
      <c r="C112" s="73" t="s">
        <v>2419</v>
      </c>
      <c r="D112" s="86" t="s">
        <v>632</v>
      </c>
      <c r="E112" s="86" t="s">
        <v>130</v>
      </c>
      <c r="F112" s="94">
        <v>44116</v>
      </c>
      <c r="G112" s="83">
        <v>387945.81419300003</v>
      </c>
      <c r="H112" s="85">
        <v>5.117159</v>
      </c>
      <c r="I112" s="83">
        <v>19.851805147</v>
      </c>
      <c r="J112" s="84">
        <f t="shared" si="1"/>
        <v>2.6735226111800391E-3</v>
      </c>
      <c r="K112" s="84">
        <f>I112/'סכום נכסי הקרן'!$C$42</f>
        <v>1.6071580519346568E-5</v>
      </c>
    </row>
    <row r="113" spans="2:11">
      <c r="B113" s="76" t="s">
        <v>2420</v>
      </c>
      <c r="C113" s="73" t="s">
        <v>2318</v>
      </c>
      <c r="D113" s="86" t="s">
        <v>632</v>
      </c>
      <c r="E113" s="86" t="s">
        <v>130</v>
      </c>
      <c r="F113" s="94">
        <v>44084</v>
      </c>
      <c r="G113" s="83">
        <v>520822.21135599999</v>
      </c>
      <c r="H113" s="85">
        <v>5.2391189999999996</v>
      </c>
      <c r="I113" s="83">
        <v>27.286493313999998</v>
      </c>
      <c r="J113" s="84">
        <f t="shared" si="1"/>
        <v>3.6747820318907519E-3</v>
      </c>
      <c r="K113" s="84">
        <f>I113/'סכום נכסי הקרן'!$C$42</f>
        <v>2.2090538927782816E-5</v>
      </c>
    </row>
    <row r="114" spans="2:11">
      <c r="B114" s="76" t="s">
        <v>2421</v>
      </c>
      <c r="C114" s="73" t="s">
        <v>2422</v>
      </c>
      <c r="D114" s="86" t="s">
        <v>632</v>
      </c>
      <c r="E114" s="86" t="s">
        <v>130</v>
      </c>
      <c r="F114" s="94">
        <v>44062</v>
      </c>
      <c r="G114" s="83">
        <v>277194.11391000001</v>
      </c>
      <c r="H114" s="85">
        <v>5.1489520000000004</v>
      </c>
      <c r="I114" s="83">
        <v>14.27259175</v>
      </c>
      <c r="J114" s="84">
        <f t="shared" si="1"/>
        <v>1.9221474561739351E-3</v>
      </c>
      <c r="K114" s="84">
        <f>I114/'סכום נכסי הקרן'!$C$42</f>
        <v>1.155477327282506E-5</v>
      </c>
    </row>
    <row r="115" spans="2:11">
      <c r="B115" s="76" t="s">
        <v>2423</v>
      </c>
      <c r="C115" s="73" t="s">
        <v>2424</v>
      </c>
      <c r="D115" s="86" t="s">
        <v>632</v>
      </c>
      <c r="E115" s="86" t="s">
        <v>130</v>
      </c>
      <c r="F115" s="94">
        <v>44062</v>
      </c>
      <c r="G115" s="83">
        <v>221846.88769599999</v>
      </c>
      <c r="H115" s="85">
        <v>5.1881110000000001</v>
      </c>
      <c r="I115" s="83">
        <v>11.509661980000001</v>
      </c>
      <c r="J115" s="84">
        <f t="shared" si="1"/>
        <v>1.5500525681524421E-3</v>
      </c>
      <c r="K115" s="84">
        <f>I115/'סכום נכסי הקרן'!$C$42</f>
        <v>9.3179666983576941E-6</v>
      </c>
    </row>
    <row r="116" spans="2:11">
      <c r="B116" s="76" t="s">
        <v>2425</v>
      </c>
      <c r="C116" s="73" t="s">
        <v>2426</v>
      </c>
      <c r="D116" s="86" t="s">
        <v>632</v>
      </c>
      <c r="E116" s="86" t="s">
        <v>130</v>
      </c>
      <c r="F116" s="94">
        <v>44061</v>
      </c>
      <c r="G116" s="83">
        <v>554829.85412999999</v>
      </c>
      <c r="H116" s="85">
        <v>5.2244429999999999</v>
      </c>
      <c r="I116" s="83">
        <v>28.986771208999997</v>
      </c>
      <c r="J116" s="84">
        <f t="shared" si="1"/>
        <v>3.9037653089233218E-3</v>
      </c>
      <c r="K116" s="84">
        <f>I116/'סכום נכסי הקרן'!$C$42</f>
        <v>2.3467046146769251E-5</v>
      </c>
    </row>
    <row r="117" spans="2:11">
      <c r="B117" s="76" t="s">
        <v>2427</v>
      </c>
      <c r="C117" s="73" t="s">
        <v>2428</v>
      </c>
      <c r="D117" s="86" t="s">
        <v>632</v>
      </c>
      <c r="E117" s="86" t="s">
        <v>130</v>
      </c>
      <c r="F117" s="94">
        <v>44083</v>
      </c>
      <c r="G117" s="83">
        <v>453450.14627199998</v>
      </c>
      <c r="H117" s="85">
        <v>5.2524410000000001</v>
      </c>
      <c r="I117" s="83">
        <v>23.817200125999999</v>
      </c>
      <c r="J117" s="84">
        <f t="shared" si="1"/>
        <v>3.2075583353931795E-3</v>
      </c>
      <c r="K117" s="84">
        <f>I117/'סכום נכסי הקרן'!$C$42</f>
        <v>1.9281876219112794E-5</v>
      </c>
    </row>
    <row r="118" spans="2:11">
      <c r="B118" s="76" t="s">
        <v>2429</v>
      </c>
      <c r="C118" s="73" t="s">
        <v>2430</v>
      </c>
      <c r="D118" s="86" t="s">
        <v>632</v>
      </c>
      <c r="E118" s="86" t="s">
        <v>130</v>
      </c>
      <c r="F118" s="94">
        <v>44055</v>
      </c>
      <c r="G118" s="83">
        <v>333182.51610000001</v>
      </c>
      <c r="H118" s="85">
        <v>5.3162640000000003</v>
      </c>
      <c r="I118" s="83">
        <v>17.712862374</v>
      </c>
      <c r="J118" s="84">
        <f t="shared" si="1"/>
        <v>2.3854625670031589E-3</v>
      </c>
      <c r="K118" s="84">
        <f>I118/'סכום נכסי הקרן'!$C$42</f>
        <v>1.4339939958299715E-5</v>
      </c>
    </row>
    <row r="119" spans="2:11">
      <c r="B119" s="76" t="s">
        <v>2431</v>
      </c>
      <c r="C119" s="73" t="s">
        <v>2432</v>
      </c>
      <c r="D119" s="86" t="s">
        <v>632</v>
      </c>
      <c r="E119" s="86" t="s">
        <v>130</v>
      </c>
      <c r="F119" s="94">
        <v>44055</v>
      </c>
      <c r="G119" s="83">
        <v>333182.51610000001</v>
      </c>
      <c r="H119" s="85">
        <v>5.3162640000000003</v>
      </c>
      <c r="I119" s="83">
        <v>17.712862374</v>
      </c>
      <c r="J119" s="84">
        <f t="shared" si="1"/>
        <v>2.3854625670031589E-3</v>
      </c>
      <c r="K119" s="84">
        <f>I119/'סכום נכסי הקרן'!$C$42</f>
        <v>1.4339939958299715E-5</v>
      </c>
    </row>
    <row r="120" spans="2:11">
      <c r="B120" s="76" t="s">
        <v>2433</v>
      </c>
      <c r="C120" s="73" t="s">
        <v>2434</v>
      </c>
      <c r="D120" s="86" t="s">
        <v>632</v>
      </c>
      <c r="E120" s="86" t="s">
        <v>130</v>
      </c>
      <c r="F120" s="94">
        <v>44137</v>
      </c>
      <c r="G120" s="83">
        <v>370263.86828100006</v>
      </c>
      <c r="H120" s="85">
        <v>5.3081820000000004</v>
      </c>
      <c r="I120" s="83">
        <v>19.654279163999998</v>
      </c>
      <c r="J120" s="84">
        <f t="shared" si="1"/>
        <v>2.6469209909275918E-3</v>
      </c>
      <c r="K120" s="84">
        <f>I120/'סכום נכסי הקרן'!$C$42</f>
        <v>1.591166787075162E-5</v>
      </c>
    </row>
    <row r="121" spans="2:11">
      <c r="B121" s="76" t="s">
        <v>2435</v>
      </c>
      <c r="C121" s="73" t="s">
        <v>2436</v>
      </c>
      <c r="D121" s="86" t="s">
        <v>632</v>
      </c>
      <c r="E121" s="86" t="s">
        <v>130</v>
      </c>
      <c r="F121" s="94">
        <v>43894</v>
      </c>
      <c r="G121" s="83">
        <v>617397.26929500001</v>
      </c>
      <c r="H121" s="85">
        <v>5.3680709999999996</v>
      </c>
      <c r="I121" s="83">
        <v>33.142324739000003</v>
      </c>
      <c r="J121" s="84">
        <f t="shared" si="1"/>
        <v>4.4634104516272826E-3</v>
      </c>
      <c r="K121" s="84">
        <f>I121/'סכום נכסי הקרן'!$C$42</f>
        <v>2.6831289985820971E-5</v>
      </c>
    </row>
    <row r="122" spans="2:11">
      <c r="B122" s="76" t="s">
        <v>2437</v>
      </c>
      <c r="C122" s="73" t="s">
        <v>2438</v>
      </c>
      <c r="D122" s="86" t="s">
        <v>632</v>
      </c>
      <c r="E122" s="86" t="s">
        <v>130</v>
      </c>
      <c r="F122" s="94">
        <v>44055</v>
      </c>
      <c r="G122" s="83">
        <v>794519.97293200006</v>
      </c>
      <c r="H122" s="85">
        <v>5.3686360000000004</v>
      </c>
      <c r="I122" s="83">
        <v>42.654888827000001</v>
      </c>
      <c r="J122" s="84">
        <f t="shared" si="1"/>
        <v>5.7445057974281413E-3</v>
      </c>
      <c r="K122" s="84">
        <f>I122/'סכום נכסי הקרן'!$C$42</f>
        <v>3.4532450588278326E-5</v>
      </c>
    </row>
    <row r="123" spans="2:11">
      <c r="B123" s="76" t="s">
        <v>2439</v>
      </c>
      <c r="C123" s="73" t="s">
        <v>2440</v>
      </c>
      <c r="D123" s="86" t="s">
        <v>632</v>
      </c>
      <c r="E123" s="86" t="s">
        <v>130</v>
      </c>
      <c r="F123" s="94">
        <v>44110</v>
      </c>
      <c r="G123" s="83">
        <v>333476.93364</v>
      </c>
      <c r="H123" s="85">
        <v>5.4036020000000002</v>
      </c>
      <c r="I123" s="83">
        <v>18.019765605</v>
      </c>
      <c r="J123" s="84">
        <f t="shared" si="1"/>
        <v>2.4267944620850884E-3</v>
      </c>
      <c r="K123" s="84">
        <f>I123/'סכום נכסי הקרן'!$C$42</f>
        <v>1.4588401997501701E-5</v>
      </c>
    </row>
    <row r="124" spans="2:11">
      <c r="B124" s="76" t="s">
        <v>2441</v>
      </c>
      <c r="C124" s="73" t="s">
        <v>2442</v>
      </c>
      <c r="D124" s="86" t="s">
        <v>632</v>
      </c>
      <c r="E124" s="86" t="s">
        <v>130</v>
      </c>
      <c r="F124" s="94">
        <v>44047</v>
      </c>
      <c r="G124" s="83">
        <v>613222.09992399998</v>
      </c>
      <c r="H124" s="85">
        <v>5.4159730000000001</v>
      </c>
      <c r="I124" s="83">
        <v>33.211945916999994</v>
      </c>
      <c r="J124" s="84">
        <f t="shared" si="1"/>
        <v>4.47278661627436E-3</v>
      </c>
      <c r="K124" s="84">
        <f>I124/'סכום נכסי הקרן'!$C$42</f>
        <v>2.6887653745176515E-5</v>
      </c>
    </row>
    <row r="125" spans="2:11">
      <c r="B125" s="76" t="s">
        <v>2443</v>
      </c>
      <c r="C125" s="73" t="s">
        <v>2444</v>
      </c>
      <c r="D125" s="86" t="s">
        <v>632</v>
      </c>
      <c r="E125" s="86" t="s">
        <v>130</v>
      </c>
      <c r="F125" s="94">
        <v>44138</v>
      </c>
      <c r="G125" s="83">
        <v>511153.72200000001</v>
      </c>
      <c r="H125" s="85">
        <v>5.4413499999999999</v>
      </c>
      <c r="I125" s="83">
        <v>27.813663886999997</v>
      </c>
      <c r="J125" s="84">
        <f t="shared" si="1"/>
        <v>3.7457782176999414E-3</v>
      </c>
      <c r="K125" s="84">
        <f>I125/'סכום נכסי הקרן'!$C$42</f>
        <v>2.2517324514718718E-5</v>
      </c>
    </row>
    <row r="126" spans="2:11">
      <c r="B126" s="76" t="s">
        <v>2443</v>
      </c>
      <c r="C126" s="73" t="s">
        <v>2445</v>
      </c>
      <c r="D126" s="86" t="s">
        <v>632</v>
      </c>
      <c r="E126" s="86" t="s">
        <v>130</v>
      </c>
      <c r="F126" s="94">
        <v>44138</v>
      </c>
      <c r="G126" s="83">
        <v>444897.61600000004</v>
      </c>
      <c r="H126" s="85">
        <v>5.4413499999999999</v>
      </c>
      <c r="I126" s="83">
        <v>24.208437148000002</v>
      </c>
      <c r="J126" s="84">
        <f t="shared" si="1"/>
        <v>3.2602478020135896E-3</v>
      </c>
      <c r="K126" s="84">
        <f>I126/'סכום נכסי הקרן'!$C$42</f>
        <v>1.9598613022373862E-5</v>
      </c>
    </row>
    <row r="127" spans="2:11">
      <c r="B127" s="76" t="s">
        <v>2446</v>
      </c>
      <c r="C127" s="73" t="s">
        <v>2447</v>
      </c>
      <c r="D127" s="86" t="s">
        <v>632</v>
      </c>
      <c r="E127" s="86" t="s">
        <v>130</v>
      </c>
      <c r="F127" s="94">
        <v>44111</v>
      </c>
      <c r="G127" s="83">
        <v>340769.14799999999</v>
      </c>
      <c r="H127" s="85">
        <v>5.4656529999999997</v>
      </c>
      <c r="I127" s="83">
        <v>18.625258526000003</v>
      </c>
      <c r="J127" s="84">
        <f t="shared" si="1"/>
        <v>2.5083386341750299E-3</v>
      </c>
      <c r="K127" s="84">
        <f>I127/'סכום נכסי הקרן'!$C$42</f>
        <v>1.507859561776381E-5</v>
      </c>
    </row>
    <row r="128" spans="2:11">
      <c r="B128" s="76" t="s">
        <v>2448</v>
      </c>
      <c r="C128" s="73" t="s">
        <v>2449</v>
      </c>
      <c r="D128" s="86" t="s">
        <v>632</v>
      </c>
      <c r="E128" s="86" t="s">
        <v>130</v>
      </c>
      <c r="F128" s="94">
        <v>44084</v>
      </c>
      <c r="G128" s="83">
        <v>1483193.0159999998</v>
      </c>
      <c r="H128" s="85">
        <v>5.4420729999999997</v>
      </c>
      <c r="I128" s="83">
        <v>80.716445026000002</v>
      </c>
      <c r="J128" s="84">
        <f t="shared" si="1"/>
        <v>1.0870408976570718E-2</v>
      </c>
      <c r="K128" s="84">
        <f>I128/'סכום נכסי הקרן'!$C$42</f>
        <v>6.53462411032585E-5</v>
      </c>
    </row>
    <row r="129" spans="2:11">
      <c r="B129" s="76" t="s">
        <v>2450</v>
      </c>
      <c r="C129" s="73" t="s">
        <v>2451</v>
      </c>
      <c r="D129" s="86" t="s">
        <v>632</v>
      </c>
      <c r="E129" s="86" t="s">
        <v>130</v>
      </c>
      <c r="F129" s="94">
        <v>44090</v>
      </c>
      <c r="G129" s="83">
        <v>556203.80264999997</v>
      </c>
      <c r="H129" s="85">
        <v>5.4724810000000002</v>
      </c>
      <c r="I129" s="83">
        <v>30.438145818000006</v>
      </c>
      <c r="J129" s="84">
        <f t="shared" si="1"/>
        <v>4.0992277772339426E-3</v>
      </c>
      <c r="K129" s="84">
        <f>I129/'סכום נכסי הקרן'!$C$42</f>
        <v>2.4642046793791209E-5</v>
      </c>
    </row>
    <row r="130" spans="2:11">
      <c r="B130" s="76" t="s">
        <v>2452</v>
      </c>
      <c r="C130" s="73" t="s">
        <v>2453</v>
      </c>
      <c r="D130" s="86" t="s">
        <v>632</v>
      </c>
      <c r="E130" s="86" t="s">
        <v>130</v>
      </c>
      <c r="F130" s="94">
        <v>44111</v>
      </c>
      <c r="G130" s="83">
        <v>333310.09703399998</v>
      </c>
      <c r="H130" s="85">
        <v>5.3569279999999999</v>
      </c>
      <c r="I130" s="83">
        <v>17.855181423999998</v>
      </c>
      <c r="J130" s="84">
        <f t="shared" si="1"/>
        <v>2.4046292470788072E-3</v>
      </c>
      <c r="K130" s="84">
        <f>I130/'סכום נכסי הקרן'!$C$42</f>
        <v>1.4455158300136881E-5</v>
      </c>
    </row>
    <row r="131" spans="2:11">
      <c r="B131" s="76" t="s">
        <v>2454</v>
      </c>
      <c r="C131" s="73" t="s">
        <v>2455</v>
      </c>
      <c r="D131" s="86" t="s">
        <v>632</v>
      </c>
      <c r="E131" s="86" t="s">
        <v>130</v>
      </c>
      <c r="F131" s="94">
        <v>43893</v>
      </c>
      <c r="G131" s="83">
        <v>511379.23099499999</v>
      </c>
      <c r="H131" s="85">
        <v>5.4971680000000003</v>
      </c>
      <c r="I131" s="83">
        <v>28.111373078</v>
      </c>
      <c r="J131" s="84">
        <f t="shared" si="1"/>
        <v>3.7858719143588019E-3</v>
      </c>
      <c r="K131" s="84">
        <f>I131/'סכום נכסי הקרן'!$C$42</f>
        <v>2.2758343263345169E-5</v>
      </c>
    </row>
    <row r="132" spans="2:11">
      <c r="B132" s="76" t="s">
        <v>2456</v>
      </c>
      <c r="C132" s="73" t="s">
        <v>2457</v>
      </c>
      <c r="D132" s="86" t="s">
        <v>632</v>
      </c>
      <c r="E132" s="86" t="s">
        <v>130</v>
      </c>
      <c r="F132" s="94">
        <v>44138</v>
      </c>
      <c r="G132" s="83">
        <v>222560.03240400003</v>
      </c>
      <c r="H132" s="85">
        <v>5.4886039999999996</v>
      </c>
      <c r="I132" s="83">
        <v>12.215438725</v>
      </c>
      <c r="J132" s="84">
        <f t="shared" si="1"/>
        <v>1.645102367011046E-3</v>
      </c>
      <c r="K132" s="84">
        <f>I132/'סכום נכסי הקרן'!$C$42</f>
        <v>9.8893478751301234E-6</v>
      </c>
    </row>
    <row r="133" spans="2:11">
      <c r="B133" s="76" t="s">
        <v>2458</v>
      </c>
      <c r="C133" s="73" t="s">
        <v>2459</v>
      </c>
      <c r="D133" s="86" t="s">
        <v>632</v>
      </c>
      <c r="E133" s="86" t="s">
        <v>130</v>
      </c>
      <c r="F133" s="94">
        <v>44090</v>
      </c>
      <c r="G133" s="83">
        <v>333840.04860600003</v>
      </c>
      <c r="H133" s="85">
        <v>5.496251</v>
      </c>
      <c r="I133" s="83">
        <v>18.348686558000001</v>
      </c>
      <c r="J133" s="84">
        <f t="shared" si="1"/>
        <v>2.4710915725304466E-3</v>
      </c>
      <c r="K133" s="84">
        <f>I133/'סכום נכסי הקרן'!$C$42</f>
        <v>1.485468909540013E-5</v>
      </c>
    </row>
    <row r="134" spans="2:11">
      <c r="B134" s="76" t="s">
        <v>2460</v>
      </c>
      <c r="C134" s="73" t="s">
        <v>2461</v>
      </c>
      <c r="D134" s="86" t="s">
        <v>632</v>
      </c>
      <c r="E134" s="86" t="s">
        <v>130</v>
      </c>
      <c r="F134" s="94">
        <v>44138</v>
      </c>
      <c r="G134" s="83">
        <v>667719.35288400005</v>
      </c>
      <c r="H134" s="85">
        <v>5.4940059999999997</v>
      </c>
      <c r="I134" s="83">
        <v>36.684541451999998</v>
      </c>
      <c r="J134" s="84">
        <f t="shared" si="1"/>
        <v>4.9404550531524224E-3</v>
      </c>
      <c r="K134" s="84">
        <f>I134/'סכום נכסי הקרן'!$C$42</f>
        <v>2.9698989960629442E-5</v>
      </c>
    </row>
    <row r="135" spans="2:11">
      <c r="B135" s="76" t="s">
        <v>2462</v>
      </c>
      <c r="C135" s="73" t="s">
        <v>2463</v>
      </c>
      <c r="D135" s="86" t="s">
        <v>632</v>
      </c>
      <c r="E135" s="86" t="s">
        <v>130</v>
      </c>
      <c r="F135" s="94">
        <v>44133</v>
      </c>
      <c r="G135" s="83">
        <v>890292.47051200003</v>
      </c>
      <c r="H135" s="85">
        <v>5.5161990000000003</v>
      </c>
      <c r="I135" s="83">
        <v>49.110308633000002</v>
      </c>
      <c r="J135" s="84">
        <f t="shared" si="1"/>
        <v>6.6138832010547623E-3</v>
      </c>
      <c r="K135" s="84">
        <f>I135/'סכום נכסי הקרן'!$C$42</f>
        <v>3.9758615082140088E-5</v>
      </c>
    </row>
    <row r="136" spans="2:11">
      <c r="B136" s="76" t="s">
        <v>2464</v>
      </c>
      <c r="C136" s="73" t="s">
        <v>2465</v>
      </c>
      <c r="D136" s="86" t="s">
        <v>632</v>
      </c>
      <c r="E136" s="86" t="s">
        <v>130</v>
      </c>
      <c r="F136" s="94">
        <v>44138</v>
      </c>
      <c r="G136" s="83">
        <v>625184.43336799997</v>
      </c>
      <c r="H136" s="85">
        <v>5.5078940000000003</v>
      </c>
      <c r="I136" s="83">
        <v>34.434493856000003</v>
      </c>
      <c r="J136" s="84">
        <f t="shared" si="1"/>
        <v>4.6374320746578775E-3</v>
      </c>
      <c r="K136" s="84">
        <f>I136/'סכום נכסי הקרן'!$C$42</f>
        <v>2.7877401402626654E-5</v>
      </c>
    </row>
    <row r="137" spans="2:11">
      <c r="B137" s="76" t="s">
        <v>2466</v>
      </c>
      <c r="C137" s="73" t="s">
        <v>2467</v>
      </c>
      <c r="D137" s="86" t="s">
        <v>632</v>
      </c>
      <c r="E137" s="86" t="s">
        <v>130</v>
      </c>
      <c r="F137" s="94">
        <v>44090</v>
      </c>
      <c r="G137" s="83">
        <v>445264.00227200001</v>
      </c>
      <c r="H137" s="85">
        <v>5.6148540000000002</v>
      </c>
      <c r="I137" s="83">
        <v>25.000924177000002</v>
      </c>
      <c r="J137" s="84">
        <f t="shared" si="1"/>
        <v>3.3669752243013595E-3</v>
      </c>
      <c r="K137" s="84">
        <f>I137/'סכום נכסי הקרן'!$C$42</f>
        <v>2.0240192919153979E-5</v>
      </c>
    </row>
    <row r="138" spans="2:11">
      <c r="B138" s="76" t="s">
        <v>2468</v>
      </c>
      <c r="C138" s="73" t="s">
        <v>2469</v>
      </c>
      <c r="D138" s="86" t="s">
        <v>632</v>
      </c>
      <c r="E138" s="86" t="s">
        <v>130</v>
      </c>
      <c r="F138" s="94">
        <v>44090</v>
      </c>
      <c r="G138" s="83">
        <v>341170.05287999997</v>
      </c>
      <c r="H138" s="85">
        <v>5.5709759999999999</v>
      </c>
      <c r="I138" s="83">
        <v>19.006502996999998</v>
      </c>
      <c r="J138" s="84">
        <f t="shared" si="1"/>
        <v>2.5596823636776286E-3</v>
      </c>
      <c r="K138" s="84">
        <f>I138/'סכום נכסי הקרן'!$C$42</f>
        <v>1.538724267367943E-5</v>
      </c>
    </row>
    <row r="139" spans="2:11">
      <c r="B139" s="76" t="s">
        <v>2470</v>
      </c>
      <c r="C139" s="73" t="s">
        <v>2471</v>
      </c>
      <c r="D139" s="86" t="s">
        <v>632</v>
      </c>
      <c r="E139" s="86" t="s">
        <v>130</v>
      </c>
      <c r="F139" s="94">
        <v>43893</v>
      </c>
      <c r="G139" s="83">
        <v>895326.84912000003</v>
      </c>
      <c r="H139" s="85">
        <v>5.5804280000000004</v>
      </c>
      <c r="I139" s="83">
        <v>49.963074319</v>
      </c>
      <c r="J139" s="84">
        <f t="shared" si="1"/>
        <v>6.728728593031824E-3</v>
      </c>
      <c r="K139" s="84">
        <f>I139/'סכום נכסי הקרן'!$C$42</f>
        <v>4.0448995240780525E-5</v>
      </c>
    </row>
    <row r="140" spans="2:11">
      <c r="B140" s="76" t="s">
        <v>2472</v>
      </c>
      <c r="C140" s="73" t="s">
        <v>2473</v>
      </c>
      <c r="D140" s="86" t="s">
        <v>632</v>
      </c>
      <c r="E140" s="86" t="s">
        <v>130</v>
      </c>
      <c r="F140" s="94">
        <v>44089</v>
      </c>
      <c r="G140" s="83">
        <v>500603.24190800003</v>
      </c>
      <c r="H140" s="85">
        <v>5.6273989999999996</v>
      </c>
      <c r="I140" s="83">
        <v>28.170943901999998</v>
      </c>
      <c r="J140" s="84">
        <f t="shared" ref="J140:J202" si="2">IFERROR(I140/$I$11,0)</f>
        <v>3.7938945573250862E-3</v>
      </c>
      <c r="K140" s="84">
        <f>I140/'סכום נכסי הקרן'!$C$42</f>
        <v>2.2806570479330335E-5</v>
      </c>
    </row>
    <row r="141" spans="2:11">
      <c r="B141" s="76" t="s">
        <v>2474</v>
      </c>
      <c r="C141" s="73" t="s">
        <v>2314</v>
      </c>
      <c r="D141" s="86" t="s">
        <v>632</v>
      </c>
      <c r="E141" s="86" t="s">
        <v>130</v>
      </c>
      <c r="F141" s="94">
        <v>44084</v>
      </c>
      <c r="G141" s="83">
        <v>170760.42232499999</v>
      </c>
      <c r="H141" s="85">
        <v>5.6501849999999996</v>
      </c>
      <c r="I141" s="83">
        <v>9.6482804429999991</v>
      </c>
      <c r="J141" s="84">
        <f t="shared" si="2"/>
        <v>1.2993728143289166E-3</v>
      </c>
      <c r="K141" s="84">
        <f>I141/'סכום נכסי הקרן'!$C$42</f>
        <v>7.8110335490747243E-6</v>
      </c>
    </row>
    <row r="142" spans="2:11">
      <c r="B142" s="76" t="s">
        <v>2475</v>
      </c>
      <c r="C142" s="73" t="s">
        <v>2476</v>
      </c>
      <c r="D142" s="86" t="s">
        <v>632</v>
      </c>
      <c r="E142" s="86" t="s">
        <v>130</v>
      </c>
      <c r="F142" s="94">
        <v>44138</v>
      </c>
      <c r="G142" s="83">
        <v>613533.44030000002</v>
      </c>
      <c r="H142" s="85">
        <v>5.724297</v>
      </c>
      <c r="I142" s="83">
        <v>35.120475521000003</v>
      </c>
      <c r="J142" s="84">
        <f t="shared" si="2"/>
        <v>4.7298159903094768E-3</v>
      </c>
      <c r="K142" s="84">
        <f>I142/'סכום נכסי הקרן'!$C$42</f>
        <v>2.8432756922298827E-5</v>
      </c>
    </row>
    <row r="143" spans="2:11">
      <c r="B143" s="76" t="s">
        <v>2477</v>
      </c>
      <c r="C143" s="73" t="s">
        <v>2478</v>
      </c>
      <c r="D143" s="86" t="s">
        <v>632</v>
      </c>
      <c r="E143" s="86" t="s">
        <v>130</v>
      </c>
      <c r="F143" s="94">
        <v>44138</v>
      </c>
      <c r="G143" s="83">
        <v>669309.20759999997</v>
      </c>
      <c r="H143" s="85">
        <v>5.7269560000000004</v>
      </c>
      <c r="I143" s="83">
        <v>38.331044425000002</v>
      </c>
      <c r="J143" s="84">
        <f t="shared" si="2"/>
        <v>5.1621962447012367E-3</v>
      </c>
      <c r="K143" s="84">
        <f>I143/'סכום נכסי הקרן'!$C$42</f>
        <v>3.103196219715736E-5</v>
      </c>
    </row>
    <row r="144" spans="2:11">
      <c r="B144" s="76" t="s">
        <v>2479</v>
      </c>
      <c r="C144" s="73" t="s">
        <v>2480</v>
      </c>
      <c r="D144" s="86" t="s">
        <v>632</v>
      </c>
      <c r="E144" s="86" t="s">
        <v>130</v>
      </c>
      <c r="F144" s="94">
        <v>44109</v>
      </c>
      <c r="G144" s="83">
        <v>335037.34660200001</v>
      </c>
      <c r="H144" s="85">
        <v>5.8454370000000004</v>
      </c>
      <c r="I144" s="83">
        <v>19.584398060999998</v>
      </c>
      <c r="J144" s="84">
        <f t="shared" si="2"/>
        <v>2.6375098211331447E-3</v>
      </c>
      <c r="K144" s="84">
        <f>I144/'סכום נכסי הקרן'!$C$42</f>
        <v>1.5855093681889255E-5</v>
      </c>
    </row>
    <row r="145" spans="2:11">
      <c r="B145" s="76" t="s">
        <v>2481</v>
      </c>
      <c r="C145" s="73" t="s">
        <v>2482</v>
      </c>
      <c r="D145" s="86" t="s">
        <v>632</v>
      </c>
      <c r="E145" s="86" t="s">
        <v>130</v>
      </c>
      <c r="F145" s="94">
        <v>43894</v>
      </c>
      <c r="G145" s="83">
        <v>707417.63364599983</v>
      </c>
      <c r="H145" s="85">
        <v>5.8524839999999996</v>
      </c>
      <c r="I145" s="83">
        <v>41.401507259999995</v>
      </c>
      <c r="J145" s="84">
        <f t="shared" si="2"/>
        <v>5.5757078500879628E-3</v>
      </c>
      <c r="K145" s="84">
        <f>I145/'סכום נכסי הקרן'!$C$42</f>
        <v>3.3517740710443892E-5</v>
      </c>
    </row>
    <row r="146" spans="2:11">
      <c r="B146" s="76" t="s">
        <v>2483</v>
      </c>
      <c r="C146" s="73" t="s">
        <v>2484</v>
      </c>
      <c r="D146" s="86" t="s">
        <v>632</v>
      </c>
      <c r="E146" s="86" t="s">
        <v>130</v>
      </c>
      <c r="F146" s="94">
        <v>44090</v>
      </c>
      <c r="G146" s="83">
        <v>670231.71589200001</v>
      </c>
      <c r="H146" s="85">
        <v>5.8537460000000001</v>
      </c>
      <c r="I146" s="83">
        <v>39.233664878000006</v>
      </c>
      <c r="J146" s="84">
        <f t="shared" si="2"/>
        <v>5.2837557790881519E-3</v>
      </c>
      <c r="K146" s="84">
        <f>I146/'סכום נכסי הקרן'!$C$42</f>
        <v>3.1762703667838724E-5</v>
      </c>
    </row>
    <row r="147" spans="2:11">
      <c r="B147" s="76" t="s">
        <v>2485</v>
      </c>
      <c r="C147" s="73" t="s">
        <v>2486</v>
      </c>
      <c r="D147" s="86" t="s">
        <v>632</v>
      </c>
      <c r="E147" s="86" t="s">
        <v>130</v>
      </c>
      <c r="F147" s="94">
        <v>44090</v>
      </c>
      <c r="G147" s="83">
        <v>1796071.155456</v>
      </c>
      <c r="H147" s="85">
        <v>5.856503</v>
      </c>
      <c r="I147" s="83">
        <v>105.186962577</v>
      </c>
      <c r="J147" s="84">
        <f t="shared" si="2"/>
        <v>1.4165952202762575E-2</v>
      </c>
      <c r="K147" s="84">
        <f>I147/'סכום נכסי הקרן'!$C$42</f>
        <v>8.5157028598843615E-5</v>
      </c>
    </row>
    <row r="148" spans="2:11">
      <c r="B148" s="76" t="s">
        <v>2487</v>
      </c>
      <c r="C148" s="73" t="s">
        <v>2488</v>
      </c>
      <c r="D148" s="86" t="s">
        <v>632</v>
      </c>
      <c r="E148" s="86" t="s">
        <v>130</v>
      </c>
      <c r="F148" s="94">
        <v>44090</v>
      </c>
      <c r="G148" s="83">
        <v>285293.93523</v>
      </c>
      <c r="H148" s="85">
        <v>5.884061</v>
      </c>
      <c r="I148" s="83">
        <v>16.786869576000001</v>
      </c>
      <c r="J148" s="84">
        <f t="shared" si="2"/>
        <v>2.2607553847136435E-3</v>
      </c>
      <c r="K148" s="84">
        <f>I148/'סכום נכסי הקרן'!$C$42</f>
        <v>1.3590276756228591E-5</v>
      </c>
    </row>
    <row r="149" spans="2:11">
      <c r="B149" s="76" t="s">
        <v>2489</v>
      </c>
      <c r="C149" s="73" t="s">
        <v>2490</v>
      </c>
      <c r="D149" s="86" t="s">
        <v>632</v>
      </c>
      <c r="E149" s="86" t="s">
        <v>130</v>
      </c>
      <c r="F149" s="94">
        <v>43895</v>
      </c>
      <c r="G149" s="83">
        <v>745348.11386399996</v>
      </c>
      <c r="H149" s="85">
        <v>5.9391559999999997</v>
      </c>
      <c r="I149" s="83">
        <v>44.267389733999998</v>
      </c>
      <c r="J149" s="84">
        <f t="shared" si="2"/>
        <v>5.9616677937045504E-3</v>
      </c>
      <c r="K149" s="84">
        <f>I149/'סכום נכסי הקרן'!$C$42</f>
        <v>3.5837895507391191E-5</v>
      </c>
    </row>
    <row r="150" spans="2:11">
      <c r="B150" s="76" t="s">
        <v>2491</v>
      </c>
      <c r="C150" s="73" t="s">
        <v>2492</v>
      </c>
      <c r="D150" s="86" t="s">
        <v>632</v>
      </c>
      <c r="E150" s="86" t="s">
        <v>130</v>
      </c>
      <c r="F150" s="94">
        <v>43895</v>
      </c>
      <c r="G150" s="83">
        <v>745522.60716000001</v>
      </c>
      <c r="H150" s="85">
        <v>5.956372</v>
      </c>
      <c r="I150" s="83">
        <v>44.406102743000005</v>
      </c>
      <c r="J150" s="84">
        <f t="shared" si="2"/>
        <v>5.9803488337047024E-3</v>
      </c>
      <c r="K150" s="84">
        <f>I150/'סכום נכסי הקרן'!$C$42</f>
        <v>3.5950194478528401E-5</v>
      </c>
    </row>
    <row r="151" spans="2:11">
      <c r="B151" s="76" t="s">
        <v>2493</v>
      </c>
      <c r="C151" s="73" t="s">
        <v>2494</v>
      </c>
      <c r="D151" s="86" t="s">
        <v>632</v>
      </c>
      <c r="E151" s="86" t="s">
        <v>130</v>
      </c>
      <c r="F151" s="94">
        <v>44105</v>
      </c>
      <c r="G151" s="83">
        <v>503306.78463000001</v>
      </c>
      <c r="H151" s="85">
        <v>5.9802160000000004</v>
      </c>
      <c r="I151" s="83">
        <v>30.098831304000004</v>
      </c>
      <c r="J151" s="84">
        <f t="shared" si="2"/>
        <v>4.0535309240378164E-3</v>
      </c>
      <c r="K151" s="84">
        <f>I151/'סכום נכסי הקרן'!$C$42</f>
        <v>2.4367345299758153E-5</v>
      </c>
    </row>
    <row r="152" spans="2:11">
      <c r="B152" s="76" t="s">
        <v>2495</v>
      </c>
      <c r="C152" s="73" t="s">
        <v>2496</v>
      </c>
      <c r="D152" s="86" t="s">
        <v>632</v>
      </c>
      <c r="E152" s="86" t="s">
        <v>130</v>
      </c>
      <c r="F152" s="94">
        <v>44091</v>
      </c>
      <c r="G152" s="83">
        <v>457031.56319999998</v>
      </c>
      <c r="H152" s="85">
        <v>6.0018630000000002</v>
      </c>
      <c r="I152" s="83">
        <v>27.430407909000007</v>
      </c>
      <c r="J152" s="84">
        <f t="shared" si="2"/>
        <v>3.694163590442342E-3</v>
      </c>
      <c r="K152" s="84">
        <f>I152/'סכום נכסי הקרן'!$C$42</f>
        <v>2.2207048987413406E-5</v>
      </c>
    </row>
    <row r="153" spans="2:11">
      <c r="B153" s="76" t="s">
        <v>2497</v>
      </c>
      <c r="C153" s="73" t="s">
        <v>2498</v>
      </c>
      <c r="D153" s="86" t="s">
        <v>632</v>
      </c>
      <c r="E153" s="86" t="s">
        <v>130</v>
      </c>
      <c r="F153" s="94">
        <v>44088</v>
      </c>
      <c r="G153" s="83">
        <v>571556.72392000002</v>
      </c>
      <c r="H153" s="85">
        <v>6.1230799999999999</v>
      </c>
      <c r="I153" s="83">
        <v>34.996876539999995</v>
      </c>
      <c r="J153" s="84">
        <f t="shared" si="2"/>
        <v>4.7131704173766662E-3</v>
      </c>
      <c r="K153" s="84">
        <f>I153/'סכום נכסי הקרן'!$C$42</f>
        <v>2.8332693932533332E-5</v>
      </c>
    </row>
    <row r="154" spans="2:11">
      <c r="B154" s="76" t="s">
        <v>2499</v>
      </c>
      <c r="C154" s="73" t="s">
        <v>2500</v>
      </c>
      <c r="D154" s="86" t="s">
        <v>632</v>
      </c>
      <c r="E154" s="86" t="s">
        <v>130</v>
      </c>
      <c r="F154" s="94">
        <v>44103</v>
      </c>
      <c r="G154" s="83">
        <v>448273.60379199998</v>
      </c>
      <c r="H154" s="85">
        <v>6.2431279999999996</v>
      </c>
      <c r="I154" s="83">
        <v>27.98629425</v>
      </c>
      <c r="J154" s="84">
        <f t="shared" si="2"/>
        <v>3.7690270444660288E-3</v>
      </c>
      <c r="K154" s="84">
        <f>I154/'סכום נכסי הקרן'!$C$42</f>
        <v>2.2657082222317307E-5</v>
      </c>
    </row>
    <row r="155" spans="2:11">
      <c r="B155" s="76" t="s">
        <v>2501</v>
      </c>
      <c r="C155" s="73" t="s">
        <v>2502</v>
      </c>
      <c r="D155" s="86" t="s">
        <v>632</v>
      </c>
      <c r="E155" s="86" t="s">
        <v>130</v>
      </c>
      <c r="F155" s="94">
        <v>44088</v>
      </c>
      <c r="G155" s="83">
        <v>560570.99615999998</v>
      </c>
      <c r="H155" s="85">
        <v>6.1937980000000001</v>
      </c>
      <c r="I155" s="83">
        <v>34.720635303000002</v>
      </c>
      <c r="J155" s="84">
        <f t="shared" si="2"/>
        <v>4.6759678966088536E-3</v>
      </c>
      <c r="K155" s="84">
        <f>I155/'סכום נכסי הקרן'!$C$42</f>
        <v>2.8109055162641407E-5</v>
      </c>
    </row>
    <row r="156" spans="2:11">
      <c r="B156" s="76" t="s">
        <v>2503</v>
      </c>
      <c r="C156" s="73" t="s">
        <v>2504</v>
      </c>
      <c r="D156" s="86" t="s">
        <v>632</v>
      </c>
      <c r="E156" s="86" t="s">
        <v>130</v>
      </c>
      <c r="F156" s="94">
        <v>44097</v>
      </c>
      <c r="G156" s="83">
        <v>458528.274752</v>
      </c>
      <c r="H156" s="85">
        <v>6.3806630000000002</v>
      </c>
      <c r="I156" s="83">
        <v>29.257143689999999</v>
      </c>
      <c r="J156" s="84">
        <f t="shared" si="2"/>
        <v>3.9401774606667916E-3</v>
      </c>
      <c r="K156" s="84">
        <f>I156/'סכום נכסי הקרן'!$C$42</f>
        <v>2.3685933702154294E-5</v>
      </c>
    </row>
    <row r="157" spans="2:11">
      <c r="B157" s="76" t="s">
        <v>2505</v>
      </c>
      <c r="C157" s="73" t="s">
        <v>2506</v>
      </c>
      <c r="D157" s="86" t="s">
        <v>632</v>
      </c>
      <c r="E157" s="86" t="s">
        <v>130</v>
      </c>
      <c r="F157" s="94">
        <v>44103</v>
      </c>
      <c r="G157" s="83">
        <v>499414.35425999999</v>
      </c>
      <c r="H157" s="85">
        <v>6.4669970000000001</v>
      </c>
      <c r="I157" s="83">
        <v>32.297113312</v>
      </c>
      <c r="J157" s="84">
        <f t="shared" si="2"/>
        <v>4.3495824221569382E-3</v>
      </c>
      <c r="K157" s="84">
        <f>I157/'סכום נכסי הקרן'!$C$42</f>
        <v>2.6147025587479586E-5</v>
      </c>
    </row>
    <row r="158" spans="2:11">
      <c r="B158" s="76" t="s">
        <v>2507</v>
      </c>
      <c r="C158" s="73" t="s">
        <v>2508</v>
      </c>
      <c r="D158" s="86" t="s">
        <v>632</v>
      </c>
      <c r="E158" s="86" t="s">
        <v>130</v>
      </c>
      <c r="F158" s="94">
        <v>44097</v>
      </c>
      <c r="G158" s="83">
        <v>618283.37661200005</v>
      </c>
      <c r="H158" s="85">
        <v>6.452604</v>
      </c>
      <c r="I158" s="83">
        <v>39.895379976999997</v>
      </c>
      <c r="J158" s="84">
        <f t="shared" si="2"/>
        <v>5.3728716184909507E-3</v>
      </c>
      <c r="K158" s="84">
        <f>I158/'סכום נכסי הקרן'!$C$42</f>
        <v>3.2298413514661038E-5</v>
      </c>
    </row>
    <row r="159" spans="2:11">
      <c r="B159" s="76" t="s">
        <v>2509</v>
      </c>
      <c r="C159" s="73" t="s">
        <v>2442</v>
      </c>
      <c r="D159" s="86" t="s">
        <v>632</v>
      </c>
      <c r="E159" s="86" t="s">
        <v>130</v>
      </c>
      <c r="F159" s="94">
        <v>44097</v>
      </c>
      <c r="G159" s="83">
        <v>749623.19961600006</v>
      </c>
      <c r="H159" s="85">
        <v>6.4634900000000002</v>
      </c>
      <c r="I159" s="83">
        <v>48.451824146999996</v>
      </c>
      <c r="J159" s="84">
        <f t="shared" si="2"/>
        <v>6.5252024413255489E-3</v>
      </c>
      <c r="K159" s="84">
        <f>I159/'סכום נכסי הקרן'!$C$42</f>
        <v>3.9225520667847553E-5</v>
      </c>
    </row>
    <row r="160" spans="2:11">
      <c r="B160" s="76" t="s">
        <v>2510</v>
      </c>
      <c r="C160" s="73" t="s">
        <v>2511</v>
      </c>
      <c r="D160" s="86" t="s">
        <v>632</v>
      </c>
      <c r="E160" s="86" t="s">
        <v>130</v>
      </c>
      <c r="F160" s="94">
        <v>44104</v>
      </c>
      <c r="G160" s="83">
        <v>1810035.5718719999</v>
      </c>
      <c r="H160" s="85">
        <v>6.5797040000000004</v>
      </c>
      <c r="I160" s="83">
        <v>119.09497984500001</v>
      </c>
      <c r="J160" s="84">
        <f t="shared" si="2"/>
        <v>1.6039000944040375E-2</v>
      </c>
      <c r="K160" s="84">
        <f>I160/'סכום נכסי הקרן'!$C$42</f>
        <v>9.6416650468590984E-5</v>
      </c>
    </row>
    <row r="161" spans="2:11">
      <c r="B161" s="76" t="s">
        <v>2512</v>
      </c>
      <c r="C161" s="73" t="s">
        <v>2513</v>
      </c>
      <c r="D161" s="86" t="s">
        <v>632</v>
      </c>
      <c r="E161" s="86" t="s">
        <v>130</v>
      </c>
      <c r="F161" s="94">
        <v>44103</v>
      </c>
      <c r="G161" s="83">
        <v>250383.33865200001</v>
      </c>
      <c r="H161" s="85">
        <v>6.6566109999999998</v>
      </c>
      <c r="I161" s="83">
        <v>16.667043945</v>
      </c>
      <c r="J161" s="84">
        <f t="shared" si="2"/>
        <v>2.2446179840336943E-3</v>
      </c>
      <c r="K161" s="84">
        <f>I161/'סכום נכסי הקרן'!$C$42</f>
        <v>1.3493268586813376E-5</v>
      </c>
    </row>
    <row r="162" spans="2:11">
      <c r="B162" s="76" t="s">
        <v>2514</v>
      </c>
      <c r="C162" s="73" t="s">
        <v>2515</v>
      </c>
      <c r="D162" s="86" t="s">
        <v>632</v>
      </c>
      <c r="E162" s="86" t="s">
        <v>130</v>
      </c>
      <c r="F162" s="94">
        <v>44096</v>
      </c>
      <c r="G162" s="83">
        <v>403106.51596599998</v>
      </c>
      <c r="H162" s="85">
        <v>6.7495630000000002</v>
      </c>
      <c r="I162" s="83">
        <v>27.207927415999997</v>
      </c>
      <c r="J162" s="84">
        <f t="shared" si="2"/>
        <v>3.6642012457498803E-3</v>
      </c>
      <c r="K162" s="84">
        <f>I162/'סכום נכסי הקרן'!$C$42</f>
        <v>2.2026933721786093E-5</v>
      </c>
    </row>
    <row r="163" spans="2:11">
      <c r="B163" s="76" t="s">
        <v>2516</v>
      </c>
      <c r="C163" s="73" t="s">
        <v>2517</v>
      </c>
      <c r="D163" s="86" t="s">
        <v>632</v>
      </c>
      <c r="E163" s="86" t="s">
        <v>130</v>
      </c>
      <c r="F163" s="94">
        <v>44098</v>
      </c>
      <c r="G163" s="83">
        <v>907224.75036800001</v>
      </c>
      <c r="H163" s="85">
        <v>7.2598779999999996</v>
      </c>
      <c r="I163" s="83">
        <v>65.863410291999998</v>
      </c>
      <c r="J163" s="84">
        <f t="shared" si="2"/>
        <v>8.8700909242855602E-3</v>
      </c>
      <c r="K163" s="84">
        <f>I163/'סכום נכסי הקרן'!$C$42</f>
        <v>5.3321554082783358E-5</v>
      </c>
    </row>
    <row r="164" spans="2:11">
      <c r="B164" s="76" t="s">
        <v>2518</v>
      </c>
      <c r="C164" s="73" t="s">
        <v>2519</v>
      </c>
      <c r="D164" s="86" t="s">
        <v>632</v>
      </c>
      <c r="E164" s="86" t="s">
        <v>130</v>
      </c>
      <c r="F164" s="94">
        <v>44098</v>
      </c>
      <c r="G164" s="83">
        <v>567228.10386999999</v>
      </c>
      <c r="H164" s="85">
        <v>7.3029840000000004</v>
      </c>
      <c r="I164" s="83">
        <v>41.424577548999999</v>
      </c>
      <c r="J164" s="84">
        <f t="shared" si="2"/>
        <v>5.5788148188916182E-3</v>
      </c>
      <c r="K164" s="84">
        <f>I164/'סכום נכסי הקרן'!$C$42</f>
        <v>3.3536417904005013E-5</v>
      </c>
    </row>
    <row r="165" spans="2:11">
      <c r="B165" s="76" t="s">
        <v>2520</v>
      </c>
      <c r="C165" s="73" t="s">
        <v>2521</v>
      </c>
      <c r="D165" s="86" t="s">
        <v>632</v>
      </c>
      <c r="E165" s="86" t="s">
        <v>130</v>
      </c>
      <c r="F165" s="94">
        <v>44098</v>
      </c>
      <c r="G165" s="83">
        <v>283843.04335499997</v>
      </c>
      <c r="H165" s="85">
        <v>7.3777559999999998</v>
      </c>
      <c r="I165" s="83">
        <v>20.941247955999998</v>
      </c>
      <c r="J165" s="84">
        <f t="shared" si="2"/>
        <v>2.8202422652307008E-3</v>
      </c>
      <c r="K165" s="84">
        <f>I165/'סכום נכסי הקרן'!$C$42</f>
        <v>1.6953569219941515E-5</v>
      </c>
    </row>
    <row r="166" spans="2:11">
      <c r="B166" s="76" t="s">
        <v>2522</v>
      </c>
      <c r="C166" s="73" t="s">
        <v>2523</v>
      </c>
      <c r="D166" s="86" t="s">
        <v>632</v>
      </c>
      <c r="E166" s="86" t="s">
        <v>130</v>
      </c>
      <c r="F166" s="94">
        <v>43941</v>
      </c>
      <c r="G166" s="83">
        <v>511505.285562</v>
      </c>
      <c r="H166" s="85">
        <v>8.6246460000000003</v>
      </c>
      <c r="I166" s="83">
        <v>44.115520621000002</v>
      </c>
      <c r="J166" s="84">
        <f t="shared" si="2"/>
        <v>5.9412149681534838E-3</v>
      </c>
      <c r="K166" s="84">
        <f>I166/'סכום נכסי הקרן'!$C$42</f>
        <v>3.57149456466653E-5</v>
      </c>
    </row>
    <row r="167" spans="2:11">
      <c r="B167" s="76" t="s">
        <v>2524</v>
      </c>
      <c r="C167" s="73" t="s">
        <v>2525</v>
      </c>
      <c r="D167" s="86" t="s">
        <v>632</v>
      </c>
      <c r="E167" s="86" t="s">
        <v>130</v>
      </c>
      <c r="F167" s="94">
        <v>43920</v>
      </c>
      <c r="G167" s="83">
        <v>82730.731037000005</v>
      </c>
      <c r="H167" s="85">
        <v>9.140549</v>
      </c>
      <c r="I167" s="83">
        <v>7.5620430089999999</v>
      </c>
      <c r="J167" s="84">
        <f t="shared" si="2"/>
        <v>1.0184108105822645E-3</v>
      </c>
      <c r="K167" s="84">
        <f>I167/'סכום נכסי הקרן'!$C$42</f>
        <v>6.1220620598460537E-6</v>
      </c>
    </row>
    <row r="168" spans="2:11">
      <c r="B168" s="76" t="s">
        <v>2526</v>
      </c>
      <c r="C168" s="73" t="s">
        <v>2244</v>
      </c>
      <c r="D168" s="86" t="s">
        <v>632</v>
      </c>
      <c r="E168" s="86" t="s">
        <v>130</v>
      </c>
      <c r="F168" s="94">
        <v>43920</v>
      </c>
      <c r="G168" s="83">
        <v>462981.39556799998</v>
      </c>
      <c r="H168" s="85">
        <v>9.1559539999999995</v>
      </c>
      <c r="I168" s="83">
        <v>42.390362144000001</v>
      </c>
      <c r="J168" s="84">
        <f t="shared" si="2"/>
        <v>5.7088809228626244E-3</v>
      </c>
      <c r="K168" s="84">
        <f>I168/'סכום נכסי הקרן'!$C$42</f>
        <v>3.4318295661113294E-5</v>
      </c>
    </row>
    <row r="169" spans="2:11">
      <c r="B169" s="76" t="s">
        <v>2527</v>
      </c>
      <c r="C169" s="73" t="s">
        <v>2528</v>
      </c>
      <c r="D169" s="86" t="s">
        <v>632</v>
      </c>
      <c r="E169" s="86" t="s">
        <v>130</v>
      </c>
      <c r="F169" s="94">
        <v>44195</v>
      </c>
      <c r="G169" s="83">
        <v>483340.94594999996</v>
      </c>
      <c r="H169" s="85">
        <v>1.2037000000000001E-2</v>
      </c>
      <c r="I169" s="83">
        <v>5.8178847999999998E-2</v>
      </c>
      <c r="J169" s="84">
        <f t="shared" si="2"/>
        <v>7.835179948051833E-6</v>
      </c>
      <c r="K169" s="84">
        <f>I169/'סכום נכסי הקרן'!$C$42</f>
        <v>4.7100303132691489E-8</v>
      </c>
    </row>
    <row r="170" spans="2:11">
      <c r="B170" s="76" t="s">
        <v>2529</v>
      </c>
      <c r="C170" s="73" t="s">
        <v>2530</v>
      </c>
      <c r="D170" s="86" t="s">
        <v>632</v>
      </c>
      <c r="E170" s="86" t="s">
        <v>130</v>
      </c>
      <c r="F170" s="94">
        <v>44189</v>
      </c>
      <c r="G170" s="83">
        <v>210344.97579999999</v>
      </c>
      <c r="H170" s="85">
        <v>-3.6997000000000002E-2</v>
      </c>
      <c r="I170" s="83">
        <v>-7.7821785000000004E-2</v>
      </c>
      <c r="J170" s="84">
        <f t="shared" si="2"/>
        <v>-1.0480573444039335E-5</v>
      </c>
      <c r="K170" s="84">
        <f>I170/'סכום נכסי הקרן'!$C$42</f>
        <v>-6.3002788639389077E-8</v>
      </c>
    </row>
    <row r="171" spans="2:11">
      <c r="B171" s="76" t="s">
        <v>2531</v>
      </c>
      <c r="C171" s="73" t="s">
        <v>2532</v>
      </c>
      <c r="D171" s="86" t="s">
        <v>632</v>
      </c>
      <c r="E171" s="86" t="s">
        <v>130</v>
      </c>
      <c r="F171" s="94">
        <v>44189</v>
      </c>
      <c r="G171" s="83">
        <v>368103.70765</v>
      </c>
      <c r="H171" s="85">
        <v>-3.9856000000000003E-2</v>
      </c>
      <c r="I171" s="83">
        <v>-0.14671077900000001</v>
      </c>
      <c r="J171" s="84">
        <f t="shared" si="2"/>
        <v>-1.9758131920794722E-5</v>
      </c>
      <c r="K171" s="84">
        <f>I171/'סכום נכסי הקרן'!$C$42</f>
        <v>-1.187737880910483E-7</v>
      </c>
    </row>
    <row r="172" spans="2:11">
      <c r="B172" s="76" t="s">
        <v>2533</v>
      </c>
      <c r="C172" s="73" t="s">
        <v>2534</v>
      </c>
      <c r="D172" s="86" t="s">
        <v>632</v>
      </c>
      <c r="E172" s="86" t="s">
        <v>130</v>
      </c>
      <c r="F172" s="94">
        <v>44188</v>
      </c>
      <c r="G172" s="83">
        <v>420689.95159999997</v>
      </c>
      <c r="H172" s="85">
        <v>-0.149699</v>
      </c>
      <c r="I172" s="83">
        <v>-0.62976788500000003</v>
      </c>
      <c r="J172" s="84">
        <f t="shared" si="2"/>
        <v>-8.4813379331247907E-5</v>
      </c>
      <c r="K172" s="84">
        <f>I172/'סכום נכסי הקרן'!$C$42</f>
        <v>-5.0984609194623436E-7</v>
      </c>
    </row>
    <row r="173" spans="2:11">
      <c r="B173" s="76" t="s">
        <v>2535</v>
      </c>
      <c r="C173" s="73" t="s">
        <v>2536</v>
      </c>
      <c r="D173" s="86" t="s">
        <v>632</v>
      </c>
      <c r="E173" s="86" t="s">
        <v>130</v>
      </c>
      <c r="F173" s="94">
        <v>44168</v>
      </c>
      <c r="G173" s="83">
        <v>736207.41529999999</v>
      </c>
      <c r="H173" s="85">
        <v>-1.9806619999999999</v>
      </c>
      <c r="I173" s="83">
        <v>-14.581777209</v>
      </c>
      <c r="J173" s="84">
        <f t="shared" si="2"/>
        <v>-1.963786708099068E-3</v>
      </c>
      <c r="K173" s="84">
        <f>I173/'סכום נכסי הקרן'!$C$42</f>
        <v>-1.1805082953125371E-5</v>
      </c>
    </row>
    <row r="174" spans="2:11">
      <c r="B174" s="76" t="s">
        <v>2537</v>
      </c>
      <c r="C174" s="73" t="s">
        <v>2538</v>
      </c>
      <c r="D174" s="86" t="s">
        <v>632</v>
      </c>
      <c r="E174" s="86" t="s">
        <v>130</v>
      </c>
      <c r="F174" s="94">
        <v>44168</v>
      </c>
      <c r="G174" s="83">
        <v>841379.90319999994</v>
      </c>
      <c r="H174" s="85">
        <v>-1.983976</v>
      </c>
      <c r="I174" s="83">
        <v>-16.6927758</v>
      </c>
      <c r="J174" s="84">
        <f t="shared" si="2"/>
        <v>-2.248083396657921E-3</v>
      </c>
      <c r="K174" s="84">
        <f>I174/'סכום נכסי הקרן'!$C$42</f>
        <v>-1.3514100525092155E-5</v>
      </c>
    </row>
    <row r="175" spans="2:11">
      <c r="B175" s="76" t="s">
        <v>2539</v>
      </c>
      <c r="C175" s="73" t="s">
        <v>2540</v>
      </c>
      <c r="D175" s="86" t="s">
        <v>632</v>
      </c>
      <c r="E175" s="86" t="s">
        <v>130</v>
      </c>
      <c r="F175" s="94">
        <v>44166</v>
      </c>
      <c r="G175" s="83">
        <v>631034.92740000004</v>
      </c>
      <c r="H175" s="85">
        <v>-2.6657519999999999</v>
      </c>
      <c r="I175" s="83">
        <v>-16.821824438</v>
      </c>
      <c r="J175" s="84">
        <f t="shared" si="2"/>
        <v>-2.2654628968635801E-3</v>
      </c>
      <c r="K175" s="84">
        <f>I175/'סכום נכסי הקרן'!$C$42</f>
        <v>-1.3618575436122723E-5</v>
      </c>
    </row>
    <row r="176" spans="2:11">
      <c r="B176" s="76" t="s">
        <v>2541</v>
      </c>
      <c r="C176" s="73" t="s">
        <v>2542</v>
      </c>
      <c r="D176" s="86" t="s">
        <v>632</v>
      </c>
      <c r="E176" s="86" t="s">
        <v>130</v>
      </c>
      <c r="F176" s="94">
        <v>43997</v>
      </c>
      <c r="G176" s="83">
        <v>420689.95159999997</v>
      </c>
      <c r="H176" s="85">
        <v>-7.9554679999999998</v>
      </c>
      <c r="I176" s="83">
        <v>-33.467853994999999</v>
      </c>
      <c r="J176" s="84">
        <f t="shared" si="2"/>
        <v>-4.5072507885675298E-3</v>
      </c>
      <c r="K176" s="84">
        <f>I176/'סכום נכסי הקרן'!$C$42</f>
        <v>-2.7094831241161046E-5</v>
      </c>
    </row>
    <row r="177" spans="2:11">
      <c r="B177" s="76" t="s">
        <v>2543</v>
      </c>
      <c r="C177" s="73" t="s">
        <v>2544</v>
      </c>
      <c r="D177" s="86" t="s">
        <v>632</v>
      </c>
      <c r="E177" s="86" t="s">
        <v>130</v>
      </c>
      <c r="F177" s="94">
        <v>44175</v>
      </c>
      <c r="G177" s="83">
        <v>8425040</v>
      </c>
      <c r="H177" s="85">
        <v>0.84351799999999999</v>
      </c>
      <c r="I177" s="83">
        <v>71.066690000000008</v>
      </c>
      <c r="J177" s="84">
        <f t="shared" si="2"/>
        <v>9.570837574205935E-3</v>
      </c>
      <c r="K177" s="84">
        <f>I177/'סכום נכסי הקרן'!$C$42</f>
        <v>5.7534013764538881E-5</v>
      </c>
    </row>
    <row r="178" spans="2:11">
      <c r="B178" s="76" t="s">
        <v>2545</v>
      </c>
      <c r="C178" s="73" t="s">
        <v>2546</v>
      </c>
      <c r="D178" s="86" t="s">
        <v>632</v>
      </c>
      <c r="E178" s="86" t="s">
        <v>130</v>
      </c>
      <c r="F178" s="94">
        <v>44179</v>
      </c>
      <c r="G178" s="83">
        <v>1621000</v>
      </c>
      <c r="H178" s="85">
        <v>0.89016600000000001</v>
      </c>
      <c r="I178" s="83">
        <v>14.429590000000001</v>
      </c>
      <c r="J178" s="84">
        <f t="shared" si="2"/>
        <v>1.9432910432776061E-3</v>
      </c>
      <c r="K178" s="84">
        <f>I178/'סכום נכסי הקרן'!$C$42</f>
        <v>1.1681875568943095E-5</v>
      </c>
    </row>
    <row r="179" spans="2:11">
      <c r="B179" s="76" t="s">
        <v>2547</v>
      </c>
      <c r="C179" s="73" t="s">
        <v>2548</v>
      </c>
      <c r="D179" s="86" t="s">
        <v>632</v>
      </c>
      <c r="E179" s="86" t="s">
        <v>130</v>
      </c>
      <c r="F179" s="94">
        <v>44174</v>
      </c>
      <c r="G179" s="83">
        <v>1622100</v>
      </c>
      <c r="H179" s="85">
        <v>0.96020000000000005</v>
      </c>
      <c r="I179" s="83">
        <v>15.57541</v>
      </c>
      <c r="J179" s="84">
        <f t="shared" si="2"/>
        <v>2.0976032408666122E-3</v>
      </c>
      <c r="K179" s="84">
        <f>I179/'סכום נכסי הקרן'!$C$42</f>
        <v>1.2609505991180064E-5</v>
      </c>
    </row>
    <row r="180" spans="2:11">
      <c r="B180" s="76" t="s">
        <v>2549</v>
      </c>
      <c r="C180" s="73" t="s">
        <v>2550</v>
      </c>
      <c r="D180" s="86" t="s">
        <v>632</v>
      </c>
      <c r="E180" s="86" t="s">
        <v>130</v>
      </c>
      <c r="F180" s="94">
        <v>44167</v>
      </c>
      <c r="G180" s="83">
        <v>3704391.7</v>
      </c>
      <c r="H180" s="85">
        <v>2.045614</v>
      </c>
      <c r="I180" s="83">
        <v>75.777539999999988</v>
      </c>
      <c r="J180" s="84">
        <f t="shared" si="2"/>
        <v>1.0205266730628555E-2</v>
      </c>
      <c r="K180" s="84">
        <f>I180/'סכום נכסי הקרן'!$C$42</f>
        <v>6.1347813292034488E-5</v>
      </c>
    </row>
    <row r="181" spans="2:11">
      <c r="B181" s="76" t="s">
        <v>2551</v>
      </c>
      <c r="C181" s="73" t="s">
        <v>2552</v>
      </c>
      <c r="D181" s="86" t="s">
        <v>632</v>
      </c>
      <c r="E181" s="86" t="s">
        <v>130</v>
      </c>
      <c r="F181" s="94">
        <v>44166</v>
      </c>
      <c r="G181" s="83">
        <v>3948960</v>
      </c>
      <c r="H181" s="85">
        <v>2.4151009999999999</v>
      </c>
      <c r="I181" s="83">
        <v>95.371390000000005</v>
      </c>
      <c r="J181" s="84">
        <f t="shared" si="2"/>
        <v>1.2844049482482555E-2</v>
      </c>
      <c r="K181" s="84">
        <f>I181/'סכום נכסי הקרן'!$C$42</f>
        <v>7.7210559053801517E-5</v>
      </c>
    </row>
    <row r="182" spans="2:11">
      <c r="B182" s="76" t="s">
        <v>2315</v>
      </c>
      <c r="C182" s="73" t="s">
        <v>2553</v>
      </c>
      <c r="D182" s="86" t="s">
        <v>632</v>
      </c>
      <c r="E182" s="86" t="s">
        <v>130</v>
      </c>
      <c r="F182" s="94">
        <v>44158</v>
      </c>
      <c r="G182" s="83">
        <v>1864800</v>
      </c>
      <c r="H182" s="85">
        <v>3.5186269999999999</v>
      </c>
      <c r="I182" s="83">
        <v>65.615350000000007</v>
      </c>
      <c r="J182" s="84">
        <f t="shared" si="2"/>
        <v>8.8366836449632509E-3</v>
      </c>
      <c r="K182" s="84">
        <f>I182/'סכום נכסי הקרן'!$C$42</f>
        <v>5.3120729980037571E-5</v>
      </c>
    </row>
    <row r="183" spans="2:11">
      <c r="B183" s="76" t="s">
        <v>2554</v>
      </c>
      <c r="C183" s="73" t="s">
        <v>2555</v>
      </c>
      <c r="D183" s="86" t="s">
        <v>632</v>
      </c>
      <c r="E183" s="86" t="s">
        <v>130</v>
      </c>
      <c r="F183" s="94">
        <v>44075</v>
      </c>
      <c r="G183" s="83">
        <v>6488136</v>
      </c>
      <c r="H183" s="85">
        <v>3.8693059999999999</v>
      </c>
      <c r="I183" s="83">
        <v>251.04585</v>
      </c>
      <c r="J183" s="84">
        <f t="shared" si="2"/>
        <v>3.3809356451362328E-2</v>
      </c>
      <c r="K183" s="84">
        <f>I183/'סכום נכסי הקרן'!$C$42</f>
        <v>2.0324114419048307E-4</v>
      </c>
    </row>
    <row r="184" spans="2:11">
      <c r="B184" s="76" t="s">
        <v>2331</v>
      </c>
      <c r="C184" s="73" t="s">
        <v>2556</v>
      </c>
      <c r="D184" s="86" t="s">
        <v>632</v>
      </c>
      <c r="E184" s="86" t="s">
        <v>130</v>
      </c>
      <c r="F184" s="94">
        <v>44074</v>
      </c>
      <c r="G184" s="83">
        <v>9035550</v>
      </c>
      <c r="H184" s="85">
        <v>4.0216229999999999</v>
      </c>
      <c r="I184" s="83">
        <v>363.37574000000001</v>
      </c>
      <c r="J184" s="84">
        <f t="shared" si="2"/>
        <v>4.8937275479509268E-2</v>
      </c>
      <c r="K184" s="84">
        <f>I184/'סכום נכסי הקרן'!$C$42</f>
        <v>2.9418092817970698E-4</v>
      </c>
    </row>
    <row r="185" spans="2:11">
      <c r="B185" s="76" t="s">
        <v>2557</v>
      </c>
      <c r="C185" s="73" t="s">
        <v>2558</v>
      </c>
      <c r="D185" s="86" t="s">
        <v>632</v>
      </c>
      <c r="E185" s="86" t="s">
        <v>130</v>
      </c>
      <c r="F185" s="94">
        <v>44131</v>
      </c>
      <c r="G185" s="83">
        <v>674120</v>
      </c>
      <c r="H185" s="85">
        <v>4.6590980000000002</v>
      </c>
      <c r="I185" s="83">
        <v>31.407910000000001</v>
      </c>
      <c r="J185" s="84">
        <f t="shared" si="2"/>
        <v>4.22982982822583E-3</v>
      </c>
      <c r="K185" s="84">
        <f>I185/'סכום נכסי הקרן'!$C$42</f>
        <v>2.5427146336144237E-5</v>
      </c>
    </row>
    <row r="186" spans="2:11">
      <c r="B186" s="76" t="s">
        <v>2559</v>
      </c>
      <c r="C186" s="73" t="s">
        <v>2560</v>
      </c>
      <c r="D186" s="86" t="s">
        <v>632</v>
      </c>
      <c r="E186" s="86" t="s">
        <v>130</v>
      </c>
      <c r="F186" s="94">
        <v>44123</v>
      </c>
      <c r="G186" s="83">
        <v>4386850</v>
      </c>
      <c r="H186" s="85">
        <v>4.7562709999999999</v>
      </c>
      <c r="I186" s="83">
        <v>208.65045999999998</v>
      </c>
      <c r="J186" s="84">
        <f t="shared" si="2"/>
        <v>2.809979840686758E-2</v>
      </c>
      <c r="K186" s="84">
        <f>I186/'סכום נכסי הקרן'!$C$42</f>
        <v>1.6891877808882568E-4</v>
      </c>
    </row>
    <row r="187" spans="2:11">
      <c r="B187" s="76" t="s">
        <v>2561</v>
      </c>
      <c r="C187" s="73" t="s">
        <v>2562</v>
      </c>
      <c r="D187" s="86" t="s">
        <v>632</v>
      </c>
      <c r="E187" s="86" t="s">
        <v>130</v>
      </c>
      <c r="F187" s="94">
        <v>44146</v>
      </c>
      <c r="G187" s="83">
        <v>1013310</v>
      </c>
      <c r="H187" s="85">
        <v>4.862978</v>
      </c>
      <c r="I187" s="83">
        <v>49.27704</v>
      </c>
      <c r="J187" s="84">
        <f t="shared" si="2"/>
        <v>6.6363375862538241E-3</v>
      </c>
      <c r="K187" s="84">
        <f>I187/'סכום נכסי הקרן'!$C$42</f>
        <v>3.9893597093599443E-5</v>
      </c>
    </row>
    <row r="188" spans="2:11">
      <c r="B188" s="76" t="s">
        <v>2563</v>
      </c>
      <c r="C188" s="73" t="s">
        <v>2564</v>
      </c>
      <c r="D188" s="86" t="s">
        <v>632</v>
      </c>
      <c r="E188" s="86" t="s">
        <v>130</v>
      </c>
      <c r="F188" s="94">
        <v>44117</v>
      </c>
      <c r="G188" s="83">
        <v>1184435</v>
      </c>
      <c r="H188" s="85">
        <v>5.0051769999999998</v>
      </c>
      <c r="I188" s="83">
        <v>59.283070000000002</v>
      </c>
      <c r="J188" s="84">
        <f t="shared" si="2"/>
        <v>7.9838899753214999E-3</v>
      </c>
      <c r="K188" s="84">
        <f>I188/'סכום נכסי הקרן'!$C$42</f>
        <v>4.7994256738060006E-5</v>
      </c>
    </row>
    <row r="189" spans="2:11">
      <c r="B189" s="76" t="s">
        <v>2416</v>
      </c>
      <c r="C189" s="73" t="s">
        <v>2565</v>
      </c>
      <c r="D189" s="86" t="s">
        <v>632</v>
      </c>
      <c r="E189" s="86" t="s">
        <v>130</v>
      </c>
      <c r="F189" s="94">
        <v>44132</v>
      </c>
      <c r="G189" s="83">
        <v>8467000</v>
      </c>
      <c r="H189" s="85">
        <v>5.0779769999999997</v>
      </c>
      <c r="I189" s="83">
        <v>429.95231999999999</v>
      </c>
      <c r="J189" s="84">
        <f t="shared" si="2"/>
        <v>5.7903411842777724E-2</v>
      </c>
      <c r="K189" s="84">
        <f>I189/'סכום נכסי הקרן'!$C$42</f>
        <v>3.4807984861790273E-4</v>
      </c>
    </row>
    <row r="190" spans="2:11">
      <c r="B190" s="76" t="s">
        <v>2566</v>
      </c>
      <c r="C190" s="73" t="s">
        <v>2567</v>
      </c>
      <c r="D190" s="86" t="s">
        <v>632</v>
      </c>
      <c r="E190" s="86" t="s">
        <v>130</v>
      </c>
      <c r="F190" s="94">
        <v>44119</v>
      </c>
      <c r="G190" s="83">
        <v>10175700</v>
      </c>
      <c r="H190" s="85">
        <v>5.216278</v>
      </c>
      <c r="I190" s="83">
        <v>530.79277000000002</v>
      </c>
      <c r="J190" s="84">
        <f t="shared" si="2"/>
        <v>7.1484001678322834E-2</v>
      </c>
      <c r="K190" s="84">
        <f>I190/'סכום נכסי הקרן'!$C$42</f>
        <v>4.2971803717462736E-4</v>
      </c>
    </row>
    <row r="191" spans="2:11">
      <c r="B191" s="76" t="s">
        <v>2568</v>
      </c>
      <c r="C191" s="73" t="s">
        <v>2569</v>
      </c>
      <c r="D191" s="86" t="s">
        <v>632</v>
      </c>
      <c r="E191" s="86" t="s">
        <v>130</v>
      </c>
      <c r="F191" s="94">
        <v>44083</v>
      </c>
      <c r="G191" s="83">
        <v>4410900</v>
      </c>
      <c r="H191" s="85">
        <v>5.2468560000000002</v>
      </c>
      <c r="I191" s="83">
        <v>231.43357999999998</v>
      </c>
      <c r="J191" s="84">
        <f t="shared" si="2"/>
        <v>3.116809300386714E-2</v>
      </c>
      <c r="K191" s="84">
        <f>I191/'סכום נכסי הקרן'!$C$42</f>
        <v>1.8736348600584195E-4</v>
      </c>
    </row>
    <row r="192" spans="2:11">
      <c r="B192" s="76" t="s">
        <v>2570</v>
      </c>
      <c r="C192" s="73" t="s">
        <v>2571</v>
      </c>
      <c r="D192" s="86" t="s">
        <v>632</v>
      </c>
      <c r="E192" s="86" t="s">
        <v>130</v>
      </c>
      <c r="F192" s="94">
        <v>44055</v>
      </c>
      <c r="G192" s="83">
        <v>2038140</v>
      </c>
      <c r="H192" s="85">
        <v>5.3547060000000002</v>
      </c>
      <c r="I192" s="83">
        <v>109.13641</v>
      </c>
      <c r="J192" s="84">
        <f t="shared" si="2"/>
        <v>1.4697840205333107E-2</v>
      </c>
      <c r="K192" s="84">
        <f>I192/'סכום נכסי הקרן'!$C$42</f>
        <v>8.8354413511482774E-5</v>
      </c>
    </row>
    <row r="193" spans="2:11">
      <c r="B193" s="76" t="s">
        <v>2572</v>
      </c>
      <c r="C193" s="73" t="s">
        <v>2573</v>
      </c>
      <c r="D193" s="86" t="s">
        <v>632</v>
      </c>
      <c r="E193" s="86" t="s">
        <v>130</v>
      </c>
      <c r="F193" s="94">
        <v>44111</v>
      </c>
      <c r="G193" s="83">
        <v>3264480</v>
      </c>
      <c r="H193" s="85">
        <v>5.4795499999999997</v>
      </c>
      <c r="I193" s="83">
        <v>178.87882000000002</v>
      </c>
      <c r="J193" s="84">
        <f t="shared" si="2"/>
        <v>2.4090331654473007E-2</v>
      </c>
      <c r="K193" s="84">
        <f>I193/'סכום נכסי הקרן'!$C$42</f>
        <v>1.4481631960155275E-4</v>
      </c>
    </row>
    <row r="194" spans="2:11">
      <c r="B194" s="76" t="s">
        <v>2574</v>
      </c>
      <c r="C194" s="73" t="s">
        <v>2575</v>
      </c>
      <c r="D194" s="86" t="s">
        <v>632</v>
      </c>
      <c r="E194" s="86" t="s">
        <v>130</v>
      </c>
      <c r="F194" s="94">
        <v>44110</v>
      </c>
      <c r="G194" s="83">
        <v>8845720</v>
      </c>
      <c r="H194" s="85">
        <v>5.5203600000000002</v>
      </c>
      <c r="I194" s="83">
        <v>488.31558000000001</v>
      </c>
      <c r="J194" s="84">
        <f t="shared" si="2"/>
        <v>6.5763427298135932E-2</v>
      </c>
      <c r="K194" s="84">
        <f>I194/'סכום נכסי הקרן'!$C$42</f>
        <v>3.9532944760982657E-4</v>
      </c>
    </row>
    <row r="195" spans="2:11">
      <c r="B195" s="76" t="s">
        <v>2576</v>
      </c>
      <c r="C195" s="73" t="s">
        <v>2577</v>
      </c>
      <c r="D195" s="86" t="s">
        <v>632</v>
      </c>
      <c r="E195" s="86" t="s">
        <v>130</v>
      </c>
      <c r="F195" s="94">
        <v>43893</v>
      </c>
      <c r="G195" s="83">
        <v>3405100</v>
      </c>
      <c r="H195" s="85">
        <v>5.5970630000000003</v>
      </c>
      <c r="I195" s="83">
        <v>190.58559</v>
      </c>
      <c r="J195" s="84">
        <f t="shared" si="2"/>
        <v>2.5666929554116095E-2</v>
      </c>
      <c r="K195" s="84">
        <f>I195/'סכום נכסי הקרן'!$C$42</f>
        <v>1.5429386057494394E-4</v>
      </c>
    </row>
    <row r="196" spans="2:11">
      <c r="B196" s="76" t="s">
        <v>2578</v>
      </c>
      <c r="C196" s="73" t="s">
        <v>2579</v>
      </c>
      <c r="D196" s="86" t="s">
        <v>632</v>
      </c>
      <c r="E196" s="86" t="s">
        <v>130</v>
      </c>
      <c r="F196" s="94">
        <v>43895</v>
      </c>
      <c r="G196" s="83">
        <v>2044800</v>
      </c>
      <c r="H196" s="85">
        <v>5.6984170000000001</v>
      </c>
      <c r="I196" s="83">
        <v>116.52123</v>
      </c>
      <c r="J196" s="84">
        <f t="shared" si="2"/>
        <v>1.569238367900196E-2</v>
      </c>
      <c r="K196" s="84">
        <f>I196/'סכום נכסי הקרן'!$C$42</f>
        <v>9.4332999759535728E-5</v>
      </c>
    </row>
    <row r="197" spans="2:11">
      <c r="B197" s="76" t="s">
        <v>2580</v>
      </c>
      <c r="C197" s="73" t="s">
        <v>2581</v>
      </c>
      <c r="D197" s="86" t="s">
        <v>632</v>
      </c>
      <c r="E197" s="86" t="s">
        <v>130</v>
      </c>
      <c r="F197" s="94">
        <v>43894</v>
      </c>
      <c r="G197" s="83">
        <v>1364000</v>
      </c>
      <c r="H197" s="85">
        <v>5.7420689999999999</v>
      </c>
      <c r="I197" s="83">
        <v>78.321820000000002</v>
      </c>
      <c r="J197" s="84">
        <f t="shared" si="2"/>
        <v>1.05479151728636E-2</v>
      </c>
      <c r="K197" s="84">
        <f>I197/'סכום נכסי הקרן'!$C$42</f>
        <v>6.3407605869131325E-5</v>
      </c>
    </row>
    <row r="198" spans="2:11">
      <c r="B198" s="76" t="s">
        <v>2582</v>
      </c>
      <c r="C198" s="73" t="s">
        <v>2583</v>
      </c>
      <c r="D198" s="86" t="s">
        <v>632</v>
      </c>
      <c r="E198" s="86" t="s">
        <v>130</v>
      </c>
      <c r="F198" s="94">
        <v>44139</v>
      </c>
      <c r="G198" s="83">
        <v>3392950</v>
      </c>
      <c r="H198" s="85">
        <v>5.7204560000000004</v>
      </c>
      <c r="I198" s="83">
        <v>194.09222</v>
      </c>
      <c r="J198" s="84">
        <f t="shared" si="2"/>
        <v>2.6139181549570473E-2</v>
      </c>
      <c r="K198" s="84">
        <f>I198/'סכום נכסי הקרן'!$C$42</f>
        <v>1.571327503373227E-4</v>
      </c>
    </row>
    <row r="199" spans="2:11">
      <c r="B199" s="76" t="s">
        <v>2584</v>
      </c>
      <c r="C199" s="73" t="s">
        <v>2585</v>
      </c>
      <c r="D199" s="86" t="s">
        <v>632</v>
      </c>
      <c r="E199" s="86" t="s">
        <v>130</v>
      </c>
      <c r="F199" s="94">
        <v>44109</v>
      </c>
      <c r="G199" s="83">
        <v>2218060</v>
      </c>
      <c r="H199" s="85">
        <v>5.8040570000000002</v>
      </c>
      <c r="I199" s="83">
        <v>128.73747</v>
      </c>
      <c r="J199" s="84">
        <f t="shared" si="2"/>
        <v>1.7337593956946767E-2</v>
      </c>
      <c r="K199" s="84">
        <f>I199/'סכום נכסי הקרן'!$C$42</f>
        <v>1.0422299632910877E-4</v>
      </c>
    </row>
    <row r="200" spans="2:11">
      <c r="B200" s="76" t="s">
        <v>2586</v>
      </c>
      <c r="C200" s="73" t="s">
        <v>2587</v>
      </c>
      <c r="D200" s="86" t="s">
        <v>632</v>
      </c>
      <c r="E200" s="86" t="s">
        <v>130</v>
      </c>
      <c r="F200" s="94">
        <v>44091</v>
      </c>
      <c r="G200" s="83">
        <v>3417000</v>
      </c>
      <c r="H200" s="85">
        <v>5.9116210000000002</v>
      </c>
      <c r="I200" s="83">
        <v>202.00009</v>
      </c>
      <c r="J200" s="84">
        <f t="shared" si="2"/>
        <v>2.7204166274874774E-2</v>
      </c>
      <c r="K200" s="84">
        <f>I200/'סכום נכסי הקרן'!$C$42</f>
        <v>1.6353478624793263E-4</v>
      </c>
    </row>
    <row r="201" spans="2:11">
      <c r="B201" s="76" t="s">
        <v>2588</v>
      </c>
      <c r="C201" s="73" t="s">
        <v>2589</v>
      </c>
      <c r="D201" s="86" t="s">
        <v>632</v>
      </c>
      <c r="E201" s="86" t="s">
        <v>130</v>
      </c>
      <c r="F201" s="94">
        <v>44091</v>
      </c>
      <c r="G201" s="83">
        <v>3076020</v>
      </c>
      <c r="H201" s="85">
        <v>5.9413650000000002</v>
      </c>
      <c r="I201" s="83">
        <v>182.75757999999999</v>
      </c>
      <c r="J201" s="84">
        <f t="shared" si="2"/>
        <v>2.4612699896884839E-2</v>
      </c>
      <c r="K201" s="84">
        <f>I201/'סכום נכסי הקרן'!$C$42</f>
        <v>1.4795647754656667E-4</v>
      </c>
    </row>
    <row r="202" spans="2:11">
      <c r="B202" s="76" t="s">
        <v>2590</v>
      </c>
      <c r="C202" s="73" t="s">
        <v>2591</v>
      </c>
      <c r="D202" s="86" t="s">
        <v>632</v>
      </c>
      <c r="E202" s="86" t="s">
        <v>130</v>
      </c>
      <c r="F202" s="94">
        <v>44104</v>
      </c>
      <c r="G202" s="83">
        <v>1893292.5</v>
      </c>
      <c r="H202" s="85">
        <v>6.60684</v>
      </c>
      <c r="I202" s="83">
        <v>125.08681</v>
      </c>
      <c r="J202" s="84">
        <f t="shared" si="2"/>
        <v>1.6845944860884313E-2</v>
      </c>
      <c r="K202" s="84">
        <f>I202/'סכום נכסי הקרן'!$C$42</f>
        <v>1.0126750307777467E-4</v>
      </c>
    </row>
    <row r="203" spans="2:11">
      <c r="B203" s="72"/>
      <c r="C203" s="73"/>
      <c r="D203" s="73"/>
      <c r="E203" s="73"/>
      <c r="F203" s="73"/>
      <c r="G203" s="83"/>
      <c r="H203" s="85"/>
      <c r="I203" s="73"/>
      <c r="J203" s="84"/>
      <c r="K203" s="73"/>
    </row>
    <row r="204" spans="2:11">
      <c r="B204" s="89" t="s">
        <v>193</v>
      </c>
      <c r="C204" s="71"/>
      <c r="D204" s="71"/>
      <c r="E204" s="71"/>
      <c r="F204" s="71"/>
      <c r="G204" s="80"/>
      <c r="H204" s="82"/>
      <c r="I204" s="80">
        <v>-1354.1236236010002</v>
      </c>
      <c r="J204" s="81">
        <f t="shared" ref="J204:J267" si="3">IFERROR(I204/$I$11,0)</f>
        <v>-0.18236528614010791</v>
      </c>
      <c r="K204" s="81">
        <f>I204/'סכום נכסי הקרן'!$C$42</f>
        <v>-1.0962684092807361E-3</v>
      </c>
    </row>
    <row r="205" spans="2:11">
      <c r="B205" s="76" t="s">
        <v>2592</v>
      </c>
      <c r="C205" s="73" t="s">
        <v>2498</v>
      </c>
      <c r="D205" s="86" t="s">
        <v>632</v>
      </c>
      <c r="E205" s="86" t="s">
        <v>132</v>
      </c>
      <c r="F205" s="94">
        <v>44166</v>
      </c>
      <c r="G205" s="83">
        <v>271703.12949800002</v>
      </c>
      <c r="H205" s="85">
        <v>2.330657</v>
      </c>
      <c r="I205" s="83">
        <v>6.3324682250000004</v>
      </c>
      <c r="J205" s="84">
        <f t="shared" si="3"/>
        <v>8.5281901866113589E-4</v>
      </c>
      <c r="K205" s="84">
        <f>I205/'סכום נכסי הקרן'!$C$42</f>
        <v>5.1266256247569018E-6</v>
      </c>
    </row>
    <row r="206" spans="2:11">
      <c r="B206" s="76" t="s">
        <v>2593</v>
      </c>
      <c r="C206" s="73" t="s">
        <v>2594</v>
      </c>
      <c r="D206" s="86" t="s">
        <v>632</v>
      </c>
      <c r="E206" s="86" t="s">
        <v>132</v>
      </c>
      <c r="F206" s="94">
        <v>44189</v>
      </c>
      <c r="G206" s="83">
        <v>516094.31978399999</v>
      </c>
      <c r="H206" s="85">
        <v>0.51222199999999996</v>
      </c>
      <c r="I206" s="83">
        <v>2.6435504590000001</v>
      </c>
      <c r="J206" s="84">
        <f t="shared" si="3"/>
        <v>3.5601759505482169E-4</v>
      </c>
      <c r="K206" s="84">
        <f>I206/'סכום נכסי הקרן'!$C$42</f>
        <v>2.1401597358109553E-6</v>
      </c>
    </row>
    <row r="207" spans="2:11">
      <c r="B207" s="76" t="s">
        <v>2595</v>
      </c>
      <c r="C207" s="73" t="s">
        <v>2596</v>
      </c>
      <c r="D207" s="86" t="s">
        <v>632</v>
      </c>
      <c r="E207" s="86" t="s">
        <v>130</v>
      </c>
      <c r="F207" s="94">
        <v>44188</v>
      </c>
      <c r="G207" s="83">
        <v>5319.9502599999996</v>
      </c>
      <c r="H207" s="85">
        <v>0.217359</v>
      </c>
      <c r="I207" s="83">
        <v>1.1563411999999999E-2</v>
      </c>
      <c r="J207" s="84">
        <f t="shared" si="3"/>
        <v>1.5572912999834912E-6</v>
      </c>
      <c r="K207" s="84">
        <f>I207/'סכום נכסי הקרן'!$C$42</f>
        <v>9.3614815207101093E-9</v>
      </c>
    </row>
    <row r="208" spans="2:11">
      <c r="B208" s="76" t="s">
        <v>2597</v>
      </c>
      <c r="C208" s="73" t="s">
        <v>2598</v>
      </c>
      <c r="D208" s="86" t="s">
        <v>632</v>
      </c>
      <c r="E208" s="86" t="s">
        <v>130</v>
      </c>
      <c r="F208" s="94">
        <v>44188</v>
      </c>
      <c r="G208" s="83">
        <v>281863.494312</v>
      </c>
      <c r="H208" s="85">
        <v>0.234295</v>
      </c>
      <c r="I208" s="83">
        <v>0.66039192200000008</v>
      </c>
      <c r="J208" s="84">
        <f t="shared" si="3"/>
        <v>8.8937641823189952E-5</v>
      </c>
      <c r="K208" s="84">
        <f>I208/'סכום נכסי הקרן'!$C$42</f>
        <v>5.3463863211215107E-7</v>
      </c>
    </row>
    <row r="209" spans="2:11">
      <c r="B209" s="76" t="s">
        <v>2599</v>
      </c>
      <c r="C209" s="73" t="s">
        <v>2600</v>
      </c>
      <c r="D209" s="86" t="s">
        <v>632</v>
      </c>
      <c r="E209" s="86" t="s">
        <v>130</v>
      </c>
      <c r="F209" s="94">
        <v>44188</v>
      </c>
      <c r="G209" s="83">
        <v>462613.242791</v>
      </c>
      <c r="H209" s="85">
        <v>0.249501</v>
      </c>
      <c r="I209" s="83">
        <v>1.1542228780000001</v>
      </c>
      <c r="J209" s="84">
        <f t="shared" si="3"/>
        <v>1.5544384703678352E-4</v>
      </c>
      <c r="K209" s="84">
        <f>I209/'סכום נכסי הקרן'!$C$42</f>
        <v>9.3443320562977785E-7</v>
      </c>
    </row>
    <row r="210" spans="2:11">
      <c r="B210" s="76" t="s">
        <v>2601</v>
      </c>
      <c r="C210" s="73" t="s">
        <v>2602</v>
      </c>
      <c r="D210" s="86" t="s">
        <v>632</v>
      </c>
      <c r="E210" s="86" t="s">
        <v>130</v>
      </c>
      <c r="F210" s="94">
        <v>44180</v>
      </c>
      <c r="G210" s="83">
        <v>372927.08478199993</v>
      </c>
      <c r="H210" s="85">
        <v>0.61636999999999997</v>
      </c>
      <c r="I210" s="83">
        <v>2.2986093310000002</v>
      </c>
      <c r="J210" s="84">
        <f t="shared" si="3"/>
        <v>3.0956298307343661E-4</v>
      </c>
      <c r="K210" s="84">
        <f>I210/'סכום נכסי הקרן'!$C$42</f>
        <v>1.8609030600560051E-6</v>
      </c>
    </row>
    <row r="211" spans="2:11">
      <c r="B211" s="76" t="s">
        <v>2603</v>
      </c>
      <c r="C211" s="73" t="s">
        <v>2604</v>
      </c>
      <c r="D211" s="86" t="s">
        <v>632</v>
      </c>
      <c r="E211" s="86" t="s">
        <v>130</v>
      </c>
      <c r="F211" s="94">
        <v>44180</v>
      </c>
      <c r="G211" s="83">
        <v>561176.18776999996</v>
      </c>
      <c r="H211" s="85">
        <v>0.89956199999999997</v>
      </c>
      <c r="I211" s="83">
        <v>5.0481252750000003</v>
      </c>
      <c r="J211" s="84">
        <f t="shared" si="3"/>
        <v>6.7985137708353473E-4</v>
      </c>
      <c r="K211" s="84">
        <f>I211/'סכום נכסי הקרן'!$C$42</f>
        <v>4.0868500989277338E-6</v>
      </c>
    </row>
    <row r="212" spans="2:11">
      <c r="B212" s="76" t="s">
        <v>2605</v>
      </c>
      <c r="C212" s="73" t="s">
        <v>2606</v>
      </c>
      <c r="D212" s="86" t="s">
        <v>632</v>
      </c>
      <c r="E212" s="86" t="s">
        <v>130</v>
      </c>
      <c r="F212" s="94">
        <v>44165</v>
      </c>
      <c r="G212" s="83">
        <v>306096.10242000001</v>
      </c>
      <c r="H212" s="85">
        <v>0.86840399999999995</v>
      </c>
      <c r="I212" s="83">
        <v>2.6581492830000002</v>
      </c>
      <c r="J212" s="84">
        <f t="shared" si="3"/>
        <v>3.5798367752297124E-4</v>
      </c>
      <c r="K212" s="84">
        <f>I212/'סכום נכסי הקרן'!$C$42</f>
        <v>2.1519786194674486E-6</v>
      </c>
    </row>
    <row r="213" spans="2:11">
      <c r="B213" s="76" t="s">
        <v>2607</v>
      </c>
      <c r="C213" s="73" t="s">
        <v>2608</v>
      </c>
      <c r="D213" s="86" t="s">
        <v>632</v>
      </c>
      <c r="E213" s="86" t="s">
        <v>130</v>
      </c>
      <c r="F213" s="94">
        <v>44118</v>
      </c>
      <c r="G213" s="83">
        <v>79840.066714999994</v>
      </c>
      <c r="H213" s="85">
        <v>2.0888710000000001</v>
      </c>
      <c r="I213" s="83">
        <v>1.6677560599999999</v>
      </c>
      <c r="J213" s="84">
        <f t="shared" si="3"/>
        <v>2.2460343043495689E-4</v>
      </c>
      <c r="K213" s="84">
        <f>I213/'סכום נכסי הקרן'!$C$42</f>
        <v>1.3501782637116365E-6</v>
      </c>
    </row>
    <row r="214" spans="2:11">
      <c r="B214" s="76" t="s">
        <v>2609</v>
      </c>
      <c r="C214" s="73" t="s">
        <v>2610</v>
      </c>
      <c r="D214" s="86" t="s">
        <v>632</v>
      </c>
      <c r="E214" s="86" t="s">
        <v>132</v>
      </c>
      <c r="F214" s="94">
        <v>44028</v>
      </c>
      <c r="G214" s="83">
        <v>723083.99225999997</v>
      </c>
      <c r="H214" s="85">
        <v>-7.0829579999999996</v>
      </c>
      <c r="I214" s="83">
        <v>-51.215736026000002</v>
      </c>
      <c r="J214" s="84">
        <f t="shared" si="3"/>
        <v>-6.8974295939244297E-3</v>
      </c>
      <c r="K214" s="84">
        <f>I214/'סכום נכסי הקרן'!$C$42</f>
        <v>-4.1463122335947734E-5</v>
      </c>
    </row>
    <row r="215" spans="2:11">
      <c r="B215" s="76" t="s">
        <v>2611</v>
      </c>
      <c r="C215" s="73" t="s">
        <v>2612</v>
      </c>
      <c r="D215" s="86" t="s">
        <v>632</v>
      </c>
      <c r="E215" s="86" t="s">
        <v>132</v>
      </c>
      <c r="F215" s="94">
        <v>44139</v>
      </c>
      <c r="G215" s="83">
        <v>431988.10611300002</v>
      </c>
      <c r="H215" s="85">
        <v>-4.6119539999999999</v>
      </c>
      <c r="I215" s="83">
        <v>-19.923090634000001</v>
      </c>
      <c r="J215" s="84">
        <f t="shared" si="3"/>
        <v>-2.6831229150280889E-3</v>
      </c>
      <c r="K215" s="84">
        <f>I215/'סכום נכסי הקרן'!$C$42</f>
        <v>-1.6129291666302619E-5</v>
      </c>
    </row>
    <row r="216" spans="2:11">
      <c r="B216" s="76" t="s">
        <v>2613</v>
      </c>
      <c r="C216" s="73" t="s">
        <v>2614</v>
      </c>
      <c r="D216" s="86" t="s">
        <v>632</v>
      </c>
      <c r="E216" s="86" t="s">
        <v>132</v>
      </c>
      <c r="F216" s="94">
        <v>44119</v>
      </c>
      <c r="G216" s="83">
        <v>681788.54074800003</v>
      </c>
      <c r="H216" s="85">
        <v>-4.2158829999999998</v>
      </c>
      <c r="I216" s="83">
        <v>-28.743406749999998</v>
      </c>
      <c r="J216" s="84">
        <f t="shared" si="3"/>
        <v>-3.8709904363575182E-3</v>
      </c>
      <c r="K216" s="84">
        <f>I216/'סכום נכסי הקרן'!$C$42</f>
        <v>-2.3270023686121297E-5</v>
      </c>
    </row>
    <row r="217" spans="2:11">
      <c r="B217" s="76" t="s">
        <v>2615</v>
      </c>
      <c r="C217" s="73" t="s">
        <v>2616</v>
      </c>
      <c r="D217" s="86" t="s">
        <v>632</v>
      </c>
      <c r="E217" s="86" t="s">
        <v>132</v>
      </c>
      <c r="F217" s="94">
        <v>44131</v>
      </c>
      <c r="G217" s="83">
        <v>685912.87986099999</v>
      </c>
      <c r="H217" s="85">
        <v>-3.5242119999999999</v>
      </c>
      <c r="I217" s="83">
        <v>-24.173025130000003</v>
      </c>
      <c r="J217" s="84">
        <f t="shared" si="3"/>
        <v>-3.2554787228225813E-3</v>
      </c>
      <c r="K217" s="84">
        <f>I217/'סכום נכסי הקרן'!$C$42</f>
        <v>-1.9569944239136003E-5</v>
      </c>
    </row>
    <row r="218" spans="2:11">
      <c r="B218" s="76" t="s">
        <v>2617</v>
      </c>
      <c r="C218" s="73" t="s">
        <v>2618</v>
      </c>
      <c r="D218" s="86" t="s">
        <v>632</v>
      </c>
      <c r="E218" s="86" t="s">
        <v>132</v>
      </c>
      <c r="F218" s="94">
        <v>44117</v>
      </c>
      <c r="G218" s="83">
        <v>309202.54642099998</v>
      </c>
      <c r="H218" s="85">
        <v>-3.873602</v>
      </c>
      <c r="I218" s="83">
        <v>-11.977275929999998</v>
      </c>
      <c r="J218" s="84">
        <f t="shared" si="3"/>
        <v>-1.6130280235012535E-3</v>
      </c>
      <c r="K218" s="84">
        <f>I218/'סכום נכסי הקרן'!$C$42</f>
        <v>-9.6965365661226098E-6</v>
      </c>
    </row>
    <row r="219" spans="2:11">
      <c r="B219" s="76" t="s">
        <v>2619</v>
      </c>
      <c r="C219" s="73" t="s">
        <v>2620</v>
      </c>
      <c r="D219" s="86" t="s">
        <v>632</v>
      </c>
      <c r="E219" s="86" t="s">
        <v>132</v>
      </c>
      <c r="F219" s="94">
        <v>44124</v>
      </c>
      <c r="G219" s="83">
        <v>497844.48872299999</v>
      </c>
      <c r="H219" s="85">
        <v>-3.6910880000000001</v>
      </c>
      <c r="I219" s="83">
        <v>-18.375876836</v>
      </c>
      <c r="J219" s="84">
        <f t="shared" si="3"/>
        <v>-2.4747533968582083E-3</v>
      </c>
      <c r="K219" s="84">
        <f>I219/'סכום נכסי הקרן'!$C$42</f>
        <v>-1.4876701740546732E-5</v>
      </c>
    </row>
    <row r="220" spans="2:11">
      <c r="B220" s="76" t="s">
        <v>2621</v>
      </c>
      <c r="C220" s="73" t="s">
        <v>2622</v>
      </c>
      <c r="D220" s="86" t="s">
        <v>632</v>
      </c>
      <c r="E220" s="86" t="s">
        <v>132</v>
      </c>
      <c r="F220" s="94">
        <v>44124</v>
      </c>
      <c r="G220" s="83">
        <v>622463.36963600002</v>
      </c>
      <c r="H220" s="85">
        <v>-3.664828</v>
      </c>
      <c r="I220" s="83">
        <v>-22.812211132000002</v>
      </c>
      <c r="J220" s="84">
        <f t="shared" si="3"/>
        <v>-3.0722124169968307E-3</v>
      </c>
      <c r="K220" s="84">
        <f>I220/'סכום נכסי הקרן'!$C$42</f>
        <v>-1.8468259451341481E-5</v>
      </c>
    </row>
    <row r="221" spans="2:11">
      <c r="B221" s="76" t="s">
        <v>2623</v>
      </c>
      <c r="C221" s="73" t="s">
        <v>2624</v>
      </c>
      <c r="D221" s="86" t="s">
        <v>632</v>
      </c>
      <c r="E221" s="86" t="s">
        <v>132</v>
      </c>
      <c r="F221" s="94">
        <v>44145</v>
      </c>
      <c r="G221" s="83">
        <v>622936.64583199995</v>
      </c>
      <c r="H221" s="85">
        <v>-3.6927699999999999</v>
      </c>
      <c r="I221" s="83">
        <v>-23.003618027000002</v>
      </c>
      <c r="J221" s="84">
        <f t="shared" si="3"/>
        <v>-3.0979899550055393E-3</v>
      </c>
      <c r="K221" s="84">
        <f>I221/'סכום נכסי הקרן'!$C$42</f>
        <v>-1.8623218222202452E-5</v>
      </c>
    </row>
    <row r="222" spans="2:11">
      <c r="B222" s="76" t="s">
        <v>2625</v>
      </c>
      <c r="C222" s="73" t="s">
        <v>2626</v>
      </c>
      <c r="D222" s="86" t="s">
        <v>632</v>
      </c>
      <c r="E222" s="86" t="s">
        <v>132</v>
      </c>
      <c r="F222" s="94">
        <v>44140</v>
      </c>
      <c r="G222" s="83">
        <v>124887.07075699999</v>
      </c>
      <c r="H222" s="85">
        <v>-3.378638</v>
      </c>
      <c r="I222" s="83">
        <v>-4.2194819079999997</v>
      </c>
      <c r="J222" s="84">
        <f t="shared" si="3"/>
        <v>-5.6825463503039949E-4</v>
      </c>
      <c r="K222" s="84">
        <f>I222/'סכום נכסי הקרן'!$C$42</f>
        <v>-3.4159988339698208E-6</v>
      </c>
    </row>
    <row r="223" spans="2:11">
      <c r="B223" s="76" t="s">
        <v>2627</v>
      </c>
      <c r="C223" s="73" t="s">
        <v>2628</v>
      </c>
      <c r="D223" s="86" t="s">
        <v>632</v>
      </c>
      <c r="E223" s="86" t="s">
        <v>132</v>
      </c>
      <c r="F223" s="94">
        <v>44076</v>
      </c>
      <c r="G223" s="83">
        <v>292186.32386800001</v>
      </c>
      <c r="H223" s="85">
        <v>-3.1245120000000002</v>
      </c>
      <c r="I223" s="83">
        <v>-9.1293954200000016</v>
      </c>
      <c r="J223" s="84">
        <f t="shared" si="3"/>
        <v>-1.2294924769328582E-3</v>
      </c>
      <c r="K223" s="84">
        <f>I223/'סכום נכסי הקרן'!$C$42</f>
        <v>-7.3909557593887976E-6</v>
      </c>
    </row>
    <row r="224" spans="2:11">
      <c r="B224" s="76" t="s">
        <v>2629</v>
      </c>
      <c r="C224" s="73" t="s">
        <v>2630</v>
      </c>
      <c r="D224" s="86" t="s">
        <v>632</v>
      </c>
      <c r="E224" s="86" t="s">
        <v>132</v>
      </c>
      <c r="F224" s="94">
        <v>44144</v>
      </c>
      <c r="G224" s="83">
        <v>376096.81673000002</v>
      </c>
      <c r="H224" s="85">
        <v>-2.916998</v>
      </c>
      <c r="I224" s="83">
        <v>-10.970738000999997</v>
      </c>
      <c r="J224" s="84">
        <f t="shared" si="3"/>
        <v>-1.4774735037855241E-3</v>
      </c>
      <c r="K224" s="84">
        <f>I224/'סכום נכסי הקרן'!$C$42</f>
        <v>-8.8816658149786279E-6</v>
      </c>
    </row>
    <row r="225" spans="2:11">
      <c r="B225" s="76" t="s">
        <v>2631</v>
      </c>
      <c r="C225" s="73" t="s">
        <v>2632</v>
      </c>
      <c r="D225" s="86" t="s">
        <v>632</v>
      </c>
      <c r="E225" s="86" t="s">
        <v>132</v>
      </c>
      <c r="F225" s="94">
        <v>44144</v>
      </c>
      <c r="G225" s="83">
        <v>501609.66379000002</v>
      </c>
      <c r="H225" s="85">
        <v>-2.8710629999999999</v>
      </c>
      <c r="I225" s="83">
        <v>-14.401531879</v>
      </c>
      <c r="J225" s="84">
        <f t="shared" si="3"/>
        <v>-1.9395123430352222E-3</v>
      </c>
      <c r="K225" s="84">
        <f>I225/'סכום נכסי הקרן'!$C$42</f>
        <v>-1.1659160337379317E-5</v>
      </c>
    </row>
    <row r="226" spans="2:11">
      <c r="B226" s="76" t="s">
        <v>2633</v>
      </c>
      <c r="C226" s="73" t="s">
        <v>2634</v>
      </c>
      <c r="D226" s="86" t="s">
        <v>632</v>
      </c>
      <c r="E226" s="86" t="s">
        <v>132</v>
      </c>
      <c r="F226" s="94">
        <v>44159</v>
      </c>
      <c r="G226" s="83">
        <v>301286.36401700001</v>
      </c>
      <c r="H226" s="85">
        <v>-2.8373870000000001</v>
      </c>
      <c r="I226" s="83">
        <v>-8.5486603880000001</v>
      </c>
      <c r="J226" s="84">
        <f t="shared" si="3"/>
        <v>-1.1512825495403863E-3</v>
      </c>
      <c r="K226" s="84">
        <f>I226/'סכום נכסי הקרן'!$C$42</f>
        <v>-6.9208055761645893E-6</v>
      </c>
    </row>
    <row r="227" spans="2:11">
      <c r="B227" s="76" t="s">
        <v>2635</v>
      </c>
      <c r="C227" s="73" t="s">
        <v>2636</v>
      </c>
      <c r="D227" s="86" t="s">
        <v>632</v>
      </c>
      <c r="E227" s="86" t="s">
        <v>132</v>
      </c>
      <c r="F227" s="94">
        <v>44165</v>
      </c>
      <c r="G227" s="83">
        <v>1266329.3405599999</v>
      </c>
      <c r="H227" s="85">
        <v>-2.2524609999999998</v>
      </c>
      <c r="I227" s="83">
        <v>-28.523578193000002</v>
      </c>
      <c r="J227" s="84">
        <f t="shared" si="3"/>
        <v>-3.8413852385747165E-3</v>
      </c>
      <c r="K227" s="84">
        <f>I227/'סכום נכסי הקרן'!$C$42</f>
        <v>-2.3092055368977549E-5</v>
      </c>
    </row>
    <row r="228" spans="2:11">
      <c r="B228" s="76" t="s">
        <v>2637</v>
      </c>
      <c r="C228" s="73" t="s">
        <v>2638</v>
      </c>
      <c r="D228" s="86" t="s">
        <v>632</v>
      </c>
      <c r="E228" s="86" t="s">
        <v>132</v>
      </c>
      <c r="F228" s="94">
        <v>44165</v>
      </c>
      <c r="G228" s="83">
        <v>759810.22503500001</v>
      </c>
      <c r="H228" s="85">
        <v>-2.2507649999999999</v>
      </c>
      <c r="I228" s="83">
        <v>-17.101542430000002</v>
      </c>
      <c r="J228" s="84">
        <f t="shared" si="3"/>
        <v>-2.3031336462401874E-3</v>
      </c>
      <c r="K228" s="84">
        <f>I228/'סכום נכסי הקרן'!$C$42</f>
        <v>-1.3845028909640588E-5</v>
      </c>
    </row>
    <row r="229" spans="2:11">
      <c r="B229" s="76" t="s">
        <v>2639</v>
      </c>
      <c r="C229" s="73" t="s">
        <v>2640</v>
      </c>
      <c r="D229" s="86" t="s">
        <v>632</v>
      </c>
      <c r="E229" s="86" t="s">
        <v>132</v>
      </c>
      <c r="F229" s="94">
        <v>44195</v>
      </c>
      <c r="G229" s="83">
        <v>272323.12291899999</v>
      </c>
      <c r="H229" s="85">
        <v>6.4099000000000003E-2</v>
      </c>
      <c r="I229" s="83">
        <v>0.17455607000000001</v>
      </c>
      <c r="J229" s="84">
        <f t="shared" si="3"/>
        <v>2.3508169489274391E-5</v>
      </c>
      <c r="K229" s="84">
        <f>I229/'סכום נכסי הקרן'!$C$42</f>
        <v>1.4131671721398326E-7</v>
      </c>
    </row>
    <row r="230" spans="2:11">
      <c r="B230" s="76" t="s">
        <v>2641</v>
      </c>
      <c r="C230" s="73" t="s">
        <v>2642</v>
      </c>
      <c r="D230" s="86" t="s">
        <v>632</v>
      </c>
      <c r="E230" s="86" t="s">
        <v>133</v>
      </c>
      <c r="F230" s="94">
        <v>44088</v>
      </c>
      <c r="G230" s="83">
        <v>270909.604682</v>
      </c>
      <c r="H230" s="85">
        <v>-6.0780969999999996</v>
      </c>
      <c r="I230" s="83">
        <v>-16.466149861000002</v>
      </c>
      <c r="J230" s="84">
        <f t="shared" si="3"/>
        <v>-2.21756276804456E-3</v>
      </c>
      <c r="K230" s="84">
        <f>I230/'סכום נכסי הקרן'!$C$42</f>
        <v>-1.3330629198457589E-5</v>
      </c>
    </row>
    <row r="231" spans="2:11">
      <c r="B231" s="76" t="s">
        <v>2643</v>
      </c>
      <c r="C231" s="73" t="s">
        <v>2644</v>
      </c>
      <c r="D231" s="86" t="s">
        <v>632</v>
      </c>
      <c r="E231" s="86" t="s">
        <v>133</v>
      </c>
      <c r="F231" s="94">
        <v>44091</v>
      </c>
      <c r="G231" s="83">
        <v>272813.22671299998</v>
      </c>
      <c r="H231" s="85">
        <v>-5.3830489999999998</v>
      </c>
      <c r="I231" s="83">
        <v>-14.685670158000001</v>
      </c>
      <c r="J231" s="84">
        <f t="shared" si="3"/>
        <v>-1.9777783902779375E-3</v>
      </c>
      <c r="K231" s="84">
        <f>I231/'סכום נכסי הקרן'!$C$42</f>
        <v>-1.188919237707356E-5</v>
      </c>
    </row>
    <row r="232" spans="2:11">
      <c r="B232" s="76" t="s">
        <v>2645</v>
      </c>
      <c r="C232" s="73" t="s">
        <v>2646</v>
      </c>
      <c r="D232" s="86" t="s">
        <v>632</v>
      </c>
      <c r="E232" s="86" t="s">
        <v>133</v>
      </c>
      <c r="F232" s="94">
        <v>44116</v>
      </c>
      <c r="G232" s="83">
        <v>411519.96237999998</v>
      </c>
      <c r="H232" s="85">
        <v>-4.7950150000000002</v>
      </c>
      <c r="I232" s="83">
        <v>-19.732443010000001</v>
      </c>
      <c r="J232" s="84">
        <f t="shared" si="3"/>
        <v>-2.6574476311051671E-3</v>
      </c>
      <c r="K232" s="84">
        <f>I232/'סכום נכסי הקרן'!$C$42</f>
        <v>-1.597494758437911E-5</v>
      </c>
    </row>
    <row r="233" spans="2:11">
      <c r="B233" s="76" t="s">
        <v>2647</v>
      </c>
      <c r="C233" s="73" t="s">
        <v>2648</v>
      </c>
      <c r="D233" s="86" t="s">
        <v>632</v>
      </c>
      <c r="E233" s="86" t="s">
        <v>133</v>
      </c>
      <c r="F233" s="94">
        <v>44140</v>
      </c>
      <c r="G233" s="83">
        <v>152766.20871899999</v>
      </c>
      <c r="H233" s="85">
        <v>-4.5942170000000004</v>
      </c>
      <c r="I233" s="83">
        <v>-7.0184108960000007</v>
      </c>
      <c r="J233" s="84">
        <f t="shared" si="3"/>
        <v>-9.4519768283359115E-4</v>
      </c>
      <c r="K233" s="84">
        <f>I233/'סכום נכסי הקרן'!$C$42</f>
        <v>-5.6819495757527706E-6</v>
      </c>
    </row>
    <row r="234" spans="2:11">
      <c r="B234" s="76" t="s">
        <v>2649</v>
      </c>
      <c r="C234" s="73" t="s">
        <v>2650</v>
      </c>
      <c r="D234" s="86" t="s">
        <v>632</v>
      </c>
      <c r="E234" s="86" t="s">
        <v>133</v>
      </c>
      <c r="F234" s="94">
        <v>44140</v>
      </c>
      <c r="G234" s="83">
        <v>229254.49981899999</v>
      </c>
      <c r="H234" s="85">
        <v>-4.5462699999999998</v>
      </c>
      <c r="I234" s="83">
        <v>-10.422529139</v>
      </c>
      <c r="J234" s="84">
        <f t="shared" si="3"/>
        <v>-1.4036440068025881E-3</v>
      </c>
      <c r="K234" s="84">
        <f>I234/'סכום נכסי הקרן'!$C$42</f>
        <v>-8.4378480965489391E-6</v>
      </c>
    </row>
    <row r="235" spans="2:11">
      <c r="B235" s="76" t="s">
        <v>2651</v>
      </c>
      <c r="C235" s="73" t="s">
        <v>2652</v>
      </c>
      <c r="D235" s="86" t="s">
        <v>632</v>
      </c>
      <c r="E235" s="86" t="s">
        <v>133</v>
      </c>
      <c r="F235" s="94">
        <v>44081</v>
      </c>
      <c r="G235" s="83">
        <v>308781.51896299998</v>
      </c>
      <c r="H235" s="85">
        <v>-3.4228670000000001</v>
      </c>
      <c r="I235" s="83">
        <v>-10.569181956</v>
      </c>
      <c r="J235" s="84">
        <f t="shared" si="3"/>
        <v>-1.423394332747229E-3</v>
      </c>
      <c r="K235" s="84">
        <f>I235/'סכום נכסי הקרן'!$C$42</f>
        <v>-8.5565749598921788E-6</v>
      </c>
    </row>
    <row r="236" spans="2:11">
      <c r="B236" s="76" t="s">
        <v>2653</v>
      </c>
      <c r="C236" s="73" t="s">
        <v>2654</v>
      </c>
      <c r="D236" s="86" t="s">
        <v>632</v>
      </c>
      <c r="E236" s="86" t="s">
        <v>133</v>
      </c>
      <c r="F236" s="94">
        <v>44172</v>
      </c>
      <c r="G236" s="83">
        <v>279117.26563799998</v>
      </c>
      <c r="H236" s="85">
        <v>-3.0500470000000002</v>
      </c>
      <c r="I236" s="83">
        <v>-8.5132068899999993</v>
      </c>
      <c r="J236" s="84">
        <f t="shared" si="3"/>
        <v>-1.146507884070594E-3</v>
      </c>
      <c r="K236" s="84">
        <f>I236/'סכום נכסי הקרן'!$C$42</f>
        <v>-6.8921032116400405E-6</v>
      </c>
    </row>
    <row r="237" spans="2:11">
      <c r="B237" s="76" t="s">
        <v>2655</v>
      </c>
      <c r="C237" s="73" t="s">
        <v>2656</v>
      </c>
      <c r="D237" s="86" t="s">
        <v>632</v>
      </c>
      <c r="E237" s="86" t="s">
        <v>133</v>
      </c>
      <c r="F237" s="94">
        <v>44172</v>
      </c>
      <c r="G237" s="83">
        <v>19569.129305999999</v>
      </c>
      <c r="H237" s="85">
        <v>-2.841691</v>
      </c>
      <c r="I237" s="83">
        <v>-0.55609418100000008</v>
      </c>
      <c r="J237" s="84">
        <f t="shared" si="3"/>
        <v>-7.4891444674179652E-5</v>
      </c>
      <c r="K237" s="84">
        <f>I237/'סכום נכסי הקרן'!$C$42</f>
        <v>-4.5020149755158116E-7</v>
      </c>
    </row>
    <row r="238" spans="2:11">
      <c r="B238" s="76" t="s">
        <v>2657</v>
      </c>
      <c r="C238" s="73" t="s">
        <v>2658</v>
      </c>
      <c r="D238" s="86" t="s">
        <v>632</v>
      </c>
      <c r="E238" s="86" t="s">
        <v>133</v>
      </c>
      <c r="F238" s="94">
        <v>44175</v>
      </c>
      <c r="G238" s="83">
        <v>294351.92119999998</v>
      </c>
      <c r="H238" s="85">
        <v>-2.6028609999999999</v>
      </c>
      <c r="I238" s="83">
        <v>-7.6615715079999989</v>
      </c>
      <c r="J238" s="84">
        <f t="shared" si="3"/>
        <v>-1.031814714688865E-3</v>
      </c>
      <c r="K238" s="84">
        <f>I238/'סכום נכסי הקרן'!$C$42</f>
        <v>-6.2026381220128695E-6</v>
      </c>
    </row>
    <row r="239" spans="2:11">
      <c r="B239" s="76" t="s">
        <v>2659</v>
      </c>
      <c r="C239" s="73" t="s">
        <v>2488</v>
      </c>
      <c r="D239" s="86" t="s">
        <v>632</v>
      </c>
      <c r="E239" s="86" t="s">
        <v>133</v>
      </c>
      <c r="F239" s="94">
        <v>44172</v>
      </c>
      <c r="G239" s="83">
        <v>233937.06286100001</v>
      </c>
      <c r="H239" s="85">
        <v>-2.4746009999999998</v>
      </c>
      <c r="I239" s="83">
        <v>-5.7890091460000006</v>
      </c>
      <c r="J239" s="84">
        <f t="shared" si="3"/>
        <v>-7.7962919409865035E-4</v>
      </c>
      <c r="K239" s="84">
        <f>I239/'סכום נכסי הקרן'!$C$42</f>
        <v>-4.6866532251467667E-6</v>
      </c>
    </row>
    <row r="240" spans="2:11">
      <c r="B240" s="76" t="s">
        <v>2659</v>
      </c>
      <c r="C240" s="73" t="s">
        <v>2660</v>
      </c>
      <c r="D240" s="86" t="s">
        <v>632</v>
      </c>
      <c r="E240" s="86" t="s">
        <v>133</v>
      </c>
      <c r="F240" s="94">
        <v>44172</v>
      </c>
      <c r="G240" s="83">
        <v>280686.43915699999</v>
      </c>
      <c r="H240" s="85">
        <v>-2.4746009999999998</v>
      </c>
      <c r="I240" s="83">
        <v>-6.945869751</v>
      </c>
      <c r="J240" s="84">
        <f t="shared" si="3"/>
        <v>-9.3542827446179376E-4</v>
      </c>
      <c r="K240" s="84">
        <f>I240/'סכום נכסי הקרן'!$C$42</f>
        <v>-5.6232218759692933E-6</v>
      </c>
    </row>
    <row r="241" spans="2:11">
      <c r="B241" s="76" t="s">
        <v>2661</v>
      </c>
      <c r="C241" s="73" t="s">
        <v>2662</v>
      </c>
      <c r="D241" s="86" t="s">
        <v>632</v>
      </c>
      <c r="E241" s="86" t="s">
        <v>133</v>
      </c>
      <c r="F241" s="94">
        <v>44174</v>
      </c>
      <c r="G241" s="83">
        <v>391051.20864700002</v>
      </c>
      <c r="H241" s="85">
        <v>-1.4859979999999999</v>
      </c>
      <c r="I241" s="83">
        <v>-5.8110137240000004</v>
      </c>
      <c r="J241" s="84">
        <f t="shared" si="3"/>
        <v>-7.8259263930662254E-4</v>
      </c>
      <c r="K241" s="84">
        <f>I241/'סכום נכסי הקרן'!$C$42</f>
        <v>-4.7044676427527486E-6</v>
      </c>
    </row>
    <row r="242" spans="2:11">
      <c r="B242" s="76" t="s">
        <v>2663</v>
      </c>
      <c r="C242" s="73" t="s">
        <v>2664</v>
      </c>
      <c r="D242" s="86" t="s">
        <v>632</v>
      </c>
      <c r="E242" s="86" t="s">
        <v>133</v>
      </c>
      <c r="F242" s="94">
        <v>44189</v>
      </c>
      <c r="G242" s="83">
        <v>286794.85725499998</v>
      </c>
      <c r="H242" s="85">
        <v>-0.27535500000000002</v>
      </c>
      <c r="I242" s="83">
        <v>-0.78970337700000004</v>
      </c>
      <c r="J242" s="84">
        <f t="shared" si="3"/>
        <v>-1.0635253665351397E-4</v>
      </c>
      <c r="K242" s="84">
        <f>I242/'סכום נכסי הקרן'!$C$42</f>
        <v>-6.3932631394850147E-7</v>
      </c>
    </row>
    <row r="243" spans="2:11">
      <c r="B243" s="76" t="s">
        <v>2665</v>
      </c>
      <c r="C243" s="73" t="s">
        <v>2666</v>
      </c>
      <c r="D243" s="86" t="s">
        <v>632</v>
      </c>
      <c r="E243" s="86" t="s">
        <v>130</v>
      </c>
      <c r="F243" s="94">
        <v>44173</v>
      </c>
      <c r="G243" s="83">
        <v>378077.65986999997</v>
      </c>
      <c r="H243" s="85">
        <v>-0.79495099999999996</v>
      </c>
      <c r="I243" s="83">
        <v>-3.0055335859999994</v>
      </c>
      <c r="J243" s="84">
        <f t="shared" si="3"/>
        <v>-4.0476732172874097E-4</v>
      </c>
      <c r="K243" s="84">
        <f>I243/'סכום נכסי הקרן'!$C$42</f>
        <v>-2.4332132354371343E-6</v>
      </c>
    </row>
    <row r="244" spans="2:11">
      <c r="B244" s="76" t="s">
        <v>2667</v>
      </c>
      <c r="C244" s="73" t="s">
        <v>2668</v>
      </c>
      <c r="D244" s="86" t="s">
        <v>632</v>
      </c>
      <c r="E244" s="86" t="s">
        <v>130</v>
      </c>
      <c r="F244" s="94">
        <v>44119</v>
      </c>
      <c r="G244" s="83">
        <v>550903.50803200004</v>
      </c>
      <c r="H244" s="85">
        <v>-1.95974</v>
      </c>
      <c r="I244" s="83">
        <v>-10.796275653</v>
      </c>
      <c r="J244" s="84">
        <f t="shared" si="3"/>
        <v>-1.4539779562157335E-3</v>
      </c>
      <c r="K244" s="84">
        <f>I244/'סכום נכסי הקרן'!$C$42</f>
        <v>-8.7404249730141912E-6</v>
      </c>
    </row>
    <row r="245" spans="2:11">
      <c r="B245" s="76" t="s">
        <v>2669</v>
      </c>
      <c r="C245" s="73" t="s">
        <v>2670</v>
      </c>
      <c r="D245" s="86" t="s">
        <v>632</v>
      </c>
      <c r="E245" s="86" t="s">
        <v>130</v>
      </c>
      <c r="F245" s="94">
        <v>44146</v>
      </c>
      <c r="G245" s="83">
        <v>399895.39126299997</v>
      </c>
      <c r="H245" s="85">
        <v>-2.1652529999999999</v>
      </c>
      <c r="I245" s="83">
        <v>-8.658746476000001</v>
      </c>
      <c r="J245" s="84">
        <f t="shared" si="3"/>
        <v>-1.1661082867096249E-3</v>
      </c>
      <c r="K245" s="84">
        <f>I245/'סכום נכסי הקרן'!$C$42</f>
        <v>-7.0099288278916115E-6</v>
      </c>
    </row>
    <row r="246" spans="2:11">
      <c r="B246" s="76" t="s">
        <v>2671</v>
      </c>
      <c r="C246" s="73" t="s">
        <v>2672</v>
      </c>
      <c r="D246" s="86" t="s">
        <v>632</v>
      </c>
      <c r="E246" s="86" t="s">
        <v>130</v>
      </c>
      <c r="F246" s="94">
        <v>44117</v>
      </c>
      <c r="G246" s="83">
        <v>249626.14615800002</v>
      </c>
      <c r="H246" s="85">
        <v>-2.2247590000000002</v>
      </c>
      <c r="I246" s="83">
        <v>-5.5535810460000015</v>
      </c>
      <c r="J246" s="84">
        <f t="shared" si="3"/>
        <v>-7.4792314298660471E-4</v>
      </c>
      <c r="K246" s="84">
        <f>I246/'סכום נכסי הקרן'!$C$42</f>
        <v>-4.496055864471052E-6</v>
      </c>
    </row>
    <row r="247" spans="2:11">
      <c r="B247" s="76" t="s">
        <v>2673</v>
      </c>
      <c r="C247" s="73" t="s">
        <v>2674</v>
      </c>
      <c r="D247" s="86" t="s">
        <v>632</v>
      </c>
      <c r="E247" s="86" t="s">
        <v>130</v>
      </c>
      <c r="F247" s="94">
        <v>44103</v>
      </c>
      <c r="G247" s="83">
        <v>469105.64668800007</v>
      </c>
      <c r="H247" s="85">
        <v>-2.2664810000000002</v>
      </c>
      <c r="I247" s="83">
        <v>-10.632188613</v>
      </c>
      <c r="J247" s="84">
        <f t="shared" si="3"/>
        <v>-1.4318796931916328E-3</v>
      </c>
      <c r="K247" s="84">
        <f>I247/'סכום נכסי הקרן'!$C$42</f>
        <v>-8.6075837499609951E-6</v>
      </c>
    </row>
    <row r="248" spans="2:11">
      <c r="B248" s="76" t="s">
        <v>2675</v>
      </c>
      <c r="C248" s="73" t="s">
        <v>2676</v>
      </c>
      <c r="D248" s="86" t="s">
        <v>632</v>
      </c>
      <c r="E248" s="86" t="s">
        <v>130</v>
      </c>
      <c r="F248" s="94">
        <v>44117</v>
      </c>
      <c r="G248" s="83">
        <v>299423.453095</v>
      </c>
      <c r="H248" s="85">
        <v>-2.243884</v>
      </c>
      <c r="I248" s="83">
        <v>-6.7187145480000003</v>
      </c>
      <c r="J248" s="84">
        <f t="shared" si="3"/>
        <v>-9.0483636773237147E-4</v>
      </c>
      <c r="K248" s="84">
        <f>I248/'סכום נכסי הקרן'!$C$42</f>
        <v>-5.4393220689557875E-6</v>
      </c>
    </row>
    <row r="249" spans="2:11">
      <c r="B249" s="76" t="s">
        <v>2677</v>
      </c>
      <c r="C249" s="73" t="s">
        <v>2678</v>
      </c>
      <c r="D249" s="86" t="s">
        <v>632</v>
      </c>
      <c r="E249" s="86" t="s">
        <v>130</v>
      </c>
      <c r="F249" s="94">
        <v>44084</v>
      </c>
      <c r="G249" s="83">
        <v>450540.49522699998</v>
      </c>
      <c r="H249" s="85">
        <v>-2.6950349999999998</v>
      </c>
      <c r="I249" s="83">
        <v>-12.142224313</v>
      </c>
      <c r="J249" s="84">
        <f t="shared" si="3"/>
        <v>-1.6352422870587787E-3</v>
      </c>
      <c r="K249" s="84">
        <f>I249/'סכום נכסי הקרן'!$C$42</f>
        <v>-9.8300751133373528E-6</v>
      </c>
    </row>
    <row r="250" spans="2:11">
      <c r="B250" s="76" t="s">
        <v>2679</v>
      </c>
      <c r="C250" s="73" t="s">
        <v>2680</v>
      </c>
      <c r="D250" s="86" t="s">
        <v>632</v>
      </c>
      <c r="E250" s="86" t="s">
        <v>134</v>
      </c>
      <c r="F250" s="94">
        <v>44168</v>
      </c>
      <c r="G250" s="83">
        <v>1742539.97</v>
      </c>
      <c r="H250" s="85">
        <v>-4.1389490000000002</v>
      </c>
      <c r="I250" s="83">
        <v>-72.122839999999997</v>
      </c>
      <c r="J250" s="84">
        <f t="shared" si="3"/>
        <v>-9.7130735514830181E-3</v>
      </c>
      <c r="K250" s="84">
        <f>I250/'סכום נכסי הקרן'!$C$42</f>
        <v>-5.8389049346432694E-5</v>
      </c>
    </row>
    <row r="251" spans="2:11">
      <c r="B251" s="76" t="s">
        <v>2609</v>
      </c>
      <c r="C251" s="73" t="s">
        <v>2681</v>
      </c>
      <c r="D251" s="86" t="s">
        <v>632</v>
      </c>
      <c r="E251" s="86" t="s">
        <v>132</v>
      </c>
      <c r="F251" s="94">
        <v>44028</v>
      </c>
      <c r="G251" s="83">
        <v>3006121.19</v>
      </c>
      <c r="H251" s="85">
        <v>-7.0829579999999996</v>
      </c>
      <c r="I251" s="83">
        <v>-212.92229999999998</v>
      </c>
      <c r="J251" s="84">
        <f t="shared" si="3"/>
        <v>-2.8675104317175151E-2</v>
      </c>
      <c r="K251" s="84">
        <f>I251/'סכום נכסי הקרן'!$C$42</f>
        <v>-1.7237716487115517E-4</v>
      </c>
    </row>
    <row r="252" spans="2:11">
      <c r="B252" s="76" t="s">
        <v>2682</v>
      </c>
      <c r="C252" s="73" t="s">
        <v>2683</v>
      </c>
      <c r="D252" s="86" t="s">
        <v>632</v>
      </c>
      <c r="E252" s="86" t="s">
        <v>132</v>
      </c>
      <c r="F252" s="94">
        <v>44105</v>
      </c>
      <c r="G252" s="83">
        <v>548408.27</v>
      </c>
      <c r="H252" s="85">
        <v>-4.3812319999999998</v>
      </c>
      <c r="I252" s="83">
        <v>-24.02704</v>
      </c>
      <c r="J252" s="84">
        <f t="shared" si="3"/>
        <v>-3.2358183169773199E-3</v>
      </c>
      <c r="K252" s="84">
        <f>I252/'סכום נכסי הקרן'!$C$42</f>
        <v>-1.9451757920357992E-5</v>
      </c>
    </row>
    <row r="253" spans="2:11">
      <c r="B253" s="76" t="s">
        <v>2684</v>
      </c>
      <c r="C253" s="73" t="s">
        <v>2685</v>
      </c>
      <c r="D253" s="86" t="s">
        <v>632</v>
      </c>
      <c r="E253" s="86" t="s">
        <v>132</v>
      </c>
      <c r="F253" s="94">
        <v>44133</v>
      </c>
      <c r="G253" s="83">
        <v>1912753.96</v>
      </c>
      <c r="H253" s="85">
        <v>-4.37812</v>
      </c>
      <c r="I253" s="83">
        <v>-83.742670000000004</v>
      </c>
      <c r="J253" s="84">
        <f t="shared" si="3"/>
        <v>-1.1277962890917363E-2</v>
      </c>
      <c r="K253" s="84">
        <f>I253/'סכום נכסי הקרן'!$C$42</f>
        <v>-6.7796205626844829E-5</v>
      </c>
    </row>
    <row r="254" spans="2:11">
      <c r="B254" s="76" t="s">
        <v>2686</v>
      </c>
      <c r="C254" s="73" t="s">
        <v>2687</v>
      </c>
      <c r="D254" s="86" t="s">
        <v>632</v>
      </c>
      <c r="E254" s="86" t="s">
        <v>132</v>
      </c>
      <c r="F254" s="94">
        <v>44124</v>
      </c>
      <c r="G254" s="83">
        <v>1857660.02</v>
      </c>
      <c r="H254" s="85">
        <v>-3.698969</v>
      </c>
      <c r="I254" s="83">
        <v>-68.714259999999996</v>
      </c>
      <c r="J254" s="84">
        <f t="shared" si="3"/>
        <v>-9.254026344715869E-3</v>
      </c>
      <c r="K254" s="84">
        <f>I254/'סכום נכסי הקרן'!$C$42</f>
        <v>-5.5629538686269228E-5</v>
      </c>
    </row>
    <row r="255" spans="2:11">
      <c r="B255" s="76" t="s">
        <v>2688</v>
      </c>
      <c r="C255" s="73" t="s">
        <v>2689</v>
      </c>
      <c r="D255" s="86" t="s">
        <v>632</v>
      </c>
      <c r="E255" s="86" t="s">
        <v>132</v>
      </c>
      <c r="F255" s="94">
        <v>44095</v>
      </c>
      <c r="G255" s="83">
        <v>954372.75</v>
      </c>
      <c r="H255" s="85">
        <v>-3.3919589999999999</v>
      </c>
      <c r="I255" s="83">
        <v>-32.371929999999999</v>
      </c>
      <c r="J255" s="84">
        <f t="shared" si="3"/>
        <v>-4.359658287076045E-3</v>
      </c>
      <c r="K255" s="84">
        <f>I255/'סכום נכסי הקרן'!$C$42</f>
        <v>-2.6207595516333866E-5</v>
      </c>
    </row>
    <row r="256" spans="2:11">
      <c r="B256" s="76" t="s">
        <v>2690</v>
      </c>
      <c r="C256" s="73" t="s">
        <v>2691</v>
      </c>
      <c r="D256" s="86" t="s">
        <v>632</v>
      </c>
      <c r="E256" s="86" t="s">
        <v>132</v>
      </c>
      <c r="F256" s="94">
        <v>44084</v>
      </c>
      <c r="G256" s="83">
        <v>2588476.88</v>
      </c>
      <c r="H256" s="85">
        <v>-3.3742860000000001</v>
      </c>
      <c r="I256" s="83">
        <v>-87.342610000000008</v>
      </c>
      <c r="J256" s="84">
        <f t="shared" si="3"/>
        <v>-1.1762781320154563E-2</v>
      </c>
      <c r="K256" s="84">
        <f>I256/'סכום נכסי הקרן'!$C$42</f>
        <v>-7.0710637092718837E-5</v>
      </c>
    </row>
    <row r="257" spans="2:11">
      <c r="B257" s="76" t="s">
        <v>2692</v>
      </c>
      <c r="C257" s="73" t="s">
        <v>2693</v>
      </c>
      <c r="D257" s="86" t="s">
        <v>632</v>
      </c>
      <c r="E257" s="86" t="s">
        <v>132</v>
      </c>
      <c r="F257" s="94">
        <v>44049</v>
      </c>
      <c r="G257" s="83">
        <v>1383328.34</v>
      </c>
      <c r="H257" s="85">
        <v>-3.2619150000000001</v>
      </c>
      <c r="I257" s="83">
        <v>-45.122990000000001</v>
      </c>
      <c r="J257" s="84">
        <f t="shared" si="3"/>
        <v>-6.0768949299948912E-3</v>
      </c>
      <c r="K257" s="84">
        <f>I257/'סכום נכסי הקרן'!$C$42</f>
        <v>-3.6530570479040883E-5</v>
      </c>
    </row>
    <row r="258" spans="2:11">
      <c r="B258" s="76" t="s">
        <v>2694</v>
      </c>
      <c r="C258" s="73" t="s">
        <v>2695</v>
      </c>
      <c r="D258" s="86" t="s">
        <v>632</v>
      </c>
      <c r="E258" s="86" t="s">
        <v>132</v>
      </c>
      <c r="F258" s="94">
        <v>44076</v>
      </c>
      <c r="G258" s="83">
        <v>3356680.23</v>
      </c>
      <c r="H258" s="85">
        <v>-3.122779</v>
      </c>
      <c r="I258" s="83">
        <v>-104.82172</v>
      </c>
      <c r="J258" s="84">
        <f t="shared" si="3"/>
        <v>-1.4116763512820051E-2</v>
      </c>
      <c r="K258" s="84">
        <f>I258/'סכום נכסי הקרן'!$C$42</f>
        <v>-8.4861336320892955E-5</v>
      </c>
    </row>
    <row r="259" spans="2:11">
      <c r="B259" s="76" t="s">
        <v>2696</v>
      </c>
      <c r="C259" s="73" t="s">
        <v>2697</v>
      </c>
      <c r="D259" s="86" t="s">
        <v>632</v>
      </c>
      <c r="E259" s="86" t="s">
        <v>132</v>
      </c>
      <c r="F259" s="94">
        <v>44159</v>
      </c>
      <c r="G259" s="83">
        <v>191843.07</v>
      </c>
      <c r="H259" s="85">
        <v>-2.854171</v>
      </c>
      <c r="I259" s="83">
        <v>-5.47553</v>
      </c>
      <c r="J259" s="84">
        <f t="shared" si="3"/>
        <v>-7.3741169403966644E-4</v>
      </c>
      <c r="K259" s="84">
        <f>I259/'סכום נכסי הקרן'!$C$42</f>
        <v>-4.4328674712181692E-6</v>
      </c>
    </row>
    <row r="260" spans="2:11">
      <c r="B260" s="76" t="s">
        <v>2698</v>
      </c>
      <c r="C260" s="73" t="s">
        <v>2699</v>
      </c>
      <c r="D260" s="86" t="s">
        <v>632</v>
      </c>
      <c r="E260" s="86" t="s">
        <v>132</v>
      </c>
      <c r="F260" s="94">
        <v>44160</v>
      </c>
      <c r="G260" s="83">
        <v>192007.84</v>
      </c>
      <c r="H260" s="85">
        <v>-2.7660070000000001</v>
      </c>
      <c r="I260" s="83">
        <v>-5.3109500000000001</v>
      </c>
      <c r="J260" s="84">
        <f t="shared" si="3"/>
        <v>-7.1524704210550692E-4</v>
      </c>
      <c r="K260" s="84">
        <f>I260/'סכום נכסי הקרן'!$C$42</f>
        <v>-4.2996271586980864E-6</v>
      </c>
    </row>
    <row r="261" spans="2:11">
      <c r="B261" s="76" t="s">
        <v>2700</v>
      </c>
      <c r="C261" s="73" t="s">
        <v>2701</v>
      </c>
      <c r="D261" s="86" t="s">
        <v>632</v>
      </c>
      <c r="E261" s="86" t="s">
        <v>132</v>
      </c>
      <c r="F261" s="94">
        <v>44175</v>
      </c>
      <c r="G261" s="83">
        <v>508126.89</v>
      </c>
      <c r="H261" s="85">
        <v>-1.38822</v>
      </c>
      <c r="I261" s="83">
        <v>-7.0539199999999997</v>
      </c>
      <c r="J261" s="84">
        <f t="shared" si="3"/>
        <v>-9.4997983698752149E-4</v>
      </c>
      <c r="K261" s="84">
        <f>I261/'סכום נכסי הקרן'!$C$42</f>
        <v>-5.7106969576598549E-6</v>
      </c>
    </row>
    <row r="262" spans="2:11">
      <c r="B262" s="76" t="s">
        <v>2702</v>
      </c>
      <c r="C262" s="73" t="s">
        <v>2703</v>
      </c>
      <c r="D262" s="86" t="s">
        <v>632</v>
      </c>
      <c r="E262" s="86" t="s">
        <v>132</v>
      </c>
      <c r="F262" s="94">
        <v>44179</v>
      </c>
      <c r="G262" s="83">
        <v>196486.33</v>
      </c>
      <c r="H262" s="85">
        <v>-0.84578399999999998</v>
      </c>
      <c r="I262" s="83">
        <v>-1.6618499999999998</v>
      </c>
      <c r="J262" s="84">
        <f t="shared" si="3"/>
        <v>-2.2380803753058051E-4</v>
      </c>
      <c r="K262" s="84">
        <f>I262/'סכום נכסי הקרן'!$C$42</f>
        <v>-1.3453968487149031E-6</v>
      </c>
    </row>
    <row r="263" spans="2:11">
      <c r="B263" s="76" t="s">
        <v>2704</v>
      </c>
      <c r="C263" s="73" t="s">
        <v>2705</v>
      </c>
      <c r="D263" s="86" t="s">
        <v>632</v>
      </c>
      <c r="E263" s="86" t="s">
        <v>132</v>
      </c>
      <c r="F263" s="94">
        <v>44181</v>
      </c>
      <c r="G263" s="83">
        <v>157654.6</v>
      </c>
      <c r="H263" s="85">
        <v>-0.54848399999999997</v>
      </c>
      <c r="I263" s="83">
        <v>-0.86471000000000009</v>
      </c>
      <c r="J263" s="84">
        <f t="shared" si="3"/>
        <v>-1.1645398088459747E-4</v>
      </c>
      <c r="K263" s="84">
        <f>I263/'סכום נכסי הקרן'!$C$42</f>
        <v>-7.000500099601433E-7</v>
      </c>
    </row>
    <row r="264" spans="2:11">
      <c r="B264" s="76" t="s">
        <v>2706</v>
      </c>
      <c r="C264" s="73" t="s">
        <v>2707</v>
      </c>
      <c r="D264" s="86" t="s">
        <v>632</v>
      </c>
      <c r="E264" s="86" t="s">
        <v>132</v>
      </c>
      <c r="F264" s="94">
        <v>44195</v>
      </c>
      <c r="G264" s="83">
        <v>672759.33</v>
      </c>
      <c r="H264" s="85">
        <v>-0.10452</v>
      </c>
      <c r="I264" s="83">
        <v>-0.70316999999999996</v>
      </c>
      <c r="J264" s="84">
        <f t="shared" si="3"/>
        <v>-9.4698738003055809E-5</v>
      </c>
      <c r="K264" s="84">
        <f>I264/'סכום נכסי הקרן'!$C$42</f>
        <v>-5.6927081391874021E-7</v>
      </c>
    </row>
    <row r="265" spans="2:11">
      <c r="B265" s="76" t="s">
        <v>2708</v>
      </c>
      <c r="C265" s="73" t="s">
        <v>2709</v>
      </c>
      <c r="D265" s="86" t="s">
        <v>632</v>
      </c>
      <c r="E265" s="86" t="s">
        <v>133</v>
      </c>
      <c r="F265" s="94">
        <v>44091</v>
      </c>
      <c r="G265" s="83">
        <v>581911.79</v>
      </c>
      <c r="H265" s="85">
        <v>-5.7194909999999997</v>
      </c>
      <c r="I265" s="83">
        <v>-33.282389999999999</v>
      </c>
      <c r="J265" s="84">
        <f t="shared" si="3"/>
        <v>-4.48227360485448E-3</v>
      </c>
      <c r="K265" s="84">
        <f>I265/'סכום נכסי הקרן'!$C$42</f>
        <v>-2.6944683710142557E-5</v>
      </c>
    </row>
    <row r="266" spans="2:11">
      <c r="B266" s="76" t="s">
        <v>2645</v>
      </c>
      <c r="C266" s="73" t="s">
        <v>2710</v>
      </c>
      <c r="D266" s="86" t="s">
        <v>632</v>
      </c>
      <c r="E266" s="86" t="s">
        <v>133</v>
      </c>
      <c r="F266" s="94">
        <v>44116</v>
      </c>
      <c r="G266" s="83">
        <v>314492.09999999998</v>
      </c>
      <c r="H266" s="85">
        <v>-4.7950140000000001</v>
      </c>
      <c r="I266" s="83">
        <v>-15.079940000000001</v>
      </c>
      <c r="J266" s="84">
        <f t="shared" si="3"/>
        <v>-2.0308762989914267E-3</v>
      </c>
      <c r="K266" s="84">
        <f>I266/'סכום נכסי הקרן'!$C$42</f>
        <v>-1.220838448404478E-5</v>
      </c>
    </row>
    <row r="267" spans="2:11">
      <c r="B267" s="76" t="s">
        <v>2647</v>
      </c>
      <c r="C267" s="73" t="s">
        <v>2711</v>
      </c>
      <c r="D267" s="86" t="s">
        <v>632</v>
      </c>
      <c r="E267" s="86" t="s">
        <v>133</v>
      </c>
      <c r="F267" s="94">
        <v>44140</v>
      </c>
      <c r="G267" s="83">
        <v>1281709.58</v>
      </c>
      <c r="H267" s="85">
        <v>-4.5942170000000004</v>
      </c>
      <c r="I267" s="83">
        <v>-58.884519999999995</v>
      </c>
      <c r="J267" s="84">
        <f t="shared" si="3"/>
        <v>-7.9302156404791151E-3</v>
      </c>
      <c r="K267" s="84">
        <f>I267/'סכום נכסי הקרן'!$C$42</f>
        <v>-4.76715995102384E-5</v>
      </c>
    </row>
    <row r="268" spans="2:11">
      <c r="B268" s="76" t="s">
        <v>2712</v>
      </c>
      <c r="C268" s="73" t="s">
        <v>2713</v>
      </c>
      <c r="D268" s="86" t="s">
        <v>632</v>
      </c>
      <c r="E268" s="86" t="s">
        <v>133</v>
      </c>
      <c r="F268" s="94">
        <v>44081</v>
      </c>
      <c r="G268" s="83">
        <v>653842.27</v>
      </c>
      <c r="H268" s="85">
        <v>-3.454189</v>
      </c>
      <c r="I268" s="83">
        <v>-22.584949999999999</v>
      </c>
      <c r="J268" s="84">
        <f t="shared" ref="J268:J291" si="4">IFERROR(I268/$I$11,0)</f>
        <v>-3.0416062443820347E-3</v>
      </c>
      <c r="K268" s="84">
        <f>I268/'סכום נכסי הקרן'!$C$42</f>
        <v>-1.8284273886562359E-5</v>
      </c>
    </row>
    <row r="269" spans="2:11">
      <c r="B269" s="76" t="s">
        <v>2714</v>
      </c>
      <c r="C269" s="73" t="s">
        <v>2715</v>
      </c>
      <c r="D269" s="86" t="s">
        <v>632</v>
      </c>
      <c r="E269" s="86" t="s">
        <v>133</v>
      </c>
      <c r="F269" s="94">
        <v>44172</v>
      </c>
      <c r="G269" s="83">
        <v>492429.33</v>
      </c>
      <c r="H269" s="85">
        <v>-2.6239400000000002</v>
      </c>
      <c r="I269" s="83">
        <v>-12.921049999999999</v>
      </c>
      <c r="J269" s="84">
        <f t="shared" si="4"/>
        <v>-1.7401298813578285E-3</v>
      </c>
      <c r="K269" s="84">
        <f>I269/'סכום נכסי הקרן'!$C$42</f>
        <v>-1.04605950910658E-5</v>
      </c>
    </row>
    <row r="270" spans="2:11">
      <c r="B270" s="76" t="s">
        <v>2665</v>
      </c>
      <c r="C270" s="73" t="s">
        <v>2716</v>
      </c>
      <c r="D270" s="86" t="s">
        <v>632</v>
      </c>
      <c r="E270" s="86" t="s">
        <v>130</v>
      </c>
      <c r="F270" s="94">
        <v>44173</v>
      </c>
      <c r="G270" s="83">
        <v>371819.57</v>
      </c>
      <c r="H270" s="85">
        <v>-0.79495499999999997</v>
      </c>
      <c r="I270" s="83">
        <v>-2.9558</v>
      </c>
      <c r="J270" s="84">
        <f t="shared" si="4"/>
        <v>-3.9806949925257388E-4</v>
      </c>
      <c r="K270" s="84">
        <f>I270/'סכום נכסי הקרן'!$C$42</f>
        <v>-2.3929500288422605E-6</v>
      </c>
    </row>
    <row r="271" spans="2:11">
      <c r="B271" s="76" t="s">
        <v>2717</v>
      </c>
      <c r="C271" s="73" t="s">
        <v>2718</v>
      </c>
      <c r="D271" s="86" t="s">
        <v>632</v>
      </c>
      <c r="E271" s="86" t="s">
        <v>130</v>
      </c>
      <c r="F271" s="94">
        <v>44118</v>
      </c>
      <c r="G271" s="83">
        <v>619839.04</v>
      </c>
      <c r="H271" s="85">
        <v>-2.132584</v>
      </c>
      <c r="I271" s="83">
        <v>-13.218590000000001</v>
      </c>
      <c r="J271" s="84">
        <f t="shared" si="4"/>
        <v>-1.7802007923828002E-3</v>
      </c>
      <c r="K271" s="84">
        <f>I271/'סכום נכסי הקרן'!$C$42</f>
        <v>-1.0701476866416544E-5</v>
      </c>
    </row>
    <row r="272" spans="2:11">
      <c r="B272" s="72"/>
      <c r="C272" s="73"/>
      <c r="D272" s="73"/>
      <c r="E272" s="73"/>
      <c r="F272" s="73"/>
      <c r="G272" s="83"/>
      <c r="H272" s="85"/>
      <c r="I272" s="73"/>
      <c r="J272" s="84"/>
      <c r="K272" s="73"/>
    </row>
    <row r="273" spans="2:11">
      <c r="B273" s="89" t="s">
        <v>191</v>
      </c>
      <c r="C273" s="71"/>
      <c r="D273" s="71"/>
      <c r="E273" s="71"/>
      <c r="F273" s="71"/>
      <c r="G273" s="80"/>
      <c r="H273" s="82"/>
      <c r="I273" s="80">
        <v>8.9850226370000001</v>
      </c>
      <c r="J273" s="81">
        <f t="shared" si="4"/>
        <v>1.2100492123565975E-3</v>
      </c>
      <c r="K273" s="81">
        <f>I273/'סכום נכסי הקרן'!$C$42</f>
        <v>7.2740747609302102E-6</v>
      </c>
    </row>
    <row r="274" spans="2:11">
      <c r="B274" s="76" t="s">
        <v>2719</v>
      </c>
      <c r="C274" s="73" t="s">
        <v>2720</v>
      </c>
      <c r="D274" s="86" t="s">
        <v>632</v>
      </c>
      <c r="E274" s="86" t="s">
        <v>131</v>
      </c>
      <c r="F274" s="94">
        <v>43626</v>
      </c>
      <c r="G274" s="83">
        <v>1363470.6</v>
      </c>
      <c r="H274" s="85">
        <v>0.90156400000000003</v>
      </c>
      <c r="I274" s="83">
        <v>12.292561239000001</v>
      </c>
      <c r="J274" s="84">
        <f t="shared" si="4"/>
        <v>1.6554887668111273E-3</v>
      </c>
      <c r="K274" s="84">
        <f>I274/'סכום נכסי הקרן'!$C$42</f>
        <v>9.9517845494993936E-6</v>
      </c>
    </row>
    <row r="275" spans="2:11">
      <c r="B275" s="76" t="s">
        <v>2719</v>
      </c>
      <c r="C275" s="73" t="s">
        <v>2428</v>
      </c>
      <c r="D275" s="86" t="s">
        <v>632</v>
      </c>
      <c r="E275" s="86" t="s">
        <v>130</v>
      </c>
      <c r="F275" s="94">
        <v>44144</v>
      </c>
      <c r="G275" s="83">
        <v>1753112.3332499999</v>
      </c>
      <c r="H275" s="85">
        <v>-0.188667</v>
      </c>
      <c r="I275" s="83">
        <v>-3.3075386020000002</v>
      </c>
      <c r="J275" s="84">
        <f t="shared" si="4"/>
        <v>-4.4543955445452955E-4</v>
      </c>
      <c r="K275" s="84">
        <f>I275/'סכום נכסי הקרן'!$C$42</f>
        <v>-2.677709788569183E-6</v>
      </c>
    </row>
    <row r="276" spans="2:11">
      <c r="B276" s="72"/>
      <c r="C276" s="73"/>
      <c r="D276" s="73"/>
      <c r="E276" s="73"/>
      <c r="F276" s="73"/>
      <c r="G276" s="83"/>
      <c r="H276" s="85"/>
      <c r="I276" s="73"/>
      <c r="J276" s="84"/>
      <c r="K276" s="73"/>
    </row>
    <row r="277" spans="2:11">
      <c r="B277" s="70" t="s">
        <v>200</v>
      </c>
      <c r="C277" s="71"/>
      <c r="D277" s="71"/>
      <c r="E277" s="71"/>
      <c r="F277" s="71"/>
      <c r="G277" s="80"/>
      <c r="H277" s="82"/>
      <c r="I277" s="80">
        <v>1027.9397404710001</v>
      </c>
      <c r="J277" s="81">
        <f t="shared" si="4"/>
        <v>0.13843678792581088</v>
      </c>
      <c r="K277" s="81">
        <f>I277/'סכום נכסי הקרן'!$C$42</f>
        <v>8.3219718235610853E-4</v>
      </c>
    </row>
    <row r="278" spans="2:11">
      <c r="B278" s="89" t="s">
        <v>190</v>
      </c>
      <c r="C278" s="71"/>
      <c r="D278" s="71"/>
      <c r="E278" s="71"/>
      <c r="F278" s="71"/>
      <c r="G278" s="80"/>
      <c r="H278" s="82"/>
      <c r="I278" s="80">
        <v>1023.6163789310001</v>
      </c>
      <c r="J278" s="81">
        <f t="shared" si="4"/>
        <v>0.13785454340205566</v>
      </c>
      <c r="K278" s="81">
        <f>I278/'סכום נכסי הקרן'!$C$42</f>
        <v>8.2869708487933803E-4</v>
      </c>
    </row>
    <row r="279" spans="2:11">
      <c r="B279" s="76" t="s">
        <v>2721</v>
      </c>
      <c r="C279" s="73" t="s">
        <v>2722</v>
      </c>
      <c r="D279" s="86" t="s">
        <v>632</v>
      </c>
      <c r="E279" s="86" t="s">
        <v>130</v>
      </c>
      <c r="F279" s="94">
        <v>44027</v>
      </c>
      <c r="G279" s="83">
        <v>1772355.016018</v>
      </c>
      <c r="H279" s="85">
        <v>8.8178459999999994</v>
      </c>
      <c r="I279" s="83">
        <v>156.28352806700002</v>
      </c>
      <c r="J279" s="84">
        <f t="shared" si="4"/>
        <v>2.1047332620291046E-2</v>
      </c>
      <c r="K279" s="84">
        <f>I279/'סכום נכסי הקרן'!$C$42</f>
        <v>1.2652367311573787E-4</v>
      </c>
    </row>
    <row r="280" spans="2:11">
      <c r="B280" s="76" t="s">
        <v>2721</v>
      </c>
      <c r="C280" s="73" t="s">
        <v>2723</v>
      </c>
      <c r="D280" s="86" t="s">
        <v>632</v>
      </c>
      <c r="E280" s="86" t="s">
        <v>130</v>
      </c>
      <c r="F280" s="94">
        <v>43983</v>
      </c>
      <c r="G280" s="83">
        <v>5278604.5453239996</v>
      </c>
      <c r="H280" s="85">
        <v>3.216215</v>
      </c>
      <c r="I280" s="83">
        <v>169.77127478800003</v>
      </c>
      <c r="J280" s="84">
        <f t="shared" si="4"/>
        <v>2.2863781833118036E-2</v>
      </c>
      <c r="K280" s="84">
        <f>I280/'סכום נכסי הקרן'!$C$42</f>
        <v>1.3744305328524664E-4</v>
      </c>
    </row>
    <row r="281" spans="2:11">
      <c r="B281" s="76" t="s">
        <v>2721</v>
      </c>
      <c r="C281" s="73" t="s">
        <v>2724</v>
      </c>
      <c r="D281" s="86" t="s">
        <v>632</v>
      </c>
      <c r="E281" s="86" t="s">
        <v>130</v>
      </c>
      <c r="F281" s="94">
        <v>44056</v>
      </c>
      <c r="G281" s="83">
        <v>525862.43949999998</v>
      </c>
      <c r="H281" s="85">
        <v>20.324636000000002</v>
      </c>
      <c r="I281" s="83">
        <v>106.87962773599999</v>
      </c>
      <c r="J281" s="84">
        <f t="shared" si="4"/>
        <v>1.4393910241955148E-2</v>
      </c>
      <c r="K281" s="84">
        <f>I281/'סכום נכסי הקרן'!$C$42</f>
        <v>8.6527372715850621E-5</v>
      </c>
    </row>
    <row r="282" spans="2:11">
      <c r="B282" s="76" t="s">
        <v>2721</v>
      </c>
      <c r="C282" s="73" t="s">
        <v>2725</v>
      </c>
      <c r="D282" s="86" t="s">
        <v>632</v>
      </c>
      <c r="E282" s="86" t="s">
        <v>130</v>
      </c>
      <c r="F282" s="94">
        <v>44123</v>
      </c>
      <c r="G282" s="83">
        <v>331179.35650400002</v>
      </c>
      <c r="H282" s="85">
        <v>4.6501219999999996</v>
      </c>
      <c r="I282" s="83">
        <v>15.400245212000002</v>
      </c>
      <c r="J282" s="84">
        <f t="shared" si="4"/>
        <v>2.0740130928708603E-3</v>
      </c>
      <c r="K282" s="84">
        <f>I282/'סכום נכסי הקרן'!$C$42</f>
        <v>1.2467696469393494E-5</v>
      </c>
    </row>
    <row r="283" spans="2:11">
      <c r="B283" s="76" t="s">
        <v>2721</v>
      </c>
      <c r="C283" s="73" t="s">
        <v>2726</v>
      </c>
      <c r="D283" s="86" t="s">
        <v>632</v>
      </c>
      <c r="E283" s="86" t="s">
        <v>130</v>
      </c>
      <c r="F283" s="94">
        <v>44090</v>
      </c>
      <c r="G283" s="83">
        <v>1044896.0030590001</v>
      </c>
      <c r="H283" s="85">
        <v>10.416198</v>
      </c>
      <c r="I283" s="83">
        <v>108.838439349</v>
      </c>
      <c r="J283" s="84">
        <f t="shared" si="4"/>
        <v>1.4657711296802241E-2</v>
      </c>
      <c r="K283" s="84">
        <f>I283/'סכום נכסי הקרן'!$C$42</f>
        <v>8.8113183090647611E-5</v>
      </c>
    </row>
    <row r="284" spans="2:11">
      <c r="B284" s="76" t="s">
        <v>2721</v>
      </c>
      <c r="C284" s="73" t="s">
        <v>2727</v>
      </c>
      <c r="D284" s="86" t="s">
        <v>632</v>
      </c>
      <c r="E284" s="86" t="s">
        <v>130</v>
      </c>
      <c r="F284" s="94">
        <v>44154</v>
      </c>
      <c r="G284" s="83">
        <v>4475376.316327</v>
      </c>
      <c r="H284" s="85">
        <v>4.9870559999999999</v>
      </c>
      <c r="I284" s="83">
        <v>223.189535248</v>
      </c>
      <c r="J284" s="84">
        <f t="shared" si="4"/>
        <v>3.0057834269769962E-2</v>
      </c>
      <c r="K284" s="84">
        <f>I284/'סכום נכסי הקרן'!$C$42</f>
        <v>1.8068929048277704E-4</v>
      </c>
    </row>
    <row r="285" spans="2:11">
      <c r="B285" s="76" t="s">
        <v>2721</v>
      </c>
      <c r="C285" s="73" t="s">
        <v>2728</v>
      </c>
      <c r="D285" s="86" t="s">
        <v>632</v>
      </c>
      <c r="E285" s="86" t="s">
        <v>132</v>
      </c>
      <c r="F285" s="94">
        <v>44145</v>
      </c>
      <c r="G285" s="83">
        <v>2238913.9269079999</v>
      </c>
      <c r="H285" s="85">
        <v>4.0137280000000004</v>
      </c>
      <c r="I285" s="83">
        <v>89.863907365000003</v>
      </c>
      <c r="J285" s="84">
        <f t="shared" si="4"/>
        <v>1.2102334598303417E-2</v>
      </c>
      <c r="K285" s="84">
        <f>I285/'סכום נכסי הקרן'!$C$42</f>
        <v>7.275182343898606E-5</v>
      </c>
    </row>
    <row r="286" spans="2:11">
      <c r="B286" s="76" t="s">
        <v>2721</v>
      </c>
      <c r="C286" s="73" t="s">
        <v>2729</v>
      </c>
      <c r="D286" s="86" t="s">
        <v>632</v>
      </c>
      <c r="E286" s="86" t="s">
        <v>130</v>
      </c>
      <c r="F286" s="94">
        <v>44025</v>
      </c>
      <c r="G286" s="83">
        <v>728565.098536</v>
      </c>
      <c r="H286" s="85">
        <v>13.863542000000001</v>
      </c>
      <c r="I286" s="83">
        <v>101.00492740899998</v>
      </c>
      <c r="J286" s="84">
        <f t="shared" si="4"/>
        <v>1.36027406711358E-2</v>
      </c>
      <c r="K286" s="84">
        <f>I286/'סכום נכסי הקרן'!$C$42</f>
        <v>8.1771345813849697E-5</v>
      </c>
    </row>
    <row r="287" spans="2:11">
      <c r="B287" s="76" t="s">
        <v>2721</v>
      </c>
      <c r="C287" s="73" t="s">
        <v>2730</v>
      </c>
      <c r="D287" s="86" t="s">
        <v>632</v>
      </c>
      <c r="E287" s="86" t="s">
        <v>130</v>
      </c>
      <c r="F287" s="94">
        <v>44183</v>
      </c>
      <c r="G287" s="83">
        <v>810953.40041799995</v>
      </c>
      <c r="H287" s="85">
        <v>4.7557010000000002</v>
      </c>
      <c r="I287" s="83">
        <v>38.566519082999996</v>
      </c>
      <c r="J287" s="84">
        <f t="shared" si="4"/>
        <v>5.1939085659667922E-3</v>
      </c>
      <c r="K287" s="84">
        <f>I287/'סכום נכסי הקרן'!$C$42</f>
        <v>3.1222597250155772E-5</v>
      </c>
    </row>
    <row r="288" spans="2:11">
      <c r="B288" s="76" t="s">
        <v>2721</v>
      </c>
      <c r="C288" s="73" t="s">
        <v>2731</v>
      </c>
      <c r="D288" s="86" t="s">
        <v>632</v>
      </c>
      <c r="E288" s="86" t="s">
        <v>130</v>
      </c>
      <c r="F288" s="94">
        <v>44188</v>
      </c>
      <c r="G288" s="83">
        <v>570796.33322999999</v>
      </c>
      <c r="H288" s="85">
        <v>2.4208940000000001</v>
      </c>
      <c r="I288" s="83">
        <v>13.818374673999999</v>
      </c>
      <c r="J288" s="84">
        <f t="shared" si="4"/>
        <v>1.8609762118423536E-3</v>
      </c>
      <c r="K288" s="84">
        <f>I288/'סכום נכסי הקרן'!$C$42</f>
        <v>1.11870492166931E-5</v>
      </c>
    </row>
    <row r="289" spans="2:11">
      <c r="B289" s="72"/>
      <c r="C289" s="73"/>
      <c r="D289" s="73"/>
      <c r="E289" s="73"/>
      <c r="F289" s="73"/>
      <c r="G289" s="83"/>
      <c r="H289" s="85"/>
      <c r="I289" s="73"/>
      <c r="J289" s="84"/>
      <c r="K289" s="73"/>
    </row>
    <row r="290" spans="2:11">
      <c r="B290" s="110" t="s">
        <v>191</v>
      </c>
      <c r="C290" s="105"/>
      <c r="D290" s="105"/>
      <c r="E290" s="105"/>
      <c r="F290" s="105"/>
      <c r="G290" s="107"/>
      <c r="H290" s="109"/>
      <c r="I290" s="107">
        <v>4.3233615399999996</v>
      </c>
      <c r="J290" s="106">
        <f t="shared" si="4"/>
        <v>5.8224452375520554E-4</v>
      </c>
      <c r="K290" s="106">
        <f>I290/'סכום נכסי הקרן'!$C$42</f>
        <v>3.5000974767705932E-6</v>
      </c>
    </row>
    <row r="291" spans="2:11">
      <c r="B291" s="76" t="s">
        <v>2721</v>
      </c>
      <c r="C291" s="73" t="s">
        <v>2732</v>
      </c>
      <c r="D291" s="86" t="s">
        <v>632</v>
      </c>
      <c r="E291" s="86" t="s">
        <v>130</v>
      </c>
      <c r="F291" s="94">
        <v>44089</v>
      </c>
      <c r="G291" s="83">
        <v>1165916.2630390001</v>
      </c>
      <c r="H291" s="85">
        <v>0.37081199999999997</v>
      </c>
      <c r="I291" s="83">
        <v>4.3233615399999996</v>
      </c>
      <c r="J291" s="84">
        <f t="shared" si="4"/>
        <v>5.8224452375520554E-4</v>
      </c>
      <c r="K291" s="84">
        <f>I291/'סכום נכסי הקרן'!$C$42</f>
        <v>3.5000974767705932E-6</v>
      </c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2" t="s">
        <v>219</v>
      </c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2" t="s">
        <v>110</v>
      </c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2" t="s">
        <v>202</v>
      </c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2" t="s">
        <v>210</v>
      </c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</row>
    <row r="502" spans="2:1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</row>
    <row r="503" spans="2:1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</row>
    <row r="504" spans="2:1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</row>
    <row r="505" spans="2:1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</row>
    <row r="506" spans="2:1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</row>
    <row r="507" spans="2:1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</row>
    <row r="508" spans="2:1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</row>
    <row r="509" spans="2:1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</row>
    <row r="510" spans="2:1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</row>
    <row r="511" spans="2:1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</row>
    <row r="512" spans="2:1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</row>
    <row r="513" spans="2:1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</row>
    <row r="514" spans="2:1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</row>
    <row r="515" spans="2:1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</row>
    <row r="516" spans="2:1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</row>
    <row r="517" spans="2:1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</row>
    <row r="518" spans="2:1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</row>
    <row r="519" spans="2:1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</row>
    <row r="520" spans="2:1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</row>
    <row r="521" spans="2:1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</row>
    <row r="522" spans="2:1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</row>
    <row r="523" spans="2:1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</row>
    <row r="524" spans="2:1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</row>
    <row r="525" spans="2:1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</row>
    <row r="526" spans="2:1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</row>
    <row r="527" spans="2:1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</row>
    <row r="528" spans="2:1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</row>
    <row r="529" spans="2:1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</row>
    <row r="530" spans="2:1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</row>
    <row r="531" spans="2:1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</row>
    <row r="532" spans="2:1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</row>
    <row r="533" spans="2:1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</row>
    <row r="534" spans="2:1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</row>
    <row r="535" spans="2:1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</row>
    <row r="536" spans="2:1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</row>
    <row r="537" spans="2:1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</row>
    <row r="538" spans="2:1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</row>
    <row r="539" spans="2:1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</row>
    <row r="540" spans="2:1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</row>
    <row r="541" spans="2:1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</row>
    <row r="542" spans="2:1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</row>
    <row r="543" spans="2:1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</row>
    <row r="544" spans="2:1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</row>
    <row r="545" spans="2:1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</row>
    <row r="546" spans="2:1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</row>
    <row r="547" spans="2:1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</row>
    <row r="548" spans="2:1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</row>
    <row r="549" spans="2:1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</row>
    <row r="550" spans="2:1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</row>
    <row r="551" spans="2:1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</row>
    <row r="552" spans="2:1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</row>
    <row r="553" spans="2:1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</row>
    <row r="554" spans="2:1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</row>
    <row r="555" spans="2:1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</row>
    <row r="556" spans="2:1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</row>
    <row r="557" spans="2:1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</row>
    <row r="558" spans="2:1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</row>
    <row r="559" spans="2:1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</row>
    <row r="560" spans="2:1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</row>
    <row r="561" spans="2:1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</row>
    <row r="562" spans="2:1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</row>
    <row r="563" spans="2:1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</row>
    <row r="564" spans="2:1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</row>
    <row r="565" spans="2:11">
      <c r="B565" s="120"/>
      <c r="C565" s="120"/>
      <c r="D565" s="120"/>
      <c r="E565" s="121"/>
      <c r="F565" s="121"/>
      <c r="G565" s="121"/>
      <c r="H565" s="121"/>
      <c r="I565" s="121"/>
      <c r="J565" s="121"/>
      <c r="K565" s="121"/>
    </row>
    <row r="566" spans="2:11">
      <c r="B566" s="120"/>
      <c r="C566" s="120"/>
      <c r="D566" s="120"/>
      <c r="E566" s="121"/>
      <c r="F566" s="121"/>
      <c r="G566" s="121"/>
      <c r="H566" s="121"/>
      <c r="I566" s="121"/>
      <c r="J566" s="121"/>
      <c r="K566" s="121"/>
    </row>
    <row r="567" spans="2:11">
      <c r="B567" s="120"/>
      <c r="C567" s="120"/>
      <c r="D567" s="120"/>
      <c r="E567" s="121"/>
      <c r="F567" s="121"/>
      <c r="G567" s="121"/>
      <c r="H567" s="121"/>
      <c r="I567" s="121"/>
      <c r="J567" s="121"/>
      <c r="K567" s="121"/>
    </row>
    <row r="568" spans="2:11">
      <c r="B568" s="120"/>
      <c r="C568" s="120"/>
      <c r="D568" s="120"/>
      <c r="E568" s="121"/>
      <c r="F568" s="121"/>
      <c r="G568" s="121"/>
      <c r="H568" s="121"/>
      <c r="I568" s="121"/>
      <c r="J568" s="121"/>
      <c r="K568" s="121"/>
    </row>
    <row r="569" spans="2:11">
      <c r="B569" s="120"/>
      <c r="C569" s="120"/>
      <c r="D569" s="120"/>
      <c r="E569" s="121"/>
      <c r="F569" s="121"/>
      <c r="G569" s="121"/>
      <c r="H569" s="121"/>
      <c r="I569" s="121"/>
      <c r="J569" s="121"/>
      <c r="K569" s="121"/>
    </row>
    <row r="570" spans="2:11">
      <c r="B570" s="120"/>
      <c r="C570" s="120"/>
      <c r="D570" s="120"/>
      <c r="E570" s="121"/>
      <c r="F570" s="121"/>
      <c r="G570" s="121"/>
      <c r="H570" s="121"/>
      <c r="I570" s="121"/>
      <c r="J570" s="121"/>
      <c r="K570" s="121"/>
    </row>
    <row r="571" spans="2:11">
      <c r="B571" s="120"/>
      <c r="C571" s="120"/>
      <c r="D571" s="120"/>
      <c r="E571" s="121"/>
      <c r="F571" s="121"/>
      <c r="G571" s="121"/>
      <c r="H571" s="121"/>
      <c r="I571" s="121"/>
      <c r="J571" s="121"/>
      <c r="K571" s="121"/>
    </row>
    <row r="572" spans="2:11">
      <c r="B572" s="120"/>
      <c r="C572" s="120"/>
      <c r="D572" s="120"/>
      <c r="E572" s="121"/>
      <c r="F572" s="121"/>
      <c r="G572" s="121"/>
      <c r="H572" s="121"/>
      <c r="I572" s="121"/>
      <c r="J572" s="121"/>
      <c r="K572" s="121"/>
    </row>
    <row r="573" spans="2:11">
      <c r="B573" s="120"/>
      <c r="C573" s="120"/>
      <c r="D573" s="120"/>
      <c r="E573" s="121"/>
      <c r="F573" s="121"/>
      <c r="G573" s="121"/>
      <c r="H573" s="121"/>
      <c r="I573" s="121"/>
      <c r="J573" s="121"/>
      <c r="K573" s="121"/>
    </row>
    <row r="574" spans="2:11">
      <c r="B574" s="120"/>
      <c r="C574" s="120"/>
      <c r="D574" s="120"/>
      <c r="E574" s="121"/>
      <c r="F574" s="121"/>
      <c r="G574" s="121"/>
      <c r="H574" s="121"/>
      <c r="I574" s="121"/>
      <c r="J574" s="121"/>
      <c r="K574" s="121"/>
    </row>
    <row r="575" spans="2:11">
      <c r="B575" s="120"/>
      <c r="C575" s="120"/>
      <c r="D575" s="120"/>
      <c r="E575" s="121"/>
      <c r="F575" s="121"/>
      <c r="G575" s="121"/>
      <c r="H575" s="121"/>
      <c r="I575" s="121"/>
      <c r="J575" s="121"/>
      <c r="K575" s="121"/>
    </row>
    <row r="576" spans="2:11">
      <c r="B576" s="120"/>
      <c r="C576" s="120"/>
      <c r="D576" s="120"/>
      <c r="E576" s="121"/>
      <c r="F576" s="121"/>
      <c r="G576" s="121"/>
      <c r="H576" s="121"/>
      <c r="I576" s="121"/>
      <c r="J576" s="121"/>
      <c r="K576" s="121"/>
    </row>
    <row r="577" spans="2:11">
      <c r="B577" s="120"/>
      <c r="C577" s="120"/>
      <c r="D577" s="120"/>
      <c r="E577" s="121"/>
      <c r="F577" s="121"/>
      <c r="G577" s="121"/>
      <c r="H577" s="121"/>
      <c r="I577" s="121"/>
      <c r="J577" s="121"/>
      <c r="K577" s="121"/>
    </row>
    <row r="578" spans="2:11">
      <c r="B578" s="120"/>
      <c r="C578" s="120"/>
      <c r="D578" s="120"/>
      <c r="E578" s="121"/>
      <c r="F578" s="121"/>
      <c r="G578" s="121"/>
      <c r="H578" s="121"/>
      <c r="I578" s="121"/>
      <c r="J578" s="121"/>
      <c r="K578" s="121"/>
    </row>
    <row r="579" spans="2:11">
      <c r="B579" s="120"/>
      <c r="C579" s="120"/>
      <c r="D579" s="120"/>
      <c r="E579" s="121"/>
      <c r="F579" s="121"/>
      <c r="G579" s="121"/>
      <c r="H579" s="121"/>
      <c r="I579" s="121"/>
      <c r="J579" s="121"/>
      <c r="K579" s="121"/>
    </row>
    <row r="580" spans="2:11">
      <c r="B580" s="120"/>
      <c r="C580" s="120"/>
      <c r="D580" s="120"/>
      <c r="E580" s="121"/>
      <c r="F580" s="121"/>
      <c r="G580" s="121"/>
      <c r="H580" s="121"/>
      <c r="I580" s="121"/>
      <c r="J580" s="121"/>
      <c r="K580" s="121"/>
    </row>
    <row r="581" spans="2:11">
      <c r="B581" s="120"/>
      <c r="C581" s="120"/>
      <c r="D581" s="120"/>
      <c r="E581" s="121"/>
      <c r="F581" s="121"/>
      <c r="G581" s="121"/>
      <c r="H581" s="121"/>
      <c r="I581" s="121"/>
      <c r="J581" s="121"/>
      <c r="K581" s="121"/>
    </row>
    <row r="582" spans="2:11">
      <c r="B582" s="120"/>
      <c r="C582" s="120"/>
      <c r="D582" s="120"/>
      <c r="E582" s="121"/>
      <c r="F582" s="121"/>
      <c r="G582" s="121"/>
      <c r="H582" s="121"/>
      <c r="I582" s="121"/>
      <c r="J582" s="121"/>
      <c r="K582" s="121"/>
    </row>
    <row r="583" spans="2:11">
      <c r="B583" s="120"/>
      <c r="C583" s="120"/>
      <c r="D583" s="120"/>
      <c r="E583" s="121"/>
      <c r="F583" s="121"/>
      <c r="G583" s="121"/>
      <c r="H583" s="121"/>
      <c r="I583" s="121"/>
      <c r="J583" s="121"/>
      <c r="K583" s="121"/>
    </row>
    <row r="584" spans="2:11">
      <c r="B584" s="120"/>
      <c r="C584" s="120"/>
      <c r="D584" s="120"/>
      <c r="E584" s="121"/>
      <c r="F584" s="121"/>
      <c r="G584" s="121"/>
      <c r="H584" s="121"/>
      <c r="I584" s="121"/>
      <c r="J584" s="121"/>
      <c r="K584" s="121"/>
    </row>
    <row r="585" spans="2:11">
      <c r="B585" s="120"/>
      <c r="C585" s="120"/>
      <c r="D585" s="120"/>
      <c r="E585" s="121"/>
      <c r="F585" s="121"/>
      <c r="G585" s="121"/>
      <c r="H585" s="121"/>
      <c r="I585" s="121"/>
      <c r="J585" s="121"/>
      <c r="K585" s="121"/>
    </row>
    <row r="586" spans="2:11">
      <c r="B586" s="120"/>
      <c r="C586" s="120"/>
      <c r="D586" s="120"/>
      <c r="E586" s="121"/>
      <c r="F586" s="121"/>
      <c r="G586" s="121"/>
      <c r="H586" s="121"/>
      <c r="I586" s="121"/>
      <c r="J586" s="121"/>
      <c r="K586" s="121"/>
    </row>
    <row r="587" spans="2:11">
      <c r="B587" s="120"/>
      <c r="C587" s="120"/>
      <c r="D587" s="120"/>
      <c r="E587" s="121"/>
      <c r="F587" s="121"/>
      <c r="G587" s="121"/>
      <c r="H587" s="121"/>
      <c r="I587" s="121"/>
      <c r="J587" s="121"/>
      <c r="K587" s="121"/>
    </row>
    <row r="588" spans="2:11">
      <c r="B588" s="120"/>
      <c r="C588" s="120"/>
      <c r="D588" s="120"/>
      <c r="E588" s="121"/>
      <c r="F588" s="121"/>
      <c r="G588" s="121"/>
      <c r="H588" s="121"/>
      <c r="I588" s="121"/>
      <c r="J588" s="121"/>
      <c r="K588" s="121"/>
    </row>
    <row r="589" spans="2:11">
      <c r="B589" s="120"/>
      <c r="C589" s="120"/>
      <c r="D589" s="120"/>
      <c r="E589" s="121"/>
      <c r="F589" s="121"/>
      <c r="G589" s="121"/>
      <c r="H589" s="121"/>
      <c r="I589" s="121"/>
      <c r="J589" s="121"/>
      <c r="K589" s="121"/>
    </row>
    <row r="590" spans="2:11">
      <c r="B590" s="120"/>
      <c r="C590" s="120"/>
      <c r="D590" s="120"/>
      <c r="E590" s="121"/>
      <c r="F590" s="121"/>
      <c r="G590" s="121"/>
      <c r="H590" s="121"/>
      <c r="I590" s="121"/>
      <c r="J590" s="121"/>
      <c r="K590" s="121"/>
    </row>
    <row r="591" spans="2:11">
      <c r="B591" s="120"/>
      <c r="C591" s="120"/>
      <c r="D591" s="120"/>
      <c r="E591" s="121"/>
      <c r="F591" s="121"/>
      <c r="G591" s="121"/>
      <c r="H591" s="121"/>
      <c r="I591" s="121"/>
      <c r="J591" s="121"/>
      <c r="K591" s="121"/>
    </row>
    <row r="592" spans="2:11">
      <c r="B592" s="120"/>
      <c r="C592" s="120"/>
      <c r="D592" s="120"/>
      <c r="E592" s="121"/>
      <c r="F592" s="121"/>
      <c r="G592" s="121"/>
      <c r="H592" s="121"/>
      <c r="I592" s="121"/>
      <c r="J592" s="121"/>
      <c r="K592" s="121"/>
    </row>
    <row r="593" spans="2:11">
      <c r="B593" s="120"/>
      <c r="C593" s="120"/>
      <c r="D593" s="120"/>
      <c r="E593" s="121"/>
      <c r="F593" s="121"/>
      <c r="G593" s="121"/>
      <c r="H593" s="121"/>
      <c r="I593" s="121"/>
      <c r="J593" s="121"/>
      <c r="K593" s="121"/>
    </row>
    <row r="594" spans="2:11">
      <c r="B594" s="120"/>
      <c r="C594" s="120"/>
      <c r="D594" s="120"/>
      <c r="E594" s="121"/>
      <c r="F594" s="121"/>
      <c r="G594" s="121"/>
      <c r="H594" s="121"/>
      <c r="I594" s="121"/>
      <c r="J594" s="121"/>
      <c r="K594" s="121"/>
    </row>
    <row r="595" spans="2:11">
      <c r="B595" s="120"/>
      <c r="C595" s="120"/>
      <c r="D595" s="120"/>
      <c r="E595" s="121"/>
      <c r="F595" s="121"/>
      <c r="G595" s="121"/>
      <c r="H595" s="121"/>
      <c r="I595" s="121"/>
      <c r="J595" s="121"/>
      <c r="K595" s="121"/>
    </row>
    <row r="596" spans="2:11">
      <c r="B596" s="120"/>
      <c r="C596" s="120"/>
      <c r="D596" s="120"/>
      <c r="E596" s="121"/>
      <c r="F596" s="121"/>
      <c r="G596" s="121"/>
      <c r="H596" s="121"/>
      <c r="I596" s="121"/>
      <c r="J596" s="121"/>
      <c r="K596" s="121"/>
    </row>
    <row r="597" spans="2:11">
      <c r="B597" s="120"/>
      <c r="C597" s="120"/>
      <c r="D597" s="120"/>
      <c r="E597" s="121"/>
      <c r="F597" s="121"/>
      <c r="G597" s="121"/>
      <c r="H597" s="121"/>
      <c r="I597" s="121"/>
      <c r="J597" s="121"/>
      <c r="K597" s="121"/>
    </row>
    <row r="598" spans="2:11">
      <c r="B598" s="120"/>
      <c r="C598" s="120"/>
      <c r="D598" s="120"/>
      <c r="E598" s="121"/>
      <c r="F598" s="121"/>
      <c r="G598" s="121"/>
      <c r="H598" s="121"/>
      <c r="I598" s="121"/>
      <c r="J598" s="121"/>
      <c r="K598" s="121"/>
    </row>
    <row r="599" spans="2:11">
      <c r="B599" s="120"/>
      <c r="C599" s="120"/>
      <c r="D599" s="120"/>
      <c r="E599" s="121"/>
      <c r="F599" s="121"/>
      <c r="G599" s="121"/>
      <c r="H599" s="121"/>
      <c r="I599" s="121"/>
      <c r="J599" s="121"/>
      <c r="K599" s="121"/>
    </row>
    <row r="600" spans="2:11">
      <c r="B600" s="120"/>
      <c r="C600" s="120"/>
      <c r="D600" s="120"/>
      <c r="E600" s="121"/>
      <c r="F600" s="121"/>
      <c r="G600" s="121"/>
      <c r="H600" s="121"/>
      <c r="I600" s="121"/>
      <c r="J600" s="121"/>
      <c r="K600" s="121"/>
    </row>
    <row r="601" spans="2:11">
      <c r="B601" s="120"/>
      <c r="C601" s="120"/>
      <c r="D601" s="120"/>
      <c r="E601" s="121"/>
      <c r="F601" s="121"/>
      <c r="G601" s="121"/>
      <c r="H601" s="121"/>
      <c r="I601" s="121"/>
      <c r="J601" s="121"/>
      <c r="K601" s="121"/>
    </row>
    <row r="602" spans="2:11">
      <c r="B602" s="120"/>
      <c r="C602" s="120"/>
      <c r="D602" s="120"/>
      <c r="E602" s="121"/>
      <c r="F602" s="121"/>
      <c r="G602" s="121"/>
      <c r="H602" s="121"/>
      <c r="I602" s="121"/>
      <c r="J602" s="121"/>
      <c r="K602" s="121"/>
    </row>
    <row r="603" spans="2:11">
      <c r="B603" s="120"/>
      <c r="C603" s="120"/>
      <c r="D603" s="120"/>
      <c r="E603" s="121"/>
      <c r="F603" s="121"/>
      <c r="G603" s="121"/>
      <c r="H603" s="121"/>
      <c r="I603" s="121"/>
      <c r="J603" s="121"/>
      <c r="K603" s="121"/>
    </row>
    <row r="604" spans="2:11">
      <c r="B604" s="120"/>
      <c r="C604" s="120"/>
      <c r="D604" s="120"/>
      <c r="E604" s="121"/>
      <c r="F604" s="121"/>
      <c r="G604" s="121"/>
      <c r="H604" s="121"/>
      <c r="I604" s="121"/>
      <c r="J604" s="121"/>
      <c r="K604" s="121"/>
    </row>
    <row r="605" spans="2:11">
      <c r="B605" s="120"/>
      <c r="C605" s="120"/>
      <c r="D605" s="120"/>
      <c r="E605" s="121"/>
      <c r="F605" s="121"/>
      <c r="G605" s="121"/>
      <c r="H605" s="121"/>
      <c r="I605" s="121"/>
      <c r="J605" s="121"/>
      <c r="K605" s="121"/>
    </row>
    <row r="606" spans="2:11">
      <c r="B606" s="120"/>
      <c r="C606" s="120"/>
      <c r="D606" s="120"/>
      <c r="E606" s="121"/>
      <c r="F606" s="121"/>
      <c r="G606" s="121"/>
      <c r="H606" s="121"/>
      <c r="I606" s="121"/>
      <c r="J606" s="121"/>
      <c r="K606" s="121"/>
    </row>
    <row r="607" spans="2:11">
      <c r="B607" s="120"/>
      <c r="C607" s="120"/>
      <c r="D607" s="120"/>
      <c r="E607" s="121"/>
      <c r="F607" s="121"/>
      <c r="G607" s="121"/>
      <c r="H607" s="121"/>
      <c r="I607" s="121"/>
      <c r="J607" s="121"/>
      <c r="K607" s="121"/>
    </row>
    <row r="608" spans="2:11">
      <c r="B608" s="120"/>
      <c r="C608" s="120"/>
      <c r="D608" s="120"/>
      <c r="E608" s="121"/>
      <c r="F608" s="121"/>
      <c r="G608" s="121"/>
      <c r="H608" s="121"/>
      <c r="I608" s="121"/>
      <c r="J608" s="121"/>
      <c r="K608" s="121"/>
    </row>
    <row r="609" spans="2:11">
      <c r="B609" s="120"/>
      <c r="C609" s="120"/>
      <c r="D609" s="120"/>
      <c r="E609" s="121"/>
      <c r="F609" s="121"/>
      <c r="G609" s="121"/>
      <c r="H609" s="121"/>
      <c r="I609" s="121"/>
      <c r="J609" s="121"/>
      <c r="K609" s="121"/>
    </row>
    <row r="610" spans="2:11">
      <c r="B610" s="120"/>
      <c r="C610" s="120"/>
      <c r="D610" s="120"/>
      <c r="E610" s="121"/>
      <c r="F610" s="121"/>
      <c r="G610" s="121"/>
      <c r="H610" s="121"/>
      <c r="I610" s="121"/>
      <c r="J610" s="121"/>
      <c r="K610" s="121"/>
    </row>
    <row r="611" spans="2:11">
      <c r="B611" s="120"/>
      <c r="C611" s="120"/>
      <c r="D611" s="120"/>
      <c r="E611" s="121"/>
      <c r="F611" s="121"/>
      <c r="G611" s="121"/>
      <c r="H611" s="121"/>
      <c r="I611" s="121"/>
      <c r="J611" s="121"/>
      <c r="K611" s="121"/>
    </row>
    <row r="612" spans="2:11">
      <c r="B612" s="120"/>
      <c r="C612" s="120"/>
      <c r="D612" s="120"/>
      <c r="E612" s="121"/>
      <c r="F612" s="121"/>
      <c r="G612" s="121"/>
      <c r="H612" s="121"/>
      <c r="I612" s="121"/>
      <c r="J612" s="121"/>
      <c r="K612" s="121"/>
    </row>
    <row r="613" spans="2:11">
      <c r="B613" s="120"/>
      <c r="C613" s="120"/>
      <c r="D613" s="120"/>
      <c r="E613" s="121"/>
      <c r="F613" s="121"/>
      <c r="G613" s="121"/>
      <c r="H613" s="121"/>
      <c r="I613" s="121"/>
      <c r="J613" s="121"/>
      <c r="K613" s="121"/>
    </row>
    <row r="614" spans="2:11">
      <c r="B614" s="120"/>
      <c r="C614" s="120"/>
      <c r="D614" s="120"/>
      <c r="E614" s="121"/>
      <c r="F614" s="121"/>
      <c r="G614" s="121"/>
      <c r="H614" s="121"/>
      <c r="I614" s="121"/>
      <c r="J614" s="121"/>
      <c r="K614" s="121"/>
    </row>
    <row r="615" spans="2:11">
      <c r="B615" s="120"/>
      <c r="C615" s="120"/>
      <c r="D615" s="120"/>
      <c r="E615" s="121"/>
      <c r="F615" s="121"/>
      <c r="G615" s="121"/>
      <c r="H615" s="121"/>
      <c r="I615" s="121"/>
      <c r="J615" s="121"/>
      <c r="K615" s="121"/>
    </row>
    <row r="616" spans="2:11">
      <c r="B616" s="120"/>
      <c r="C616" s="120"/>
      <c r="D616" s="120"/>
      <c r="E616" s="121"/>
      <c r="F616" s="121"/>
      <c r="G616" s="121"/>
      <c r="H616" s="121"/>
      <c r="I616" s="121"/>
      <c r="J616" s="121"/>
      <c r="K616" s="121"/>
    </row>
    <row r="617" spans="2:11">
      <c r="B617" s="120"/>
      <c r="C617" s="120"/>
      <c r="D617" s="120"/>
      <c r="E617" s="121"/>
      <c r="F617" s="121"/>
      <c r="G617" s="121"/>
      <c r="H617" s="121"/>
      <c r="I617" s="121"/>
      <c r="J617" s="121"/>
      <c r="K617" s="121"/>
    </row>
    <row r="618" spans="2:11">
      <c r="B618" s="120"/>
      <c r="C618" s="120"/>
      <c r="D618" s="120"/>
      <c r="E618" s="121"/>
      <c r="F618" s="121"/>
      <c r="G618" s="121"/>
      <c r="H618" s="121"/>
      <c r="I618" s="121"/>
      <c r="J618" s="121"/>
      <c r="K618" s="121"/>
    </row>
    <row r="619" spans="2:11">
      <c r="B619" s="120"/>
      <c r="C619" s="120"/>
      <c r="D619" s="120"/>
      <c r="E619" s="121"/>
      <c r="F619" s="121"/>
      <c r="G619" s="121"/>
      <c r="H619" s="121"/>
      <c r="I619" s="121"/>
      <c r="J619" s="121"/>
      <c r="K619" s="121"/>
    </row>
    <row r="620" spans="2:11">
      <c r="B620" s="120"/>
      <c r="C620" s="120"/>
      <c r="D620" s="120"/>
      <c r="E620" s="121"/>
      <c r="F620" s="121"/>
      <c r="G620" s="121"/>
      <c r="H620" s="121"/>
      <c r="I620" s="121"/>
      <c r="J620" s="121"/>
      <c r="K620" s="121"/>
    </row>
    <row r="621" spans="2:11">
      <c r="B621" s="120"/>
      <c r="C621" s="120"/>
      <c r="D621" s="120"/>
      <c r="E621" s="121"/>
      <c r="F621" s="121"/>
      <c r="G621" s="121"/>
      <c r="H621" s="121"/>
      <c r="I621" s="121"/>
      <c r="J621" s="121"/>
      <c r="K621" s="121"/>
    </row>
    <row r="622" spans="2:11">
      <c r="B622" s="120"/>
      <c r="C622" s="120"/>
      <c r="D622" s="120"/>
      <c r="E622" s="121"/>
      <c r="F622" s="121"/>
      <c r="G622" s="121"/>
      <c r="H622" s="121"/>
      <c r="I622" s="121"/>
      <c r="J622" s="121"/>
      <c r="K622" s="121"/>
    </row>
    <row r="623" spans="2:11">
      <c r="B623" s="120"/>
      <c r="C623" s="120"/>
      <c r="D623" s="120"/>
      <c r="E623" s="121"/>
      <c r="F623" s="121"/>
      <c r="G623" s="121"/>
      <c r="H623" s="121"/>
      <c r="I623" s="121"/>
      <c r="J623" s="121"/>
      <c r="K623" s="121"/>
    </row>
    <row r="624" spans="2:11">
      <c r="B624" s="120"/>
      <c r="C624" s="120"/>
      <c r="D624" s="120"/>
      <c r="E624" s="121"/>
      <c r="F624" s="121"/>
      <c r="G624" s="121"/>
      <c r="H624" s="121"/>
      <c r="I624" s="121"/>
      <c r="J624" s="121"/>
      <c r="K624" s="121"/>
    </row>
    <row r="625" spans="2:11">
      <c r="B625" s="120"/>
      <c r="C625" s="120"/>
      <c r="D625" s="120"/>
      <c r="E625" s="121"/>
      <c r="F625" s="121"/>
      <c r="G625" s="121"/>
      <c r="H625" s="121"/>
      <c r="I625" s="121"/>
      <c r="J625" s="121"/>
      <c r="K625" s="121"/>
    </row>
    <row r="626" spans="2:11">
      <c r="B626" s="120"/>
      <c r="C626" s="120"/>
      <c r="D626" s="120"/>
      <c r="E626" s="121"/>
      <c r="F626" s="121"/>
      <c r="G626" s="121"/>
      <c r="H626" s="121"/>
      <c r="I626" s="121"/>
      <c r="J626" s="121"/>
      <c r="K626" s="121"/>
    </row>
    <row r="627" spans="2:11">
      <c r="B627" s="120"/>
      <c r="C627" s="120"/>
      <c r="D627" s="120"/>
      <c r="E627" s="121"/>
      <c r="F627" s="121"/>
      <c r="G627" s="121"/>
      <c r="H627" s="121"/>
      <c r="I627" s="121"/>
      <c r="J627" s="121"/>
      <c r="K627" s="121"/>
    </row>
    <row r="628" spans="2:11">
      <c r="B628" s="120"/>
      <c r="C628" s="120"/>
      <c r="D628" s="120"/>
      <c r="E628" s="121"/>
      <c r="F628" s="121"/>
      <c r="G628" s="121"/>
      <c r="H628" s="121"/>
      <c r="I628" s="121"/>
      <c r="J628" s="121"/>
      <c r="K628" s="121"/>
    </row>
    <row r="629" spans="2:11">
      <c r="B629" s="120"/>
      <c r="C629" s="120"/>
      <c r="D629" s="120"/>
      <c r="E629" s="121"/>
      <c r="F629" s="121"/>
      <c r="G629" s="121"/>
      <c r="H629" s="121"/>
      <c r="I629" s="121"/>
      <c r="J629" s="121"/>
      <c r="K629" s="121"/>
    </row>
    <row r="630" spans="2:11">
      <c r="B630" s="120"/>
      <c r="C630" s="120"/>
      <c r="D630" s="120"/>
      <c r="E630" s="121"/>
      <c r="F630" s="121"/>
      <c r="G630" s="121"/>
      <c r="H630" s="121"/>
      <c r="I630" s="121"/>
      <c r="J630" s="121"/>
      <c r="K630" s="121"/>
    </row>
    <row r="631" spans="2:11">
      <c r="B631" s="120"/>
      <c r="C631" s="120"/>
      <c r="D631" s="120"/>
      <c r="E631" s="121"/>
      <c r="F631" s="121"/>
      <c r="G631" s="121"/>
      <c r="H631" s="121"/>
      <c r="I631" s="121"/>
      <c r="J631" s="121"/>
      <c r="K631" s="121"/>
    </row>
    <row r="632" spans="2:11">
      <c r="B632" s="120"/>
      <c r="C632" s="120"/>
      <c r="D632" s="120"/>
      <c r="E632" s="121"/>
      <c r="F632" s="121"/>
      <c r="G632" s="121"/>
      <c r="H632" s="121"/>
      <c r="I632" s="121"/>
      <c r="J632" s="121"/>
      <c r="K632" s="121"/>
    </row>
    <row r="633" spans="2:11">
      <c r="B633" s="120"/>
      <c r="C633" s="120"/>
      <c r="D633" s="120"/>
      <c r="E633" s="121"/>
      <c r="F633" s="121"/>
      <c r="G633" s="121"/>
      <c r="H633" s="121"/>
      <c r="I633" s="121"/>
      <c r="J633" s="121"/>
      <c r="K633" s="121"/>
    </row>
    <row r="634" spans="2:11">
      <c r="B634" s="120"/>
      <c r="C634" s="120"/>
      <c r="D634" s="120"/>
      <c r="E634" s="121"/>
      <c r="F634" s="121"/>
      <c r="G634" s="121"/>
      <c r="H634" s="121"/>
      <c r="I634" s="121"/>
      <c r="J634" s="121"/>
      <c r="K634" s="121"/>
    </row>
    <row r="635" spans="2:11">
      <c r="B635" s="120"/>
      <c r="C635" s="120"/>
      <c r="D635" s="120"/>
      <c r="E635" s="121"/>
      <c r="F635" s="121"/>
      <c r="G635" s="121"/>
      <c r="H635" s="121"/>
      <c r="I635" s="121"/>
      <c r="J635" s="121"/>
      <c r="K635" s="121"/>
    </row>
    <row r="636" spans="2:11">
      <c r="B636" s="120"/>
      <c r="C636" s="120"/>
      <c r="D636" s="120"/>
      <c r="E636" s="121"/>
      <c r="F636" s="121"/>
      <c r="G636" s="121"/>
      <c r="H636" s="121"/>
      <c r="I636" s="121"/>
      <c r="J636" s="121"/>
      <c r="K636" s="121"/>
    </row>
    <row r="637" spans="2:11">
      <c r="B637" s="120"/>
      <c r="C637" s="120"/>
      <c r="D637" s="120"/>
      <c r="E637" s="121"/>
      <c r="F637" s="121"/>
      <c r="G637" s="121"/>
      <c r="H637" s="121"/>
      <c r="I637" s="121"/>
      <c r="J637" s="121"/>
      <c r="K637" s="121"/>
    </row>
    <row r="638" spans="2:11">
      <c r="B638" s="120"/>
      <c r="C638" s="120"/>
      <c r="D638" s="120"/>
      <c r="E638" s="121"/>
      <c r="F638" s="121"/>
      <c r="G638" s="121"/>
      <c r="H638" s="121"/>
      <c r="I638" s="121"/>
      <c r="J638" s="121"/>
      <c r="K638" s="121"/>
    </row>
    <row r="639" spans="2:11">
      <c r="B639" s="120"/>
      <c r="C639" s="120"/>
      <c r="D639" s="120"/>
      <c r="E639" s="121"/>
      <c r="F639" s="121"/>
      <c r="G639" s="121"/>
      <c r="H639" s="121"/>
      <c r="I639" s="121"/>
      <c r="J639" s="121"/>
      <c r="K639" s="121"/>
    </row>
    <row r="640" spans="2:11">
      <c r="B640" s="120"/>
      <c r="C640" s="120"/>
      <c r="D640" s="120"/>
      <c r="E640" s="121"/>
      <c r="F640" s="121"/>
      <c r="G640" s="121"/>
      <c r="H640" s="121"/>
      <c r="I640" s="121"/>
      <c r="J640" s="121"/>
      <c r="K640" s="121"/>
    </row>
    <row r="641" spans="2:11">
      <c r="B641" s="120"/>
      <c r="C641" s="120"/>
      <c r="D641" s="120"/>
      <c r="E641" s="121"/>
      <c r="F641" s="121"/>
      <c r="G641" s="121"/>
      <c r="H641" s="121"/>
      <c r="I641" s="121"/>
      <c r="J641" s="121"/>
      <c r="K641" s="121"/>
    </row>
    <row r="642" spans="2:11">
      <c r="B642" s="120"/>
      <c r="C642" s="120"/>
      <c r="D642" s="120"/>
      <c r="E642" s="121"/>
      <c r="F642" s="121"/>
      <c r="G642" s="121"/>
      <c r="H642" s="121"/>
      <c r="I642" s="121"/>
      <c r="J642" s="121"/>
      <c r="K642" s="121"/>
    </row>
    <row r="643" spans="2:11">
      <c r="B643" s="120"/>
      <c r="C643" s="120"/>
      <c r="D643" s="120"/>
      <c r="E643" s="121"/>
      <c r="F643" s="121"/>
      <c r="G643" s="121"/>
      <c r="H643" s="121"/>
      <c r="I643" s="121"/>
      <c r="J643" s="121"/>
      <c r="K643" s="121"/>
    </row>
    <row r="644" spans="2:11">
      <c r="B644" s="120"/>
      <c r="C644" s="120"/>
      <c r="D644" s="120"/>
      <c r="E644" s="121"/>
      <c r="F644" s="121"/>
      <c r="G644" s="121"/>
      <c r="H644" s="121"/>
      <c r="I644" s="121"/>
      <c r="J644" s="121"/>
      <c r="K644" s="121"/>
    </row>
    <row r="645" spans="2:11">
      <c r="B645" s="120"/>
      <c r="C645" s="120"/>
      <c r="D645" s="120"/>
      <c r="E645" s="121"/>
      <c r="F645" s="121"/>
      <c r="G645" s="121"/>
      <c r="H645" s="121"/>
      <c r="I645" s="121"/>
      <c r="J645" s="121"/>
      <c r="K645" s="121"/>
    </row>
    <row r="646" spans="2:11">
      <c r="B646" s="120"/>
      <c r="C646" s="120"/>
      <c r="D646" s="120"/>
      <c r="E646" s="121"/>
      <c r="F646" s="121"/>
      <c r="G646" s="121"/>
      <c r="H646" s="121"/>
      <c r="I646" s="121"/>
      <c r="J646" s="121"/>
      <c r="K646" s="121"/>
    </row>
    <row r="647" spans="2:11">
      <c r="B647" s="120"/>
      <c r="C647" s="120"/>
      <c r="D647" s="120"/>
      <c r="E647" s="121"/>
      <c r="F647" s="121"/>
      <c r="G647" s="121"/>
      <c r="H647" s="121"/>
      <c r="I647" s="121"/>
      <c r="J647" s="121"/>
      <c r="K647" s="121"/>
    </row>
    <row r="648" spans="2:11">
      <c r="B648" s="120"/>
      <c r="C648" s="120"/>
      <c r="D648" s="120"/>
      <c r="E648" s="121"/>
      <c r="F648" s="121"/>
      <c r="G648" s="121"/>
      <c r="H648" s="121"/>
      <c r="I648" s="121"/>
      <c r="J648" s="121"/>
      <c r="K648" s="121"/>
    </row>
    <row r="649" spans="2:11">
      <c r="B649" s="120"/>
      <c r="C649" s="120"/>
      <c r="D649" s="120"/>
      <c r="E649" s="121"/>
      <c r="F649" s="121"/>
      <c r="G649" s="121"/>
      <c r="H649" s="121"/>
      <c r="I649" s="121"/>
      <c r="J649" s="121"/>
      <c r="K649" s="121"/>
    </row>
    <row r="650" spans="2:11">
      <c r="B650" s="120"/>
      <c r="C650" s="120"/>
      <c r="D650" s="120"/>
      <c r="E650" s="121"/>
      <c r="F650" s="121"/>
      <c r="G650" s="121"/>
      <c r="H650" s="121"/>
      <c r="I650" s="121"/>
      <c r="J650" s="121"/>
      <c r="K650" s="121"/>
    </row>
    <row r="651" spans="2:11">
      <c r="B651" s="120"/>
      <c r="C651" s="120"/>
      <c r="D651" s="120"/>
      <c r="E651" s="121"/>
      <c r="F651" s="121"/>
      <c r="G651" s="121"/>
      <c r="H651" s="121"/>
      <c r="I651" s="121"/>
      <c r="J651" s="121"/>
      <c r="K651" s="121"/>
    </row>
    <row r="652" spans="2:11">
      <c r="B652" s="120"/>
      <c r="C652" s="120"/>
      <c r="D652" s="120"/>
      <c r="E652" s="121"/>
      <c r="F652" s="121"/>
      <c r="G652" s="121"/>
      <c r="H652" s="121"/>
      <c r="I652" s="121"/>
      <c r="J652" s="121"/>
      <c r="K652" s="121"/>
    </row>
    <row r="653" spans="2:11">
      <c r="B653" s="120"/>
      <c r="C653" s="120"/>
      <c r="D653" s="120"/>
      <c r="E653" s="121"/>
      <c r="F653" s="121"/>
      <c r="G653" s="121"/>
      <c r="H653" s="121"/>
      <c r="I653" s="121"/>
      <c r="J653" s="121"/>
      <c r="K653" s="121"/>
    </row>
    <row r="654" spans="2:11">
      <c r="B654" s="120"/>
      <c r="C654" s="120"/>
      <c r="D654" s="120"/>
      <c r="E654" s="121"/>
      <c r="F654" s="121"/>
      <c r="G654" s="121"/>
      <c r="H654" s="121"/>
      <c r="I654" s="121"/>
      <c r="J654" s="121"/>
      <c r="K654" s="121"/>
    </row>
    <row r="655" spans="2:11">
      <c r="B655" s="120"/>
      <c r="C655" s="120"/>
      <c r="D655" s="120"/>
      <c r="E655" s="121"/>
      <c r="F655" s="121"/>
      <c r="G655" s="121"/>
      <c r="H655" s="121"/>
      <c r="I655" s="121"/>
      <c r="J655" s="121"/>
      <c r="K655" s="121"/>
    </row>
    <row r="656" spans="2:11">
      <c r="B656" s="120"/>
      <c r="C656" s="120"/>
      <c r="D656" s="120"/>
      <c r="E656" s="121"/>
      <c r="F656" s="121"/>
      <c r="G656" s="121"/>
      <c r="H656" s="121"/>
      <c r="I656" s="121"/>
      <c r="J656" s="121"/>
      <c r="K656" s="121"/>
    </row>
    <row r="657" spans="2:11">
      <c r="B657" s="120"/>
      <c r="C657" s="120"/>
      <c r="D657" s="120"/>
      <c r="E657" s="121"/>
      <c r="F657" s="121"/>
      <c r="G657" s="121"/>
      <c r="H657" s="121"/>
      <c r="I657" s="121"/>
      <c r="J657" s="121"/>
      <c r="K657" s="121"/>
    </row>
    <row r="658" spans="2:11">
      <c r="B658" s="120"/>
      <c r="C658" s="120"/>
      <c r="D658" s="120"/>
      <c r="E658" s="121"/>
      <c r="F658" s="121"/>
      <c r="G658" s="121"/>
      <c r="H658" s="121"/>
      <c r="I658" s="121"/>
      <c r="J658" s="121"/>
      <c r="K658" s="121"/>
    </row>
    <row r="659" spans="2:11">
      <c r="B659" s="120"/>
      <c r="C659" s="120"/>
      <c r="D659" s="120"/>
      <c r="E659" s="121"/>
      <c r="F659" s="121"/>
      <c r="G659" s="121"/>
      <c r="H659" s="121"/>
      <c r="I659" s="121"/>
      <c r="J659" s="121"/>
      <c r="K659" s="121"/>
    </row>
    <row r="660" spans="2:11">
      <c r="B660" s="120"/>
      <c r="C660" s="120"/>
      <c r="D660" s="120"/>
      <c r="E660" s="121"/>
      <c r="F660" s="121"/>
      <c r="G660" s="121"/>
      <c r="H660" s="121"/>
      <c r="I660" s="121"/>
      <c r="J660" s="121"/>
      <c r="K660" s="121"/>
    </row>
    <row r="661" spans="2:11">
      <c r="B661" s="120"/>
      <c r="C661" s="120"/>
      <c r="D661" s="120"/>
      <c r="E661" s="121"/>
      <c r="F661" s="121"/>
      <c r="G661" s="121"/>
      <c r="H661" s="121"/>
      <c r="I661" s="121"/>
      <c r="J661" s="121"/>
      <c r="K661" s="121"/>
    </row>
    <row r="662" spans="2:11">
      <c r="B662" s="120"/>
      <c r="C662" s="120"/>
      <c r="D662" s="120"/>
      <c r="E662" s="121"/>
      <c r="F662" s="121"/>
      <c r="G662" s="121"/>
      <c r="H662" s="121"/>
      <c r="I662" s="121"/>
      <c r="J662" s="121"/>
      <c r="K662" s="121"/>
    </row>
    <row r="663" spans="2:11">
      <c r="B663" s="120"/>
      <c r="C663" s="120"/>
      <c r="D663" s="120"/>
      <c r="E663" s="121"/>
      <c r="F663" s="121"/>
      <c r="G663" s="121"/>
      <c r="H663" s="121"/>
      <c r="I663" s="121"/>
      <c r="J663" s="121"/>
      <c r="K663" s="121"/>
    </row>
    <row r="664" spans="2:11">
      <c r="B664" s="120"/>
      <c r="C664" s="120"/>
      <c r="D664" s="120"/>
      <c r="E664" s="121"/>
      <c r="F664" s="121"/>
      <c r="G664" s="121"/>
      <c r="H664" s="121"/>
      <c r="I664" s="121"/>
      <c r="J664" s="121"/>
      <c r="K664" s="121"/>
    </row>
    <row r="665" spans="2:11">
      <c r="B665" s="120"/>
      <c r="C665" s="120"/>
      <c r="D665" s="120"/>
      <c r="E665" s="121"/>
      <c r="F665" s="121"/>
      <c r="G665" s="121"/>
      <c r="H665" s="121"/>
      <c r="I665" s="121"/>
      <c r="J665" s="121"/>
      <c r="K665" s="121"/>
    </row>
    <row r="666" spans="2:11">
      <c r="B666" s="120"/>
      <c r="C666" s="120"/>
      <c r="D666" s="120"/>
      <c r="E666" s="121"/>
      <c r="F666" s="121"/>
      <c r="G666" s="121"/>
      <c r="H666" s="121"/>
      <c r="I666" s="121"/>
      <c r="J666" s="121"/>
      <c r="K666" s="121"/>
    </row>
    <row r="667" spans="2:11">
      <c r="B667" s="120"/>
      <c r="C667" s="120"/>
      <c r="D667" s="120"/>
      <c r="E667" s="121"/>
      <c r="F667" s="121"/>
      <c r="G667" s="121"/>
      <c r="H667" s="121"/>
      <c r="I667" s="121"/>
      <c r="J667" s="121"/>
      <c r="K667" s="121"/>
    </row>
    <row r="668" spans="2:11">
      <c r="B668" s="120"/>
      <c r="C668" s="120"/>
      <c r="D668" s="120"/>
      <c r="E668" s="121"/>
      <c r="F668" s="121"/>
      <c r="G668" s="121"/>
      <c r="H668" s="121"/>
      <c r="I668" s="121"/>
      <c r="J668" s="121"/>
      <c r="K668" s="121"/>
    </row>
    <row r="669" spans="2:11">
      <c r="B669" s="120"/>
      <c r="C669" s="120"/>
      <c r="D669" s="120"/>
      <c r="E669" s="121"/>
      <c r="F669" s="121"/>
      <c r="G669" s="121"/>
      <c r="H669" s="121"/>
      <c r="I669" s="121"/>
      <c r="J669" s="121"/>
      <c r="K669" s="121"/>
    </row>
    <row r="670" spans="2:11">
      <c r="B670" s="120"/>
      <c r="C670" s="120"/>
      <c r="D670" s="120"/>
      <c r="E670" s="121"/>
      <c r="F670" s="121"/>
      <c r="G670" s="121"/>
      <c r="H670" s="121"/>
      <c r="I670" s="121"/>
      <c r="J670" s="121"/>
      <c r="K670" s="121"/>
    </row>
    <row r="671" spans="2:11">
      <c r="B671" s="120"/>
      <c r="C671" s="120"/>
      <c r="D671" s="120"/>
      <c r="E671" s="121"/>
      <c r="F671" s="121"/>
      <c r="G671" s="121"/>
      <c r="H671" s="121"/>
      <c r="I671" s="121"/>
      <c r="J671" s="121"/>
      <c r="K671" s="121"/>
    </row>
    <row r="672" spans="2:11">
      <c r="B672" s="120"/>
      <c r="C672" s="120"/>
      <c r="D672" s="120"/>
      <c r="E672" s="121"/>
      <c r="F672" s="121"/>
      <c r="G672" s="121"/>
      <c r="H672" s="121"/>
      <c r="I672" s="121"/>
      <c r="J672" s="121"/>
      <c r="K672" s="121"/>
    </row>
    <row r="673" spans="2:11">
      <c r="B673" s="120"/>
      <c r="C673" s="120"/>
      <c r="D673" s="120"/>
      <c r="E673" s="121"/>
      <c r="F673" s="121"/>
      <c r="G673" s="121"/>
      <c r="H673" s="121"/>
      <c r="I673" s="121"/>
      <c r="J673" s="121"/>
      <c r="K673" s="121"/>
    </row>
    <row r="674" spans="2:11">
      <c r="B674" s="120"/>
      <c r="C674" s="120"/>
      <c r="D674" s="120"/>
      <c r="E674" s="121"/>
      <c r="F674" s="121"/>
      <c r="G674" s="121"/>
      <c r="H674" s="121"/>
      <c r="I674" s="121"/>
      <c r="J674" s="121"/>
      <c r="K674" s="121"/>
    </row>
    <row r="675" spans="2:11">
      <c r="B675" s="120"/>
      <c r="C675" s="120"/>
      <c r="D675" s="120"/>
      <c r="E675" s="121"/>
      <c r="F675" s="121"/>
      <c r="G675" s="121"/>
      <c r="H675" s="121"/>
      <c r="I675" s="121"/>
      <c r="J675" s="121"/>
      <c r="K675" s="121"/>
    </row>
    <row r="676" spans="2:11">
      <c r="B676" s="120"/>
      <c r="C676" s="120"/>
      <c r="D676" s="120"/>
      <c r="E676" s="121"/>
      <c r="F676" s="121"/>
      <c r="G676" s="121"/>
      <c r="H676" s="121"/>
      <c r="I676" s="121"/>
      <c r="J676" s="121"/>
      <c r="K676" s="121"/>
    </row>
    <row r="677" spans="2:11">
      <c r="B677" s="120"/>
      <c r="C677" s="120"/>
      <c r="D677" s="120"/>
      <c r="E677" s="121"/>
      <c r="F677" s="121"/>
      <c r="G677" s="121"/>
      <c r="H677" s="121"/>
      <c r="I677" s="121"/>
      <c r="J677" s="121"/>
      <c r="K677" s="121"/>
    </row>
    <row r="678" spans="2:11">
      <c r="B678" s="120"/>
      <c r="C678" s="120"/>
      <c r="D678" s="120"/>
      <c r="E678" s="121"/>
      <c r="F678" s="121"/>
      <c r="G678" s="121"/>
      <c r="H678" s="121"/>
      <c r="I678" s="121"/>
      <c r="J678" s="121"/>
      <c r="K678" s="121"/>
    </row>
    <row r="679" spans="2:11">
      <c r="B679" s="120"/>
      <c r="C679" s="120"/>
      <c r="D679" s="120"/>
      <c r="E679" s="121"/>
      <c r="F679" s="121"/>
      <c r="G679" s="121"/>
      <c r="H679" s="121"/>
      <c r="I679" s="121"/>
      <c r="J679" s="121"/>
      <c r="K679" s="121"/>
    </row>
    <row r="680" spans="2:11">
      <c r="B680" s="120"/>
      <c r="C680" s="120"/>
      <c r="D680" s="120"/>
      <c r="E680" s="121"/>
      <c r="F680" s="121"/>
      <c r="G680" s="121"/>
      <c r="H680" s="121"/>
      <c r="I680" s="121"/>
      <c r="J680" s="121"/>
      <c r="K680" s="121"/>
    </row>
    <row r="681" spans="2:11">
      <c r="B681" s="120"/>
      <c r="C681" s="120"/>
      <c r="D681" s="120"/>
      <c r="E681" s="121"/>
      <c r="F681" s="121"/>
      <c r="G681" s="121"/>
      <c r="H681" s="121"/>
      <c r="I681" s="121"/>
      <c r="J681" s="121"/>
      <c r="K681" s="121"/>
    </row>
    <row r="682" spans="2:11">
      <c r="B682" s="120"/>
      <c r="C682" s="120"/>
      <c r="D682" s="120"/>
      <c r="E682" s="121"/>
      <c r="F682" s="121"/>
      <c r="G682" s="121"/>
      <c r="H682" s="121"/>
      <c r="I682" s="121"/>
      <c r="J682" s="121"/>
      <c r="K682" s="121"/>
    </row>
    <row r="683" spans="2:11">
      <c r="B683" s="120"/>
      <c r="C683" s="120"/>
      <c r="D683" s="120"/>
      <c r="E683" s="121"/>
      <c r="F683" s="121"/>
      <c r="G683" s="121"/>
      <c r="H683" s="121"/>
      <c r="I683" s="121"/>
      <c r="J683" s="121"/>
      <c r="K683" s="121"/>
    </row>
    <row r="684" spans="2:11">
      <c r="B684" s="120"/>
      <c r="C684" s="120"/>
      <c r="D684" s="120"/>
      <c r="E684" s="121"/>
      <c r="F684" s="121"/>
      <c r="G684" s="121"/>
      <c r="H684" s="121"/>
      <c r="I684" s="121"/>
      <c r="J684" s="121"/>
      <c r="K684" s="121"/>
    </row>
    <row r="685" spans="2:11">
      <c r="B685" s="120"/>
      <c r="C685" s="120"/>
      <c r="D685" s="120"/>
      <c r="E685" s="121"/>
      <c r="F685" s="121"/>
      <c r="G685" s="121"/>
      <c r="H685" s="121"/>
      <c r="I685" s="121"/>
      <c r="J685" s="121"/>
      <c r="K685" s="121"/>
    </row>
    <row r="686" spans="2:11">
      <c r="B686" s="120"/>
      <c r="C686" s="120"/>
      <c r="D686" s="120"/>
      <c r="E686" s="121"/>
      <c r="F686" s="121"/>
      <c r="G686" s="121"/>
      <c r="H686" s="121"/>
      <c r="I686" s="121"/>
      <c r="J686" s="121"/>
      <c r="K686" s="121"/>
    </row>
    <row r="687" spans="2:11">
      <c r="B687" s="120"/>
      <c r="C687" s="120"/>
      <c r="D687" s="120"/>
      <c r="E687" s="121"/>
      <c r="F687" s="121"/>
      <c r="G687" s="121"/>
      <c r="H687" s="121"/>
      <c r="I687" s="121"/>
      <c r="J687" s="121"/>
      <c r="K687" s="121"/>
    </row>
    <row r="688" spans="2:11">
      <c r="B688" s="120"/>
      <c r="C688" s="120"/>
      <c r="D688" s="120"/>
      <c r="E688" s="121"/>
      <c r="F688" s="121"/>
      <c r="G688" s="121"/>
      <c r="H688" s="121"/>
      <c r="I688" s="121"/>
      <c r="J688" s="121"/>
      <c r="K688" s="121"/>
    </row>
    <row r="689" spans="2:11">
      <c r="B689" s="120"/>
      <c r="C689" s="120"/>
      <c r="D689" s="120"/>
      <c r="E689" s="121"/>
      <c r="F689" s="121"/>
      <c r="G689" s="121"/>
      <c r="H689" s="121"/>
      <c r="I689" s="121"/>
      <c r="J689" s="121"/>
      <c r="K689" s="121"/>
    </row>
    <row r="690" spans="2:11">
      <c r="B690" s="120"/>
      <c r="C690" s="120"/>
      <c r="D690" s="120"/>
      <c r="E690" s="121"/>
      <c r="F690" s="121"/>
      <c r="G690" s="121"/>
      <c r="H690" s="121"/>
      <c r="I690" s="121"/>
      <c r="J690" s="121"/>
      <c r="K690" s="121"/>
    </row>
    <row r="691" spans="2:11">
      <c r="B691" s="120"/>
      <c r="C691" s="120"/>
      <c r="D691" s="120"/>
      <c r="E691" s="121"/>
      <c r="F691" s="121"/>
      <c r="G691" s="121"/>
      <c r="H691" s="121"/>
      <c r="I691" s="121"/>
      <c r="J691" s="121"/>
      <c r="K691" s="121"/>
    </row>
    <row r="692" spans="2:11">
      <c r="B692" s="120"/>
      <c r="C692" s="120"/>
      <c r="D692" s="120"/>
      <c r="E692" s="121"/>
      <c r="F692" s="121"/>
      <c r="G692" s="121"/>
      <c r="H692" s="121"/>
      <c r="I692" s="121"/>
      <c r="J692" s="121"/>
      <c r="K692" s="121"/>
    </row>
    <row r="693" spans="2:11">
      <c r="B693" s="120"/>
      <c r="C693" s="120"/>
      <c r="D693" s="120"/>
      <c r="E693" s="121"/>
      <c r="F693" s="121"/>
      <c r="G693" s="121"/>
      <c r="H693" s="121"/>
      <c r="I693" s="121"/>
      <c r="J693" s="121"/>
      <c r="K693" s="121"/>
    </row>
    <row r="694" spans="2:11">
      <c r="B694" s="120"/>
      <c r="C694" s="120"/>
      <c r="D694" s="120"/>
      <c r="E694" s="121"/>
      <c r="F694" s="121"/>
      <c r="G694" s="121"/>
      <c r="H694" s="121"/>
      <c r="I694" s="121"/>
      <c r="J694" s="121"/>
      <c r="K694" s="121"/>
    </row>
    <row r="695" spans="2:11">
      <c r="B695" s="120"/>
      <c r="C695" s="120"/>
      <c r="D695" s="120"/>
      <c r="E695" s="121"/>
      <c r="F695" s="121"/>
      <c r="G695" s="121"/>
      <c r="H695" s="121"/>
      <c r="I695" s="121"/>
      <c r="J695" s="121"/>
      <c r="K695" s="121"/>
    </row>
    <row r="696" spans="2:11">
      <c r="B696" s="120"/>
      <c r="C696" s="120"/>
      <c r="D696" s="120"/>
      <c r="E696" s="121"/>
      <c r="F696" s="121"/>
      <c r="G696" s="121"/>
      <c r="H696" s="121"/>
      <c r="I696" s="121"/>
      <c r="J696" s="121"/>
      <c r="K696" s="121"/>
    </row>
    <row r="697" spans="2:11">
      <c r="B697" s="120"/>
      <c r="C697" s="120"/>
      <c r="D697" s="120"/>
      <c r="E697" s="121"/>
      <c r="F697" s="121"/>
      <c r="G697" s="121"/>
      <c r="H697" s="121"/>
      <c r="I697" s="121"/>
      <c r="J697" s="121"/>
      <c r="K697" s="121"/>
    </row>
    <row r="698" spans="2:11">
      <c r="B698" s="120"/>
      <c r="C698" s="120"/>
      <c r="D698" s="120"/>
      <c r="E698" s="121"/>
      <c r="F698" s="121"/>
      <c r="G698" s="121"/>
      <c r="H698" s="121"/>
      <c r="I698" s="121"/>
      <c r="J698" s="121"/>
      <c r="K698" s="121"/>
    </row>
    <row r="699" spans="2:11">
      <c r="B699" s="120"/>
      <c r="C699" s="120"/>
      <c r="D699" s="120"/>
      <c r="E699" s="121"/>
      <c r="F699" s="121"/>
      <c r="G699" s="121"/>
      <c r="H699" s="121"/>
      <c r="I699" s="121"/>
      <c r="J699" s="121"/>
      <c r="K699" s="121"/>
    </row>
    <row r="700" spans="2:11">
      <c r="B700" s="120"/>
      <c r="C700" s="120"/>
      <c r="D700" s="120"/>
      <c r="E700" s="121"/>
      <c r="F700" s="121"/>
      <c r="G700" s="121"/>
      <c r="H700" s="121"/>
      <c r="I700" s="121"/>
      <c r="J700" s="121"/>
      <c r="K700" s="121"/>
    </row>
    <row r="701" spans="2:11">
      <c r="B701" s="120"/>
      <c r="C701" s="120"/>
      <c r="D701" s="120"/>
      <c r="E701" s="121"/>
      <c r="F701" s="121"/>
      <c r="G701" s="121"/>
      <c r="H701" s="121"/>
      <c r="I701" s="121"/>
      <c r="J701" s="121"/>
      <c r="K701" s="121"/>
    </row>
    <row r="702" spans="2:11">
      <c r="B702" s="120"/>
      <c r="C702" s="120"/>
      <c r="D702" s="120"/>
      <c r="E702" s="121"/>
      <c r="F702" s="121"/>
      <c r="G702" s="121"/>
      <c r="H702" s="121"/>
      <c r="I702" s="121"/>
      <c r="J702" s="121"/>
      <c r="K702" s="121"/>
    </row>
    <row r="703" spans="2:11">
      <c r="B703" s="120"/>
      <c r="C703" s="120"/>
      <c r="D703" s="120"/>
      <c r="E703" s="121"/>
      <c r="F703" s="121"/>
      <c r="G703" s="121"/>
      <c r="H703" s="121"/>
      <c r="I703" s="121"/>
      <c r="J703" s="121"/>
      <c r="K703" s="121"/>
    </row>
    <row r="704" spans="2:11">
      <c r="B704" s="120"/>
      <c r="C704" s="120"/>
      <c r="D704" s="120"/>
      <c r="E704" s="121"/>
      <c r="F704" s="121"/>
      <c r="G704" s="121"/>
      <c r="H704" s="121"/>
      <c r="I704" s="121"/>
      <c r="J704" s="121"/>
      <c r="K704" s="121"/>
    </row>
    <row r="705" spans="2:11">
      <c r="B705" s="120"/>
      <c r="C705" s="120"/>
      <c r="D705" s="120"/>
      <c r="E705" s="121"/>
      <c r="F705" s="121"/>
      <c r="G705" s="121"/>
      <c r="H705" s="121"/>
      <c r="I705" s="121"/>
      <c r="J705" s="121"/>
      <c r="K705" s="121"/>
    </row>
    <row r="706" spans="2:11">
      <c r="B706" s="120"/>
      <c r="C706" s="120"/>
      <c r="D706" s="120"/>
      <c r="E706" s="121"/>
      <c r="F706" s="121"/>
      <c r="G706" s="121"/>
      <c r="H706" s="121"/>
      <c r="I706" s="121"/>
      <c r="J706" s="121"/>
      <c r="K706" s="121"/>
    </row>
    <row r="707" spans="2:11">
      <c r="B707" s="120"/>
      <c r="C707" s="120"/>
      <c r="D707" s="120"/>
      <c r="E707" s="121"/>
      <c r="F707" s="121"/>
      <c r="G707" s="121"/>
      <c r="H707" s="121"/>
      <c r="I707" s="121"/>
      <c r="J707" s="121"/>
      <c r="K707" s="121"/>
    </row>
    <row r="708" spans="2:11">
      <c r="B708" s="120"/>
      <c r="C708" s="120"/>
      <c r="D708" s="120"/>
      <c r="E708" s="121"/>
      <c r="F708" s="121"/>
      <c r="G708" s="121"/>
      <c r="H708" s="121"/>
      <c r="I708" s="121"/>
      <c r="J708" s="121"/>
      <c r="K708" s="121"/>
    </row>
    <row r="709" spans="2:11">
      <c r="B709" s="120"/>
      <c r="C709" s="120"/>
      <c r="D709" s="120"/>
      <c r="E709" s="121"/>
      <c r="F709" s="121"/>
      <c r="G709" s="121"/>
      <c r="H709" s="121"/>
      <c r="I709" s="121"/>
      <c r="J709" s="121"/>
      <c r="K709" s="121"/>
    </row>
    <row r="710" spans="2:11">
      <c r="B710" s="120"/>
      <c r="C710" s="120"/>
      <c r="D710" s="120"/>
      <c r="E710" s="121"/>
      <c r="F710" s="121"/>
      <c r="G710" s="121"/>
      <c r="H710" s="121"/>
      <c r="I710" s="121"/>
      <c r="J710" s="121"/>
      <c r="K710" s="121"/>
    </row>
    <row r="711" spans="2:11">
      <c r="B711" s="120"/>
      <c r="C711" s="120"/>
      <c r="D711" s="120"/>
      <c r="E711" s="121"/>
      <c r="F711" s="121"/>
      <c r="G711" s="121"/>
      <c r="H711" s="121"/>
      <c r="I711" s="121"/>
      <c r="J711" s="121"/>
      <c r="K711" s="121"/>
    </row>
    <row r="712" spans="2:11">
      <c r="B712" s="120"/>
      <c r="C712" s="120"/>
      <c r="D712" s="120"/>
      <c r="E712" s="121"/>
      <c r="F712" s="121"/>
      <c r="G712" s="121"/>
      <c r="H712" s="121"/>
      <c r="I712" s="121"/>
      <c r="J712" s="121"/>
      <c r="K712" s="121"/>
    </row>
    <row r="713" spans="2:11">
      <c r="B713" s="120"/>
      <c r="C713" s="120"/>
      <c r="D713" s="120"/>
      <c r="E713" s="121"/>
      <c r="F713" s="121"/>
      <c r="G713" s="121"/>
      <c r="H713" s="121"/>
      <c r="I713" s="121"/>
      <c r="J713" s="121"/>
      <c r="K713" s="121"/>
    </row>
    <row r="714" spans="2:11">
      <c r="B714" s="120"/>
      <c r="C714" s="120"/>
      <c r="D714" s="120"/>
      <c r="E714" s="121"/>
      <c r="F714" s="121"/>
      <c r="G714" s="121"/>
      <c r="H714" s="121"/>
      <c r="I714" s="121"/>
      <c r="J714" s="121"/>
      <c r="K714" s="121"/>
    </row>
    <row r="715" spans="2:11">
      <c r="B715" s="120"/>
      <c r="C715" s="120"/>
      <c r="D715" s="120"/>
      <c r="E715" s="121"/>
      <c r="F715" s="121"/>
      <c r="G715" s="121"/>
      <c r="H715" s="121"/>
      <c r="I715" s="121"/>
      <c r="J715" s="121"/>
      <c r="K715" s="121"/>
    </row>
    <row r="716" spans="2:11">
      <c r="B716" s="120"/>
      <c r="C716" s="120"/>
      <c r="D716" s="120"/>
      <c r="E716" s="121"/>
      <c r="F716" s="121"/>
      <c r="G716" s="121"/>
      <c r="H716" s="121"/>
      <c r="I716" s="121"/>
      <c r="J716" s="121"/>
      <c r="K716" s="121"/>
    </row>
    <row r="717" spans="2:11">
      <c r="B717" s="120"/>
      <c r="C717" s="120"/>
      <c r="D717" s="120"/>
      <c r="E717" s="121"/>
      <c r="F717" s="121"/>
      <c r="G717" s="121"/>
      <c r="H717" s="121"/>
      <c r="I717" s="121"/>
      <c r="J717" s="121"/>
      <c r="K717" s="121"/>
    </row>
    <row r="718" spans="2:11">
      <c r="B718" s="120"/>
      <c r="C718" s="120"/>
      <c r="D718" s="120"/>
      <c r="E718" s="121"/>
      <c r="F718" s="121"/>
      <c r="G718" s="121"/>
      <c r="H718" s="121"/>
      <c r="I718" s="121"/>
      <c r="J718" s="121"/>
      <c r="K718" s="121"/>
    </row>
    <row r="719" spans="2:11">
      <c r="B719" s="120"/>
      <c r="C719" s="120"/>
      <c r="D719" s="120"/>
      <c r="E719" s="121"/>
      <c r="F719" s="121"/>
      <c r="G719" s="121"/>
      <c r="H719" s="121"/>
      <c r="I719" s="121"/>
      <c r="J719" s="121"/>
      <c r="K719" s="121"/>
    </row>
    <row r="720" spans="2:11">
      <c r="B720" s="120"/>
      <c r="C720" s="120"/>
      <c r="D720" s="120"/>
      <c r="E720" s="121"/>
      <c r="F720" s="121"/>
      <c r="G720" s="121"/>
      <c r="H720" s="121"/>
      <c r="I720" s="121"/>
      <c r="J720" s="121"/>
      <c r="K720" s="121"/>
    </row>
    <row r="721" spans="2:11">
      <c r="B721" s="120"/>
      <c r="C721" s="120"/>
      <c r="D721" s="120"/>
      <c r="E721" s="121"/>
      <c r="F721" s="121"/>
      <c r="G721" s="121"/>
      <c r="H721" s="121"/>
      <c r="I721" s="121"/>
      <c r="J721" s="121"/>
      <c r="K721" s="121"/>
    </row>
    <row r="722" spans="2:11">
      <c r="B722" s="120"/>
      <c r="C722" s="120"/>
      <c r="D722" s="120"/>
      <c r="E722" s="121"/>
      <c r="F722" s="121"/>
      <c r="G722" s="121"/>
      <c r="H722" s="121"/>
      <c r="I722" s="121"/>
      <c r="J722" s="121"/>
      <c r="K722" s="121"/>
    </row>
    <row r="723" spans="2:11">
      <c r="B723" s="120"/>
      <c r="C723" s="120"/>
      <c r="D723" s="120"/>
      <c r="E723" s="121"/>
      <c r="F723" s="121"/>
      <c r="G723" s="121"/>
      <c r="H723" s="121"/>
      <c r="I723" s="121"/>
      <c r="J723" s="121"/>
      <c r="K723" s="121"/>
    </row>
    <row r="724" spans="2:11">
      <c r="B724" s="120"/>
      <c r="C724" s="120"/>
      <c r="D724" s="120"/>
      <c r="E724" s="121"/>
      <c r="F724" s="121"/>
      <c r="G724" s="121"/>
      <c r="H724" s="121"/>
      <c r="I724" s="121"/>
      <c r="J724" s="121"/>
      <c r="K724" s="121"/>
    </row>
    <row r="725" spans="2:11">
      <c r="B725" s="120"/>
      <c r="C725" s="120"/>
      <c r="D725" s="120"/>
      <c r="E725" s="121"/>
      <c r="F725" s="121"/>
      <c r="G725" s="121"/>
      <c r="H725" s="121"/>
      <c r="I725" s="121"/>
      <c r="J725" s="121"/>
      <c r="K725" s="121"/>
    </row>
    <row r="726" spans="2:11">
      <c r="B726" s="120"/>
      <c r="C726" s="120"/>
      <c r="D726" s="120"/>
      <c r="E726" s="121"/>
      <c r="F726" s="121"/>
      <c r="G726" s="121"/>
      <c r="H726" s="121"/>
      <c r="I726" s="121"/>
      <c r="J726" s="121"/>
      <c r="K726" s="121"/>
    </row>
    <row r="727" spans="2:11">
      <c r="B727" s="120"/>
      <c r="C727" s="120"/>
      <c r="D727" s="120"/>
      <c r="E727" s="121"/>
      <c r="F727" s="121"/>
      <c r="G727" s="121"/>
      <c r="H727" s="121"/>
      <c r="I727" s="121"/>
      <c r="J727" s="121"/>
      <c r="K727" s="121"/>
    </row>
    <row r="728" spans="2:11">
      <c r="B728" s="120"/>
      <c r="C728" s="120"/>
      <c r="D728" s="120"/>
      <c r="E728" s="121"/>
      <c r="F728" s="121"/>
      <c r="G728" s="121"/>
      <c r="H728" s="121"/>
      <c r="I728" s="121"/>
      <c r="J728" s="121"/>
      <c r="K728" s="121"/>
    </row>
    <row r="729" spans="2:11">
      <c r="B729" s="120"/>
      <c r="C729" s="120"/>
      <c r="D729" s="120"/>
      <c r="E729" s="121"/>
      <c r="F729" s="121"/>
      <c r="G729" s="121"/>
      <c r="H729" s="121"/>
      <c r="I729" s="121"/>
      <c r="J729" s="121"/>
      <c r="K729" s="121"/>
    </row>
    <row r="730" spans="2:11">
      <c r="B730" s="120"/>
      <c r="C730" s="120"/>
      <c r="D730" s="120"/>
      <c r="E730" s="121"/>
      <c r="F730" s="121"/>
      <c r="G730" s="121"/>
      <c r="H730" s="121"/>
      <c r="I730" s="121"/>
      <c r="J730" s="121"/>
      <c r="K730" s="121"/>
    </row>
    <row r="731" spans="2:11">
      <c r="B731" s="120"/>
      <c r="C731" s="120"/>
      <c r="D731" s="120"/>
      <c r="E731" s="121"/>
      <c r="F731" s="121"/>
      <c r="G731" s="121"/>
      <c r="H731" s="121"/>
      <c r="I731" s="121"/>
      <c r="J731" s="121"/>
      <c r="K731" s="121"/>
    </row>
    <row r="732" spans="2:11">
      <c r="B732" s="120"/>
      <c r="C732" s="120"/>
      <c r="D732" s="120"/>
      <c r="E732" s="121"/>
      <c r="F732" s="121"/>
      <c r="G732" s="121"/>
      <c r="H732" s="121"/>
      <c r="I732" s="121"/>
      <c r="J732" s="121"/>
      <c r="K732" s="121"/>
    </row>
    <row r="733" spans="2:11">
      <c r="B733" s="120"/>
      <c r="C733" s="120"/>
      <c r="D733" s="120"/>
      <c r="E733" s="121"/>
      <c r="F733" s="121"/>
      <c r="G733" s="121"/>
      <c r="H733" s="121"/>
      <c r="I733" s="121"/>
      <c r="J733" s="121"/>
      <c r="K733" s="121"/>
    </row>
    <row r="734" spans="2:11">
      <c r="B734" s="120"/>
      <c r="C734" s="120"/>
      <c r="D734" s="120"/>
      <c r="E734" s="121"/>
      <c r="F734" s="121"/>
      <c r="G734" s="121"/>
      <c r="H734" s="121"/>
      <c r="I734" s="121"/>
      <c r="J734" s="121"/>
      <c r="K734" s="121"/>
    </row>
    <row r="735" spans="2:11">
      <c r="B735" s="120"/>
      <c r="C735" s="120"/>
      <c r="D735" s="120"/>
      <c r="E735" s="121"/>
      <c r="F735" s="121"/>
      <c r="G735" s="121"/>
      <c r="H735" s="121"/>
      <c r="I735" s="121"/>
      <c r="J735" s="121"/>
      <c r="K735" s="121"/>
    </row>
    <row r="736" spans="2:11">
      <c r="B736" s="120"/>
      <c r="C736" s="120"/>
      <c r="D736" s="120"/>
      <c r="E736" s="121"/>
      <c r="F736" s="121"/>
      <c r="G736" s="121"/>
      <c r="H736" s="121"/>
      <c r="I736" s="121"/>
      <c r="J736" s="121"/>
      <c r="K736" s="121"/>
    </row>
    <row r="737" spans="2:11">
      <c r="B737" s="120"/>
      <c r="C737" s="120"/>
      <c r="D737" s="120"/>
      <c r="E737" s="121"/>
      <c r="F737" s="121"/>
      <c r="G737" s="121"/>
      <c r="H737" s="121"/>
      <c r="I737" s="121"/>
      <c r="J737" s="121"/>
      <c r="K737" s="121"/>
    </row>
    <row r="738" spans="2:11">
      <c r="B738" s="120"/>
      <c r="C738" s="120"/>
      <c r="D738" s="120"/>
      <c r="E738" s="121"/>
      <c r="F738" s="121"/>
      <c r="G738" s="121"/>
      <c r="H738" s="121"/>
      <c r="I738" s="121"/>
      <c r="J738" s="121"/>
      <c r="K738" s="121"/>
    </row>
    <row r="739" spans="2:11">
      <c r="B739" s="120"/>
      <c r="C739" s="120"/>
      <c r="D739" s="120"/>
      <c r="E739" s="121"/>
      <c r="F739" s="121"/>
      <c r="G739" s="121"/>
      <c r="H739" s="121"/>
      <c r="I739" s="121"/>
      <c r="J739" s="121"/>
      <c r="K739" s="121"/>
    </row>
    <row r="740" spans="2:11">
      <c r="B740" s="120"/>
      <c r="C740" s="120"/>
      <c r="D740" s="120"/>
      <c r="E740" s="121"/>
      <c r="F740" s="121"/>
      <c r="G740" s="121"/>
      <c r="H740" s="121"/>
      <c r="I740" s="121"/>
      <c r="J740" s="121"/>
      <c r="K740" s="121"/>
    </row>
    <row r="741" spans="2:11">
      <c r="B741" s="120"/>
      <c r="C741" s="120"/>
      <c r="D741" s="120"/>
      <c r="E741" s="121"/>
      <c r="F741" s="121"/>
      <c r="G741" s="121"/>
      <c r="H741" s="121"/>
      <c r="I741" s="121"/>
      <c r="J741" s="121"/>
      <c r="K741" s="121"/>
    </row>
    <row r="742" spans="2:11">
      <c r="B742" s="120"/>
      <c r="C742" s="120"/>
      <c r="D742" s="120"/>
      <c r="E742" s="121"/>
      <c r="F742" s="121"/>
      <c r="G742" s="121"/>
      <c r="H742" s="121"/>
      <c r="I742" s="121"/>
      <c r="J742" s="121"/>
      <c r="K742" s="121"/>
    </row>
    <row r="743" spans="2:11">
      <c r="B743" s="120"/>
      <c r="C743" s="120"/>
      <c r="D743" s="120"/>
      <c r="E743" s="121"/>
      <c r="F743" s="121"/>
      <c r="G743" s="121"/>
      <c r="H743" s="121"/>
      <c r="I743" s="121"/>
      <c r="J743" s="121"/>
      <c r="K743" s="121"/>
    </row>
    <row r="744" spans="2:11">
      <c r="B744" s="120"/>
      <c r="C744" s="120"/>
      <c r="D744" s="120"/>
      <c r="E744" s="121"/>
      <c r="F744" s="121"/>
      <c r="G744" s="121"/>
      <c r="H744" s="121"/>
      <c r="I744" s="121"/>
      <c r="J744" s="121"/>
      <c r="K744" s="121"/>
    </row>
    <row r="745" spans="2:11">
      <c r="B745" s="120"/>
      <c r="C745" s="120"/>
      <c r="D745" s="120"/>
      <c r="E745" s="121"/>
      <c r="F745" s="121"/>
      <c r="G745" s="121"/>
      <c r="H745" s="121"/>
      <c r="I745" s="121"/>
      <c r="J745" s="121"/>
      <c r="K745" s="121"/>
    </row>
    <row r="746" spans="2:11">
      <c r="B746" s="120"/>
      <c r="C746" s="120"/>
      <c r="D746" s="120"/>
      <c r="E746" s="121"/>
      <c r="F746" s="121"/>
      <c r="G746" s="121"/>
      <c r="H746" s="121"/>
      <c r="I746" s="121"/>
      <c r="J746" s="121"/>
      <c r="K746" s="121"/>
    </row>
    <row r="747" spans="2:11">
      <c r="B747" s="120"/>
      <c r="C747" s="120"/>
      <c r="D747" s="120"/>
      <c r="E747" s="121"/>
      <c r="F747" s="121"/>
      <c r="G747" s="121"/>
      <c r="H747" s="121"/>
      <c r="I747" s="121"/>
      <c r="J747" s="121"/>
      <c r="K747" s="121"/>
    </row>
    <row r="748" spans="2:11">
      <c r="B748" s="120"/>
      <c r="C748" s="120"/>
      <c r="D748" s="120"/>
      <c r="E748" s="121"/>
      <c r="F748" s="121"/>
      <c r="G748" s="121"/>
      <c r="H748" s="121"/>
      <c r="I748" s="121"/>
      <c r="J748" s="121"/>
      <c r="K748" s="121"/>
    </row>
    <row r="749" spans="2:11">
      <c r="B749" s="120"/>
      <c r="C749" s="120"/>
      <c r="D749" s="120"/>
      <c r="E749" s="121"/>
      <c r="F749" s="121"/>
      <c r="G749" s="121"/>
      <c r="H749" s="121"/>
      <c r="I749" s="121"/>
      <c r="J749" s="121"/>
      <c r="K749" s="121"/>
    </row>
    <row r="750" spans="2:11">
      <c r="B750" s="120"/>
      <c r="C750" s="120"/>
      <c r="D750" s="120"/>
      <c r="E750" s="121"/>
      <c r="F750" s="121"/>
      <c r="G750" s="121"/>
      <c r="H750" s="121"/>
      <c r="I750" s="121"/>
      <c r="J750" s="121"/>
      <c r="K750" s="121"/>
    </row>
    <row r="751" spans="2:11">
      <c r="B751" s="120"/>
      <c r="C751" s="120"/>
      <c r="D751" s="120"/>
      <c r="E751" s="121"/>
      <c r="F751" s="121"/>
      <c r="G751" s="121"/>
      <c r="H751" s="121"/>
      <c r="I751" s="121"/>
      <c r="J751" s="121"/>
      <c r="K751" s="121"/>
    </row>
    <row r="752" spans="2:11">
      <c r="B752" s="120"/>
      <c r="C752" s="120"/>
      <c r="D752" s="120"/>
      <c r="E752" s="121"/>
      <c r="F752" s="121"/>
      <c r="G752" s="121"/>
      <c r="H752" s="121"/>
      <c r="I752" s="121"/>
      <c r="J752" s="121"/>
      <c r="K752" s="121"/>
    </row>
    <row r="753" spans="2:11">
      <c r="B753" s="120"/>
      <c r="C753" s="120"/>
      <c r="D753" s="120"/>
      <c r="E753" s="121"/>
      <c r="F753" s="121"/>
      <c r="G753" s="121"/>
      <c r="H753" s="121"/>
      <c r="I753" s="121"/>
      <c r="J753" s="121"/>
      <c r="K753" s="121"/>
    </row>
    <row r="754" spans="2:11">
      <c r="B754" s="120"/>
      <c r="C754" s="120"/>
      <c r="D754" s="120"/>
      <c r="E754" s="121"/>
      <c r="F754" s="121"/>
      <c r="G754" s="121"/>
      <c r="H754" s="121"/>
      <c r="I754" s="121"/>
      <c r="J754" s="121"/>
      <c r="K754" s="121"/>
    </row>
    <row r="755" spans="2:11">
      <c r="B755" s="120"/>
      <c r="C755" s="120"/>
      <c r="D755" s="120"/>
      <c r="E755" s="121"/>
      <c r="F755" s="121"/>
      <c r="G755" s="121"/>
      <c r="H755" s="121"/>
      <c r="I755" s="121"/>
      <c r="J755" s="121"/>
      <c r="K755" s="121"/>
    </row>
    <row r="756" spans="2:11">
      <c r="B756" s="120"/>
      <c r="C756" s="120"/>
      <c r="D756" s="120"/>
      <c r="E756" s="121"/>
      <c r="F756" s="121"/>
      <c r="G756" s="121"/>
      <c r="H756" s="121"/>
      <c r="I756" s="121"/>
      <c r="J756" s="121"/>
      <c r="K756" s="121"/>
    </row>
    <row r="757" spans="2:11">
      <c r="B757" s="120"/>
      <c r="C757" s="120"/>
      <c r="D757" s="120"/>
      <c r="E757" s="121"/>
      <c r="F757" s="121"/>
      <c r="G757" s="121"/>
      <c r="H757" s="121"/>
      <c r="I757" s="121"/>
      <c r="J757" s="121"/>
      <c r="K757" s="121"/>
    </row>
    <row r="758" spans="2:11">
      <c r="B758" s="120"/>
      <c r="C758" s="120"/>
      <c r="D758" s="120"/>
      <c r="E758" s="121"/>
      <c r="F758" s="121"/>
      <c r="G758" s="121"/>
      <c r="H758" s="121"/>
      <c r="I758" s="121"/>
      <c r="J758" s="121"/>
      <c r="K758" s="121"/>
    </row>
    <row r="759" spans="2:11">
      <c r="B759" s="120"/>
      <c r="C759" s="120"/>
      <c r="D759" s="120"/>
      <c r="E759" s="121"/>
      <c r="F759" s="121"/>
      <c r="G759" s="121"/>
      <c r="H759" s="121"/>
      <c r="I759" s="121"/>
      <c r="J759" s="121"/>
      <c r="K759" s="121"/>
    </row>
    <row r="760" spans="2:11">
      <c r="B760" s="120"/>
      <c r="C760" s="120"/>
      <c r="D760" s="120"/>
      <c r="E760" s="121"/>
      <c r="F760" s="121"/>
      <c r="G760" s="121"/>
      <c r="H760" s="121"/>
      <c r="I760" s="121"/>
      <c r="J760" s="121"/>
      <c r="K760" s="121"/>
    </row>
    <row r="761" spans="2:11">
      <c r="B761" s="120"/>
      <c r="C761" s="120"/>
      <c r="D761" s="120"/>
      <c r="E761" s="121"/>
      <c r="F761" s="121"/>
      <c r="G761" s="121"/>
      <c r="H761" s="121"/>
      <c r="I761" s="121"/>
      <c r="J761" s="121"/>
      <c r="K761" s="121"/>
    </row>
    <row r="762" spans="2:11">
      <c r="B762" s="120"/>
      <c r="C762" s="120"/>
      <c r="D762" s="120"/>
      <c r="E762" s="121"/>
      <c r="F762" s="121"/>
      <c r="G762" s="121"/>
      <c r="H762" s="121"/>
      <c r="I762" s="121"/>
      <c r="J762" s="121"/>
      <c r="K762" s="121"/>
    </row>
    <row r="763" spans="2:11">
      <c r="B763" s="120"/>
      <c r="C763" s="120"/>
      <c r="D763" s="120"/>
      <c r="E763" s="121"/>
      <c r="F763" s="121"/>
      <c r="G763" s="121"/>
      <c r="H763" s="121"/>
      <c r="I763" s="121"/>
      <c r="J763" s="121"/>
      <c r="K763" s="121"/>
    </row>
    <row r="764" spans="2:11">
      <c r="B764" s="120"/>
      <c r="C764" s="120"/>
      <c r="D764" s="120"/>
      <c r="E764" s="121"/>
      <c r="F764" s="121"/>
      <c r="G764" s="121"/>
      <c r="H764" s="121"/>
      <c r="I764" s="121"/>
      <c r="J764" s="121"/>
      <c r="K764" s="121"/>
    </row>
    <row r="765" spans="2:11">
      <c r="B765" s="120"/>
      <c r="C765" s="120"/>
      <c r="D765" s="120"/>
      <c r="E765" s="121"/>
      <c r="F765" s="121"/>
      <c r="G765" s="121"/>
      <c r="H765" s="121"/>
      <c r="I765" s="121"/>
      <c r="J765" s="121"/>
      <c r="K765" s="121"/>
    </row>
    <row r="766" spans="2:11">
      <c r="B766" s="120"/>
      <c r="C766" s="120"/>
      <c r="D766" s="120"/>
      <c r="E766" s="121"/>
      <c r="F766" s="121"/>
      <c r="G766" s="121"/>
      <c r="H766" s="121"/>
      <c r="I766" s="121"/>
      <c r="J766" s="121"/>
      <c r="K766" s="121"/>
    </row>
    <row r="767" spans="2:11">
      <c r="B767" s="120"/>
      <c r="C767" s="120"/>
      <c r="D767" s="120"/>
      <c r="E767" s="121"/>
      <c r="F767" s="121"/>
      <c r="G767" s="121"/>
      <c r="H767" s="121"/>
      <c r="I767" s="121"/>
      <c r="J767" s="121"/>
      <c r="K767" s="121"/>
    </row>
    <row r="768" spans="2:11">
      <c r="B768" s="120"/>
      <c r="C768" s="120"/>
      <c r="D768" s="120"/>
      <c r="E768" s="121"/>
      <c r="F768" s="121"/>
      <c r="G768" s="121"/>
      <c r="H768" s="121"/>
      <c r="I768" s="121"/>
      <c r="J768" s="121"/>
      <c r="K768" s="121"/>
    </row>
    <row r="769" spans="2:11">
      <c r="B769" s="120"/>
      <c r="C769" s="120"/>
      <c r="D769" s="120"/>
      <c r="E769" s="121"/>
      <c r="F769" s="121"/>
      <c r="G769" s="121"/>
      <c r="H769" s="121"/>
      <c r="I769" s="121"/>
      <c r="J769" s="121"/>
      <c r="K769" s="121"/>
    </row>
    <row r="770" spans="2:11">
      <c r="B770" s="120"/>
      <c r="C770" s="120"/>
      <c r="D770" s="120"/>
      <c r="E770" s="121"/>
      <c r="F770" s="121"/>
      <c r="G770" s="121"/>
      <c r="H770" s="121"/>
      <c r="I770" s="121"/>
      <c r="J770" s="121"/>
      <c r="K770" s="121"/>
    </row>
    <row r="771" spans="2:11">
      <c r="B771" s="120"/>
      <c r="C771" s="120"/>
      <c r="D771" s="120"/>
      <c r="E771" s="121"/>
      <c r="F771" s="121"/>
      <c r="G771" s="121"/>
      <c r="H771" s="121"/>
      <c r="I771" s="121"/>
      <c r="J771" s="121"/>
      <c r="K771" s="121"/>
    </row>
    <row r="772" spans="2:11">
      <c r="B772" s="120"/>
      <c r="C772" s="120"/>
      <c r="D772" s="120"/>
      <c r="E772" s="121"/>
      <c r="F772" s="121"/>
      <c r="G772" s="121"/>
      <c r="H772" s="121"/>
      <c r="I772" s="121"/>
      <c r="J772" s="121"/>
      <c r="K772" s="121"/>
    </row>
    <row r="773" spans="2:11">
      <c r="B773" s="120"/>
      <c r="C773" s="120"/>
      <c r="D773" s="120"/>
      <c r="E773" s="121"/>
      <c r="F773" s="121"/>
      <c r="G773" s="121"/>
      <c r="H773" s="121"/>
      <c r="I773" s="121"/>
      <c r="J773" s="121"/>
      <c r="K773" s="121"/>
    </row>
    <row r="774" spans="2:11">
      <c r="B774" s="120"/>
      <c r="C774" s="120"/>
      <c r="D774" s="120"/>
      <c r="E774" s="121"/>
      <c r="F774" s="121"/>
      <c r="G774" s="121"/>
      <c r="H774" s="121"/>
      <c r="I774" s="121"/>
      <c r="J774" s="121"/>
      <c r="K774" s="121"/>
    </row>
    <row r="775" spans="2:11">
      <c r="B775" s="120"/>
      <c r="C775" s="120"/>
      <c r="D775" s="120"/>
      <c r="E775" s="121"/>
      <c r="F775" s="121"/>
      <c r="G775" s="121"/>
      <c r="H775" s="121"/>
      <c r="I775" s="121"/>
      <c r="J775" s="121"/>
      <c r="K775" s="121"/>
    </row>
    <row r="776" spans="2:11">
      <c r="B776" s="120"/>
      <c r="C776" s="120"/>
      <c r="D776" s="120"/>
      <c r="E776" s="121"/>
      <c r="F776" s="121"/>
      <c r="G776" s="121"/>
      <c r="H776" s="121"/>
      <c r="I776" s="121"/>
      <c r="J776" s="121"/>
      <c r="K776" s="121"/>
    </row>
    <row r="777" spans="2:11">
      <c r="B777" s="120"/>
      <c r="C777" s="120"/>
      <c r="D777" s="120"/>
      <c r="E777" s="121"/>
      <c r="F777" s="121"/>
      <c r="G777" s="121"/>
      <c r="H777" s="121"/>
      <c r="I777" s="121"/>
      <c r="J777" s="121"/>
      <c r="K777" s="121"/>
    </row>
    <row r="778" spans="2:11">
      <c r="B778" s="120"/>
      <c r="C778" s="120"/>
      <c r="D778" s="120"/>
      <c r="E778" s="121"/>
      <c r="F778" s="121"/>
      <c r="G778" s="121"/>
      <c r="H778" s="121"/>
      <c r="I778" s="121"/>
      <c r="J778" s="121"/>
      <c r="K778" s="121"/>
    </row>
    <row r="779" spans="2:11">
      <c r="B779" s="120"/>
      <c r="C779" s="120"/>
      <c r="D779" s="120"/>
      <c r="E779" s="121"/>
      <c r="F779" s="121"/>
      <c r="G779" s="121"/>
      <c r="H779" s="121"/>
      <c r="I779" s="121"/>
      <c r="J779" s="121"/>
      <c r="K779" s="121"/>
    </row>
    <row r="780" spans="2:11">
      <c r="B780" s="120"/>
      <c r="C780" s="120"/>
      <c r="D780" s="120"/>
      <c r="E780" s="121"/>
      <c r="F780" s="121"/>
      <c r="G780" s="121"/>
      <c r="H780" s="121"/>
      <c r="I780" s="121"/>
      <c r="J780" s="121"/>
      <c r="K780" s="121"/>
    </row>
    <row r="781" spans="2:11">
      <c r="B781" s="120"/>
      <c r="C781" s="120"/>
      <c r="D781" s="120"/>
      <c r="E781" s="121"/>
      <c r="F781" s="121"/>
      <c r="G781" s="121"/>
      <c r="H781" s="121"/>
      <c r="I781" s="121"/>
      <c r="J781" s="121"/>
      <c r="K781" s="121"/>
    </row>
    <row r="782" spans="2:11">
      <c r="B782" s="120"/>
      <c r="C782" s="120"/>
      <c r="D782" s="120"/>
      <c r="E782" s="121"/>
      <c r="F782" s="121"/>
      <c r="G782" s="121"/>
      <c r="H782" s="121"/>
      <c r="I782" s="121"/>
      <c r="J782" s="121"/>
      <c r="K782" s="121"/>
    </row>
    <row r="783" spans="2:11">
      <c r="B783" s="120"/>
      <c r="C783" s="120"/>
      <c r="D783" s="120"/>
      <c r="E783" s="121"/>
      <c r="F783" s="121"/>
      <c r="G783" s="121"/>
      <c r="H783" s="121"/>
      <c r="I783" s="121"/>
      <c r="J783" s="121"/>
      <c r="K783" s="121"/>
    </row>
    <row r="784" spans="2:11">
      <c r="B784" s="120"/>
      <c r="C784" s="120"/>
      <c r="D784" s="120"/>
      <c r="E784" s="121"/>
      <c r="F784" s="121"/>
      <c r="G784" s="121"/>
      <c r="H784" s="121"/>
      <c r="I784" s="121"/>
      <c r="J784" s="121"/>
      <c r="K784" s="121"/>
    </row>
    <row r="785" spans="2:11">
      <c r="B785" s="120"/>
      <c r="C785" s="120"/>
      <c r="D785" s="120"/>
      <c r="E785" s="121"/>
      <c r="F785" s="121"/>
      <c r="G785" s="121"/>
      <c r="H785" s="121"/>
      <c r="I785" s="121"/>
      <c r="J785" s="121"/>
      <c r="K785" s="121"/>
    </row>
    <row r="786" spans="2:11">
      <c r="B786" s="120"/>
      <c r="C786" s="120"/>
      <c r="D786" s="120"/>
      <c r="E786" s="121"/>
      <c r="F786" s="121"/>
      <c r="G786" s="121"/>
      <c r="H786" s="121"/>
      <c r="I786" s="121"/>
      <c r="J786" s="121"/>
      <c r="K786" s="121"/>
    </row>
    <row r="787" spans="2:11">
      <c r="B787" s="120"/>
      <c r="C787" s="120"/>
      <c r="D787" s="120"/>
      <c r="E787" s="121"/>
      <c r="F787" s="121"/>
      <c r="G787" s="121"/>
      <c r="H787" s="121"/>
      <c r="I787" s="121"/>
      <c r="J787" s="121"/>
      <c r="K787" s="121"/>
    </row>
    <row r="788" spans="2:11">
      <c r="B788" s="120"/>
      <c r="C788" s="120"/>
      <c r="D788" s="120"/>
      <c r="E788" s="121"/>
      <c r="F788" s="121"/>
      <c r="G788" s="121"/>
      <c r="H788" s="121"/>
      <c r="I788" s="121"/>
      <c r="J788" s="121"/>
      <c r="K788" s="121"/>
    </row>
    <row r="789" spans="2:11">
      <c r="B789" s="120"/>
      <c r="C789" s="120"/>
      <c r="D789" s="120"/>
      <c r="E789" s="121"/>
      <c r="F789" s="121"/>
      <c r="G789" s="121"/>
      <c r="H789" s="121"/>
      <c r="I789" s="121"/>
      <c r="J789" s="121"/>
      <c r="K789" s="121"/>
    </row>
    <row r="790" spans="2:11">
      <c r="B790" s="120"/>
      <c r="C790" s="120"/>
      <c r="D790" s="120"/>
      <c r="E790" s="121"/>
      <c r="F790" s="121"/>
      <c r="G790" s="121"/>
      <c r="H790" s="121"/>
      <c r="I790" s="121"/>
      <c r="J790" s="121"/>
      <c r="K790" s="121"/>
    </row>
    <row r="791" spans="2:11">
      <c r="B791" s="120"/>
      <c r="C791" s="120"/>
      <c r="D791" s="120"/>
      <c r="E791" s="121"/>
      <c r="F791" s="121"/>
      <c r="G791" s="121"/>
      <c r="H791" s="121"/>
      <c r="I791" s="121"/>
      <c r="J791" s="121"/>
      <c r="K791" s="121"/>
    </row>
    <row r="792" spans="2:11">
      <c r="B792" s="120"/>
      <c r="C792" s="120"/>
      <c r="D792" s="120"/>
      <c r="E792" s="121"/>
      <c r="F792" s="121"/>
      <c r="G792" s="121"/>
      <c r="H792" s="121"/>
      <c r="I792" s="121"/>
      <c r="J792" s="121"/>
      <c r="K792" s="121"/>
    </row>
    <row r="793" spans="2:11">
      <c r="B793" s="120"/>
      <c r="C793" s="120"/>
      <c r="D793" s="120"/>
      <c r="E793" s="121"/>
      <c r="F793" s="121"/>
      <c r="G793" s="121"/>
      <c r="H793" s="121"/>
      <c r="I793" s="121"/>
      <c r="J793" s="121"/>
      <c r="K793" s="121"/>
    </row>
    <row r="794" spans="2:11">
      <c r="B794" s="120"/>
      <c r="C794" s="120"/>
      <c r="D794" s="120"/>
      <c r="E794" s="121"/>
      <c r="F794" s="121"/>
      <c r="G794" s="121"/>
      <c r="H794" s="121"/>
      <c r="I794" s="121"/>
      <c r="J794" s="121"/>
      <c r="K794" s="121"/>
    </row>
    <row r="795" spans="2:11">
      <c r="B795" s="120"/>
      <c r="C795" s="120"/>
      <c r="D795" s="120"/>
      <c r="E795" s="121"/>
      <c r="F795" s="121"/>
      <c r="G795" s="121"/>
      <c r="H795" s="121"/>
      <c r="I795" s="121"/>
      <c r="J795" s="121"/>
      <c r="K795" s="121"/>
    </row>
    <row r="796" spans="2:11">
      <c r="B796" s="120"/>
      <c r="C796" s="120"/>
      <c r="D796" s="120"/>
      <c r="E796" s="121"/>
      <c r="F796" s="121"/>
      <c r="G796" s="121"/>
      <c r="H796" s="121"/>
      <c r="I796" s="121"/>
      <c r="J796" s="121"/>
      <c r="K796" s="121"/>
    </row>
    <row r="797" spans="2:11">
      <c r="B797" s="120"/>
      <c r="C797" s="120"/>
      <c r="D797" s="120"/>
      <c r="E797" s="121"/>
      <c r="F797" s="121"/>
      <c r="G797" s="121"/>
      <c r="H797" s="121"/>
      <c r="I797" s="121"/>
      <c r="J797" s="121"/>
      <c r="K797" s="121"/>
    </row>
    <row r="798" spans="2:11">
      <c r="B798" s="120"/>
      <c r="C798" s="120"/>
      <c r="D798" s="120"/>
      <c r="E798" s="121"/>
      <c r="F798" s="121"/>
      <c r="G798" s="121"/>
      <c r="H798" s="121"/>
      <c r="I798" s="121"/>
      <c r="J798" s="121"/>
      <c r="K798" s="121"/>
    </row>
    <row r="799" spans="2:11">
      <c r="B799" s="120"/>
      <c r="C799" s="120"/>
      <c r="D799" s="120"/>
      <c r="E799" s="121"/>
      <c r="F799" s="121"/>
      <c r="G799" s="121"/>
      <c r="H799" s="121"/>
      <c r="I799" s="121"/>
      <c r="J799" s="121"/>
      <c r="K799" s="121"/>
    </row>
    <row r="800" spans="2:11">
      <c r="B800" s="120"/>
      <c r="C800" s="120"/>
      <c r="D800" s="120"/>
      <c r="E800" s="121"/>
      <c r="F800" s="121"/>
      <c r="G800" s="121"/>
      <c r="H800" s="121"/>
      <c r="I800" s="121"/>
      <c r="J800" s="121"/>
      <c r="K800" s="121"/>
    </row>
    <row r="801" spans="2:11">
      <c r="B801" s="120"/>
      <c r="C801" s="120"/>
      <c r="D801" s="120"/>
      <c r="E801" s="121"/>
      <c r="F801" s="121"/>
      <c r="G801" s="121"/>
      <c r="H801" s="121"/>
      <c r="I801" s="121"/>
      <c r="J801" s="121"/>
      <c r="K801" s="121"/>
    </row>
    <row r="802" spans="2:11">
      <c r="B802" s="120"/>
      <c r="C802" s="120"/>
      <c r="D802" s="120"/>
      <c r="E802" s="121"/>
      <c r="F802" s="121"/>
      <c r="G802" s="121"/>
      <c r="H802" s="121"/>
      <c r="I802" s="121"/>
      <c r="J802" s="121"/>
      <c r="K802" s="121"/>
    </row>
    <row r="803" spans="2:11">
      <c r="B803" s="120"/>
      <c r="C803" s="120"/>
      <c r="D803" s="120"/>
      <c r="E803" s="121"/>
      <c r="F803" s="121"/>
      <c r="G803" s="121"/>
      <c r="H803" s="121"/>
      <c r="I803" s="121"/>
      <c r="J803" s="121"/>
      <c r="K803" s="121"/>
    </row>
    <row r="804" spans="2:11">
      <c r="B804" s="120"/>
      <c r="C804" s="120"/>
      <c r="D804" s="120"/>
      <c r="E804" s="121"/>
      <c r="F804" s="121"/>
      <c r="G804" s="121"/>
      <c r="H804" s="121"/>
      <c r="I804" s="121"/>
      <c r="J804" s="121"/>
      <c r="K804" s="121"/>
    </row>
    <row r="805" spans="2:11">
      <c r="B805" s="120"/>
      <c r="C805" s="120"/>
      <c r="D805" s="120"/>
      <c r="E805" s="121"/>
      <c r="F805" s="121"/>
      <c r="G805" s="121"/>
      <c r="H805" s="121"/>
      <c r="I805" s="121"/>
      <c r="J805" s="121"/>
      <c r="K805" s="121"/>
    </row>
    <row r="806" spans="2:11">
      <c r="B806" s="120"/>
      <c r="C806" s="120"/>
      <c r="D806" s="120"/>
      <c r="E806" s="121"/>
      <c r="F806" s="121"/>
      <c r="G806" s="121"/>
      <c r="H806" s="121"/>
      <c r="I806" s="121"/>
      <c r="J806" s="121"/>
      <c r="K806" s="121"/>
    </row>
    <row r="807" spans="2:11">
      <c r="B807" s="120"/>
      <c r="C807" s="120"/>
      <c r="D807" s="120"/>
      <c r="E807" s="121"/>
      <c r="F807" s="121"/>
      <c r="G807" s="121"/>
      <c r="H807" s="121"/>
      <c r="I807" s="121"/>
      <c r="J807" s="121"/>
      <c r="K807" s="121"/>
    </row>
    <row r="808" spans="2:11">
      <c r="B808" s="120"/>
      <c r="C808" s="120"/>
      <c r="D808" s="120"/>
      <c r="E808" s="121"/>
      <c r="F808" s="121"/>
      <c r="G808" s="121"/>
      <c r="H808" s="121"/>
      <c r="I808" s="121"/>
      <c r="J808" s="121"/>
      <c r="K808" s="121"/>
    </row>
    <row r="809" spans="2:11">
      <c r="B809" s="120"/>
      <c r="C809" s="120"/>
      <c r="D809" s="120"/>
      <c r="E809" s="121"/>
      <c r="F809" s="121"/>
      <c r="G809" s="121"/>
      <c r="H809" s="121"/>
      <c r="I809" s="121"/>
      <c r="J809" s="121"/>
      <c r="K809" s="121"/>
    </row>
    <row r="810" spans="2:11">
      <c r="B810" s="120"/>
      <c r="C810" s="120"/>
      <c r="D810" s="120"/>
      <c r="E810" s="121"/>
      <c r="F810" s="121"/>
      <c r="G810" s="121"/>
      <c r="H810" s="121"/>
      <c r="I810" s="121"/>
      <c r="J810" s="121"/>
      <c r="K810" s="121"/>
    </row>
    <row r="811" spans="2:11">
      <c r="B811" s="120"/>
      <c r="C811" s="120"/>
      <c r="D811" s="120"/>
      <c r="E811" s="121"/>
      <c r="F811" s="121"/>
      <c r="G811" s="121"/>
      <c r="H811" s="121"/>
      <c r="I811" s="121"/>
      <c r="J811" s="121"/>
      <c r="K811" s="121"/>
    </row>
    <row r="812" spans="2:11">
      <c r="B812" s="120"/>
      <c r="C812" s="120"/>
      <c r="D812" s="120"/>
      <c r="E812" s="121"/>
      <c r="F812" s="121"/>
      <c r="G812" s="121"/>
      <c r="H812" s="121"/>
      <c r="I812" s="121"/>
      <c r="J812" s="121"/>
      <c r="K812" s="121"/>
    </row>
    <row r="813" spans="2:11">
      <c r="B813" s="120"/>
      <c r="C813" s="120"/>
      <c r="D813" s="120"/>
      <c r="E813" s="121"/>
      <c r="F813" s="121"/>
      <c r="G813" s="121"/>
      <c r="H813" s="121"/>
      <c r="I813" s="121"/>
      <c r="J813" s="121"/>
      <c r="K813" s="121"/>
    </row>
    <row r="814" spans="2:11">
      <c r="B814" s="120"/>
      <c r="C814" s="120"/>
      <c r="D814" s="120"/>
      <c r="E814" s="121"/>
      <c r="F814" s="121"/>
      <c r="G814" s="121"/>
      <c r="H814" s="121"/>
      <c r="I814" s="121"/>
      <c r="J814" s="121"/>
      <c r="K814" s="121"/>
    </row>
    <row r="815" spans="2:11">
      <c r="B815" s="120"/>
      <c r="C815" s="120"/>
      <c r="D815" s="120"/>
      <c r="E815" s="121"/>
      <c r="F815" s="121"/>
      <c r="G815" s="121"/>
      <c r="H815" s="121"/>
      <c r="I815" s="121"/>
      <c r="J815" s="121"/>
      <c r="K815" s="121"/>
    </row>
    <row r="816" spans="2:11">
      <c r="B816" s="120"/>
      <c r="C816" s="120"/>
      <c r="D816" s="120"/>
      <c r="E816" s="121"/>
      <c r="F816" s="121"/>
      <c r="G816" s="121"/>
      <c r="H816" s="121"/>
      <c r="I816" s="121"/>
      <c r="J816" s="121"/>
      <c r="K816" s="121"/>
    </row>
    <row r="817" spans="2:11">
      <c r="B817" s="120"/>
      <c r="C817" s="120"/>
      <c r="D817" s="120"/>
      <c r="E817" s="121"/>
      <c r="F817" s="121"/>
      <c r="G817" s="121"/>
      <c r="H817" s="121"/>
      <c r="I817" s="121"/>
      <c r="J817" s="121"/>
      <c r="K817" s="121"/>
    </row>
    <row r="818" spans="2:11">
      <c r="B818" s="120"/>
      <c r="C818" s="120"/>
      <c r="D818" s="120"/>
      <c r="E818" s="121"/>
      <c r="F818" s="121"/>
      <c r="G818" s="121"/>
      <c r="H818" s="121"/>
      <c r="I818" s="121"/>
      <c r="J818" s="121"/>
      <c r="K818" s="121"/>
    </row>
    <row r="819" spans="2:11">
      <c r="B819" s="120"/>
      <c r="C819" s="120"/>
      <c r="D819" s="120"/>
      <c r="E819" s="121"/>
      <c r="F819" s="121"/>
      <c r="G819" s="121"/>
      <c r="H819" s="121"/>
      <c r="I819" s="121"/>
      <c r="J819" s="121"/>
      <c r="K819" s="121"/>
    </row>
    <row r="820" spans="2:11">
      <c r="B820" s="120"/>
      <c r="C820" s="120"/>
      <c r="D820" s="120"/>
      <c r="E820" s="121"/>
      <c r="F820" s="121"/>
      <c r="G820" s="121"/>
      <c r="H820" s="121"/>
      <c r="I820" s="121"/>
      <c r="J820" s="121"/>
      <c r="K820" s="121"/>
    </row>
    <row r="821" spans="2:11">
      <c r="B821" s="120"/>
      <c r="C821" s="120"/>
      <c r="D821" s="120"/>
      <c r="E821" s="121"/>
      <c r="F821" s="121"/>
      <c r="G821" s="121"/>
      <c r="H821" s="121"/>
      <c r="I821" s="121"/>
      <c r="J821" s="121"/>
      <c r="K821" s="121"/>
    </row>
    <row r="822" spans="2:11">
      <c r="B822" s="120"/>
      <c r="C822" s="120"/>
      <c r="D822" s="120"/>
      <c r="E822" s="121"/>
      <c r="F822" s="121"/>
      <c r="G822" s="121"/>
      <c r="H822" s="121"/>
      <c r="I822" s="121"/>
      <c r="J822" s="121"/>
      <c r="K822" s="121"/>
    </row>
    <row r="823" spans="2:11">
      <c r="B823" s="120"/>
      <c r="C823" s="120"/>
      <c r="D823" s="120"/>
      <c r="E823" s="121"/>
      <c r="F823" s="121"/>
      <c r="G823" s="121"/>
      <c r="H823" s="121"/>
      <c r="I823" s="121"/>
      <c r="J823" s="121"/>
      <c r="K823" s="121"/>
    </row>
    <row r="824" spans="2:11">
      <c r="B824" s="120"/>
      <c r="C824" s="120"/>
      <c r="D824" s="120"/>
      <c r="E824" s="121"/>
      <c r="F824" s="121"/>
      <c r="G824" s="121"/>
      <c r="H824" s="121"/>
      <c r="I824" s="121"/>
      <c r="J824" s="121"/>
      <c r="K824" s="121"/>
    </row>
    <row r="825" spans="2:11">
      <c r="B825" s="120"/>
      <c r="C825" s="120"/>
      <c r="D825" s="120"/>
      <c r="E825" s="121"/>
      <c r="F825" s="121"/>
      <c r="G825" s="121"/>
      <c r="H825" s="121"/>
      <c r="I825" s="121"/>
      <c r="J825" s="121"/>
      <c r="K825" s="121"/>
    </row>
    <row r="826" spans="2:11">
      <c r="B826" s="120"/>
      <c r="C826" s="120"/>
      <c r="D826" s="120"/>
      <c r="E826" s="121"/>
      <c r="F826" s="121"/>
      <c r="G826" s="121"/>
      <c r="H826" s="121"/>
      <c r="I826" s="121"/>
      <c r="J826" s="121"/>
      <c r="K826" s="121"/>
    </row>
    <row r="827" spans="2:11">
      <c r="B827" s="120"/>
      <c r="C827" s="120"/>
      <c r="D827" s="120"/>
      <c r="E827" s="121"/>
      <c r="F827" s="121"/>
      <c r="G827" s="121"/>
      <c r="H827" s="121"/>
      <c r="I827" s="121"/>
      <c r="J827" s="121"/>
      <c r="K827" s="121"/>
    </row>
    <row r="828" spans="2:11">
      <c r="B828" s="120"/>
      <c r="C828" s="120"/>
      <c r="D828" s="120"/>
      <c r="E828" s="121"/>
      <c r="F828" s="121"/>
      <c r="G828" s="121"/>
      <c r="H828" s="121"/>
      <c r="I828" s="121"/>
      <c r="J828" s="121"/>
      <c r="K828" s="121"/>
    </row>
    <row r="829" spans="2:11">
      <c r="B829" s="120"/>
      <c r="C829" s="120"/>
      <c r="D829" s="120"/>
      <c r="E829" s="121"/>
      <c r="F829" s="121"/>
      <c r="G829" s="121"/>
      <c r="H829" s="121"/>
      <c r="I829" s="121"/>
      <c r="J829" s="121"/>
      <c r="K829" s="121"/>
    </row>
    <row r="830" spans="2:11">
      <c r="B830" s="120"/>
      <c r="C830" s="120"/>
      <c r="D830" s="120"/>
      <c r="E830" s="121"/>
      <c r="F830" s="121"/>
      <c r="G830" s="121"/>
      <c r="H830" s="121"/>
      <c r="I830" s="121"/>
      <c r="J830" s="121"/>
      <c r="K830" s="121"/>
    </row>
    <row r="831" spans="2:11">
      <c r="B831" s="120"/>
      <c r="C831" s="120"/>
      <c r="D831" s="120"/>
      <c r="E831" s="121"/>
      <c r="F831" s="121"/>
      <c r="G831" s="121"/>
      <c r="H831" s="121"/>
      <c r="I831" s="121"/>
      <c r="J831" s="121"/>
      <c r="K831" s="121"/>
    </row>
    <row r="832" spans="2:11">
      <c r="B832" s="120"/>
      <c r="C832" s="120"/>
      <c r="D832" s="120"/>
      <c r="E832" s="121"/>
      <c r="F832" s="121"/>
      <c r="G832" s="121"/>
      <c r="H832" s="121"/>
      <c r="I832" s="121"/>
      <c r="J832" s="121"/>
      <c r="K832" s="121"/>
    </row>
    <row r="833" spans="2:11">
      <c r="B833" s="120"/>
      <c r="C833" s="120"/>
      <c r="D833" s="120"/>
      <c r="E833" s="121"/>
      <c r="F833" s="121"/>
      <c r="G833" s="121"/>
      <c r="H833" s="121"/>
      <c r="I833" s="121"/>
      <c r="J833" s="121"/>
      <c r="K833" s="121"/>
    </row>
    <row r="834" spans="2:11">
      <c r="B834" s="120"/>
      <c r="C834" s="120"/>
      <c r="D834" s="120"/>
      <c r="E834" s="121"/>
      <c r="F834" s="121"/>
      <c r="G834" s="121"/>
      <c r="H834" s="121"/>
      <c r="I834" s="121"/>
      <c r="J834" s="121"/>
      <c r="K834" s="121"/>
    </row>
    <row r="835" spans="2:11">
      <c r="B835" s="120"/>
      <c r="C835" s="120"/>
      <c r="D835" s="120"/>
      <c r="E835" s="121"/>
      <c r="F835" s="121"/>
      <c r="G835" s="121"/>
      <c r="H835" s="121"/>
      <c r="I835" s="121"/>
      <c r="J835" s="121"/>
      <c r="K835" s="121"/>
    </row>
    <row r="836" spans="2:11">
      <c r="B836" s="120"/>
      <c r="C836" s="120"/>
      <c r="D836" s="120"/>
      <c r="E836" s="121"/>
      <c r="F836" s="121"/>
      <c r="G836" s="121"/>
      <c r="H836" s="121"/>
      <c r="I836" s="121"/>
      <c r="J836" s="121"/>
      <c r="K836" s="121"/>
    </row>
    <row r="837" spans="2:11">
      <c r="B837" s="120"/>
      <c r="C837" s="120"/>
      <c r="D837" s="120"/>
      <c r="E837" s="121"/>
      <c r="F837" s="121"/>
      <c r="G837" s="121"/>
      <c r="H837" s="121"/>
      <c r="I837" s="121"/>
      <c r="J837" s="121"/>
      <c r="K837" s="121"/>
    </row>
    <row r="838" spans="2:11">
      <c r="B838" s="120"/>
      <c r="C838" s="120"/>
      <c r="D838" s="120"/>
      <c r="E838" s="121"/>
      <c r="F838" s="121"/>
      <c r="G838" s="121"/>
      <c r="H838" s="121"/>
      <c r="I838" s="121"/>
      <c r="J838" s="121"/>
      <c r="K838" s="121"/>
    </row>
    <row r="839" spans="2:11">
      <c r="B839" s="120"/>
      <c r="C839" s="120"/>
      <c r="D839" s="120"/>
      <c r="E839" s="121"/>
      <c r="F839" s="121"/>
      <c r="G839" s="121"/>
      <c r="H839" s="121"/>
      <c r="I839" s="121"/>
      <c r="J839" s="121"/>
      <c r="K839" s="121"/>
    </row>
    <row r="840" spans="2:11">
      <c r="B840" s="120"/>
      <c r="C840" s="120"/>
      <c r="D840" s="120"/>
      <c r="E840" s="121"/>
      <c r="F840" s="121"/>
      <c r="G840" s="121"/>
      <c r="H840" s="121"/>
      <c r="I840" s="121"/>
      <c r="J840" s="121"/>
      <c r="K840" s="121"/>
    </row>
    <row r="841" spans="2:11">
      <c r="B841" s="120"/>
      <c r="C841" s="120"/>
      <c r="D841" s="120"/>
      <c r="E841" s="121"/>
      <c r="F841" s="121"/>
      <c r="G841" s="121"/>
      <c r="H841" s="121"/>
      <c r="I841" s="121"/>
      <c r="J841" s="121"/>
      <c r="K841" s="121"/>
    </row>
    <row r="842" spans="2:11">
      <c r="B842" s="120"/>
      <c r="C842" s="120"/>
      <c r="D842" s="120"/>
      <c r="E842" s="121"/>
      <c r="F842" s="121"/>
      <c r="G842" s="121"/>
      <c r="H842" s="121"/>
      <c r="I842" s="121"/>
      <c r="J842" s="121"/>
      <c r="K842" s="121"/>
    </row>
    <row r="843" spans="2:11">
      <c r="B843" s="120"/>
      <c r="C843" s="120"/>
      <c r="D843" s="120"/>
      <c r="E843" s="121"/>
      <c r="F843" s="121"/>
      <c r="G843" s="121"/>
      <c r="H843" s="121"/>
      <c r="I843" s="121"/>
      <c r="J843" s="121"/>
      <c r="K843" s="121"/>
    </row>
    <row r="844" spans="2:11">
      <c r="B844" s="120"/>
      <c r="C844" s="120"/>
      <c r="D844" s="120"/>
      <c r="E844" s="121"/>
      <c r="F844" s="121"/>
      <c r="G844" s="121"/>
      <c r="H844" s="121"/>
      <c r="I844" s="121"/>
      <c r="J844" s="121"/>
      <c r="K844" s="121"/>
    </row>
    <row r="845" spans="2:11">
      <c r="B845" s="120"/>
      <c r="C845" s="120"/>
      <c r="D845" s="120"/>
      <c r="E845" s="121"/>
      <c r="F845" s="121"/>
      <c r="G845" s="121"/>
      <c r="H845" s="121"/>
      <c r="I845" s="121"/>
      <c r="J845" s="121"/>
      <c r="K845" s="121"/>
    </row>
    <row r="846" spans="2:11">
      <c r="B846" s="120"/>
      <c r="C846" s="120"/>
      <c r="D846" s="120"/>
      <c r="E846" s="121"/>
      <c r="F846" s="121"/>
      <c r="G846" s="121"/>
      <c r="H846" s="121"/>
      <c r="I846" s="121"/>
      <c r="J846" s="121"/>
      <c r="K846" s="121"/>
    </row>
    <row r="847" spans="2:11">
      <c r="B847" s="120"/>
      <c r="C847" s="120"/>
      <c r="D847" s="120"/>
      <c r="E847" s="121"/>
      <c r="F847" s="121"/>
      <c r="G847" s="121"/>
      <c r="H847" s="121"/>
      <c r="I847" s="121"/>
      <c r="J847" s="121"/>
      <c r="K847" s="121"/>
    </row>
    <row r="848" spans="2:11">
      <c r="B848" s="120"/>
      <c r="C848" s="120"/>
      <c r="D848" s="120"/>
      <c r="E848" s="121"/>
      <c r="F848" s="121"/>
      <c r="G848" s="121"/>
      <c r="H848" s="121"/>
      <c r="I848" s="121"/>
      <c r="J848" s="121"/>
      <c r="K848" s="121"/>
    </row>
    <row r="849" spans="2:11">
      <c r="B849" s="120"/>
      <c r="C849" s="120"/>
      <c r="D849" s="120"/>
      <c r="E849" s="121"/>
      <c r="F849" s="121"/>
      <c r="G849" s="121"/>
      <c r="H849" s="121"/>
      <c r="I849" s="121"/>
      <c r="J849" s="121"/>
      <c r="K849" s="121"/>
    </row>
    <row r="850" spans="2:11">
      <c r="B850" s="120"/>
      <c r="C850" s="120"/>
      <c r="D850" s="120"/>
      <c r="E850" s="121"/>
      <c r="F850" s="121"/>
      <c r="G850" s="121"/>
      <c r="H850" s="121"/>
      <c r="I850" s="121"/>
      <c r="J850" s="121"/>
      <c r="K850" s="121"/>
    </row>
    <row r="851" spans="2:11">
      <c r="B851" s="120"/>
      <c r="C851" s="120"/>
      <c r="D851" s="120"/>
      <c r="E851" s="121"/>
      <c r="F851" s="121"/>
      <c r="G851" s="121"/>
      <c r="H851" s="121"/>
      <c r="I851" s="121"/>
      <c r="J851" s="121"/>
      <c r="K851" s="121"/>
    </row>
    <row r="852" spans="2:11">
      <c r="B852" s="120"/>
      <c r="C852" s="120"/>
      <c r="D852" s="120"/>
      <c r="E852" s="121"/>
      <c r="F852" s="121"/>
      <c r="G852" s="121"/>
      <c r="H852" s="121"/>
      <c r="I852" s="121"/>
      <c r="J852" s="121"/>
      <c r="K852" s="121"/>
    </row>
    <row r="853" spans="2:11">
      <c r="B853" s="120"/>
      <c r="C853" s="120"/>
      <c r="D853" s="120"/>
      <c r="E853" s="121"/>
      <c r="F853" s="121"/>
      <c r="G853" s="121"/>
      <c r="H853" s="121"/>
      <c r="I853" s="121"/>
      <c r="J853" s="121"/>
      <c r="K853" s="121"/>
    </row>
    <row r="854" spans="2:11">
      <c r="B854" s="120"/>
      <c r="C854" s="120"/>
      <c r="D854" s="120"/>
      <c r="E854" s="121"/>
      <c r="F854" s="121"/>
      <c r="G854" s="121"/>
      <c r="H854" s="121"/>
      <c r="I854" s="121"/>
      <c r="J854" s="121"/>
      <c r="K854" s="121"/>
    </row>
    <row r="855" spans="2:11">
      <c r="B855" s="120"/>
      <c r="C855" s="120"/>
      <c r="D855" s="120"/>
      <c r="E855" s="121"/>
      <c r="F855" s="121"/>
      <c r="G855" s="121"/>
      <c r="H855" s="121"/>
      <c r="I855" s="121"/>
      <c r="J855" s="121"/>
      <c r="K855" s="121"/>
    </row>
    <row r="856" spans="2:11">
      <c r="B856" s="120"/>
      <c r="C856" s="120"/>
      <c r="D856" s="120"/>
      <c r="E856" s="121"/>
      <c r="F856" s="121"/>
      <c r="G856" s="121"/>
      <c r="H856" s="121"/>
      <c r="I856" s="121"/>
      <c r="J856" s="121"/>
      <c r="K856" s="121"/>
    </row>
    <row r="857" spans="2:11">
      <c r="B857" s="120"/>
      <c r="C857" s="120"/>
      <c r="D857" s="120"/>
      <c r="E857" s="121"/>
      <c r="F857" s="121"/>
      <c r="G857" s="121"/>
      <c r="H857" s="121"/>
      <c r="I857" s="121"/>
      <c r="J857" s="121"/>
      <c r="K857" s="121"/>
    </row>
    <row r="858" spans="2:11">
      <c r="B858" s="120"/>
      <c r="C858" s="120"/>
      <c r="D858" s="120"/>
      <c r="E858" s="121"/>
      <c r="F858" s="121"/>
      <c r="G858" s="121"/>
      <c r="H858" s="121"/>
      <c r="I858" s="121"/>
      <c r="J858" s="121"/>
      <c r="K858" s="121"/>
    </row>
    <row r="859" spans="2:11">
      <c r="B859" s="120"/>
      <c r="C859" s="120"/>
      <c r="D859" s="120"/>
      <c r="E859" s="121"/>
      <c r="F859" s="121"/>
      <c r="G859" s="121"/>
      <c r="H859" s="121"/>
      <c r="I859" s="121"/>
      <c r="J859" s="121"/>
      <c r="K859" s="121"/>
    </row>
    <row r="860" spans="2:11">
      <c r="B860" s="120"/>
      <c r="C860" s="120"/>
      <c r="D860" s="120"/>
      <c r="E860" s="121"/>
      <c r="F860" s="121"/>
      <c r="G860" s="121"/>
      <c r="H860" s="121"/>
      <c r="I860" s="121"/>
      <c r="J860" s="121"/>
      <c r="K860" s="121"/>
    </row>
    <row r="861" spans="2:11">
      <c r="B861" s="120"/>
      <c r="C861" s="120"/>
      <c r="D861" s="120"/>
      <c r="E861" s="121"/>
      <c r="F861" s="121"/>
      <c r="G861" s="121"/>
      <c r="H861" s="121"/>
      <c r="I861" s="121"/>
      <c r="J861" s="121"/>
      <c r="K861" s="121"/>
    </row>
    <row r="862" spans="2:11">
      <c r="B862" s="120"/>
      <c r="C862" s="120"/>
      <c r="D862" s="120"/>
      <c r="E862" s="121"/>
      <c r="F862" s="121"/>
      <c r="G862" s="121"/>
      <c r="H862" s="121"/>
      <c r="I862" s="121"/>
      <c r="J862" s="121"/>
      <c r="K862" s="121"/>
    </row>
    <row r="863" spans="2:11">
      <c r="B863" s="120"/>
      <c r="C863" s="120"/>
      <c r="D863" s="120"/>
      <c r="E863" s="121"/>
      <c r="F863" s="121"/>
      <c r="G863" s="121"/>
      <c r="H863" s="121"/>
      <c r="I863" s="121"/>
      <c r="J863" s="121"/>
      <c r="K863" s="121"/>
    </row>
    <row r="864" spans="2:11">
      <c r="B864" s="120"/>
      <c r="C864" s="120"/>
      <c r="D864" s="120"/>
      <c r="E864" s="121"/>
      <c r="F864" s="121"/>
      <c r="G864" s="121"/>
      <c r="H864" s="121"/>
      <c r="I864" s="121"/>
      <c r="J864" s="121"/>
      <c r="K864" s="121"/>
    </row>
    <row r="865" spans="2:11">
      <c r="B865" s="120"/>
      <c r="C865" s="120"/>
      <c r="D865" s="120"/>
      <c r="E865" s="121"/>
      <c r="F865" s="121"/>
      <c r="G865" s="121"/>
      <c r="H865" s="121"/>
      <c r="I865" s="121"/>
      <c r="J865" s="121"/>
      <c r="K865" s="121"/>
    </row>
    <row r="866" spans="2:11">
      <c r="B866" s="120"/>
      <c r="C866" s="120"/>
      <c r="D866" s="120"/>
      <c r="E866" s="121"/>
      <c r="F866" s="121"/>
      <c r="G866" s="121"/>
      <c r="H866" s="121"/>
      <c r="I866" s="121"/>
      <c r="J866" s="121"/>
      <c r="K866" s="121"/>
    </row>
    <row r="867" spans="2:11">
      <c r="B867" s="120"/>
      <c r="C867" s="120"/>
      <c r="D867" s="120"/>
      <c r="E867" s="121"/>
      <c r="F867" s="121"/>
      <c r="G867" s="121"/>
      <c r="H867" s="121"/>
      <c r="I867" s="121"/>
      <c r="J867" s="121"/>
      <c r="K867" s="121"/>
    </row>
    <row r="868" spans="2:11">
      <c r="B868" s="120"/>
      <c r="C868" s="120"/>
      <c r="D868" s="120"/>
      <c r="E868" s="121"/>
      <c r="F868" s="121"/>
      <c r="G868" s="121"/>
      <c r="H868" s="121"/>
      <c r="I868" s="121"/>
      <c r="J868" s="121"/>
      <c r="K868" s="121"/>
    </row>
    <row r="869" spans="2:11">
      <c r="B869" s="120"/>
      <c r="C869" s="120"/>
      <c r="D869" s="120"/>
      <c r="E869" s="121"/>
      <c r="F869" s="121"/>
      <c r="G869" s="121"/>
      <c r="H869" s="121"/>
      <c r="I869" s="121"/>
      <c r="J869" s="121"/>
      <c r="K869" s="121"/>
    </row>
    <row r="870" spans="2:11">
      <c r="B870" s="120"/>
      <c r="C870" s="120"/>
      <c r="D870" s="120"/>
      <c r="E870" s="121"/>
      <c r="F870" s="121"/>
      <c r="G870" s="121"/>
      <c r="H870" s="121"/>
      <c r="I870" s="121"/>
      <c r="J870" s="121"/>
      <c r="K870" s="121"/>
    </row>
    <row r="871" spans="2:11">
      <c r="B871" s="120"/>
      <c r="C871" s="120"/>
      <c r="D871" s="120"/>
      <c r="E871" s="121"/>
      <c r="F871" s="121"/>
      <c r="G871" s="121"/>
      <c r="H871" s="121"/>
      <c r="I871" s="121"/>
      <c r="J871" s="121"/>
      <c r="K871" s="121"/>
    </row>
    <row r="872" spans="2:11">
      <c r="B872" s="120"/>
      <c r="C872" s="120"/>
      <c r="D872" s="120"/>
      <c r="E872" s="121"/>
      <c r="F872" s="121"/>
      <c r="G872" s="121"/>
      <c r="H872" s="121"/>
      <c r="I872" s="121"/>
      <c r="J872" s="121"/>
      <c r="K872" s="121"/>
    </row>
    <row r="873" spans="2:11">
      <c r="B873" s="120"/>
      <c r="C873" s="120"/>
      <c r="D873" s="120"/>
      <c r="E873" s="121"/>
      <c r="F873" s="121"/>
      <c r="G873" s="121"/>
      <c r="H873" s="121"/>
      <c r="I873" s="121"/>
      <c r="J873" s="121"/>
      <c r="K873" s="121"/>
    </row>
    <row r="874" spans="2:11">
      <c r="B874" s="120"/>
      <c r="C874" s="120"/>
      <c r="D874" s="120"/>
      <c r="E874" s="121"/>
      <c r="F874" s="121"/>
      <c r="G874" s="121"/>
      <c r="H874" s="121"/>
      <c r="I874" s="121"/>
      <c r="J874" s="121"/>
      <c r="K874" s="121"/>
    </row>
    <row r="875" spans="2:11">
      <c r="B875" s="120"/>
      <c r="C875" s="120"/>
      <c r="D875" s="120"/>
      <c r="E875" s="121"/>
      <c r="F875" s="121"/>
      <c r="G875" s="121"/>
      <c r="H875" s="121"/>
      <c r="I875" s="121"/>
      <c r="J875" s="121"/>
      <c r="K875" s="121"/>
    </row>
    <row r="876" spans="2:11">
      <c r="B876" s="120"/>
      <c r="C876" s="120"/>
      <c r="D876" s="120"/>
      <c r="E876" s="121"/>
      <c r="F876" s="121"/>
      <c r="G876" s="121"/>
      <c r="H876" s="121"/>
      <c r="I876" s="121"/>
      <c r="J876" s="121"/>
      <c r="K876" s="121"/>
    </row>
    <row r="877" spans="2:11">
      <c r="B877" s="120"/>
      <c r="C877" s="120"/>
      <c r="D877" s="120"/>
      <c r="E877" s="121"/>
      <c r="F877" s="121"/>
      <c r="G877" s="121"/>
      <c r="H877" s="121"/>
      <c r="I877" s="121"/>
      <c r="J877" s="121"/>
      <c r="K877" s="121"/>
    </row>
    <row r="878" spans="2:11">
      <c r="B878" s="120"/>
      <c r="C878" s="120"/>
      <c r="D878" s="120"/>
      <c r="E878" s="121"/>
      <c r="F878" s="121"/>
      <c r="G878" s="121"/>
      <c r="H878" s="121"/>
      <c r="I878" s="121"/>
      <c r="J878" s="121"/>
      <c r="K878" s="121"/>
    </row>
    <row r="879" spans="2:11">
      <c r="B879" s="120"/>
      <c r="C879" s="120"/>
      <c r="D879" s="120"/>
      <c r="E879" s="121"/>
      <c r="F879" s="121"/>
      <c r="G879" s="121"/>
      <c r="H879" s="121"/>
      <c r="I879" s="121"/>
      <c r="J879" s="121"/>
      <c r="K879" s="121"/>
    </row>
    <row r="880" spans="2:11">
      <c r="B880" s="120"/>
      <c r="C880" s="120"/>
      <c r="D880" s="120"/>
      <c r="E880" s="121"/>
      <c r="F880" s="121"/>
      <c r="G880" s="121"/>
      <c r="H880" s="121"/>
      <c r="I880" s="121"/>
      <c r="J880" s="121"/>
      <c r="K880" s="121"/>
    </row>
    <row r="881" spans="2:11">
      <c r="B881" s="120"/>
      <c r="C881" s="120"/>
      <c r="D881" s="120"/>
      <c r="E881" s="121"/>
      <c r="F881" s="121"/>
      <c r="G881" s="121"/>
      <c r="H881" s="121"/>
      <c r="I881" s="121"/>
      <c r="J881" s="121"/>
      <c r="K881" s="121"/>
    </row>
    <row r="882" spans="2:11">
      <c r="B882" s="120"/>
      <c r="C882" s="120"/>
      <c r="D882" s="120"/>
      <c r="E882" s="121"/>
      <c r="F882" s="121"/>
      <c r="G882" s="121"/>
      <c r="H882" s="121"/>
      <c r="I882" s="121"/>
      <c r="J882" s="121"/>
      <c r="K882" s="121"/>
    </row>
    <row r="883" spans="2:11">
      <c r="B883" s="120"/>
      <c r="C883" s="120"/>
      <c r="D883" s="120"/>
      <c r="E883" s="121"/>
      <c r="F883" s="121"/>
      <c r="G883" s="121"/>
      <c r="H883" s="121"/>
      <c r="I883" s="121"/>
      <c r="J883" s="121"/>
      <c r="K883" s="121"/>
    </row>
    <row r="884" spans="2:11">
      <c r="B884" s="120"/>
      <c r="C884" s="120"/>
      <c r="D884" s="120"/>
      <c r="E884" s="121"/>
      <c r="F884" s="121"/>
      <c r="G884" s="121"/>
      <c r="H884" s="121"/>
      <c r="I884" s="121"/>
      <c r="J884" s="121"/>
      <c r="K884" s="121"/>
    </row>
    <row r="885" spans="2:11">
      <c r="B885" s="120"/>
      <c r="C885" s="120"/>
      <c r="D885" s="120"/>
      <c r="E885" s="121"/>
      <c r="F885" s="121"/>
      <c r="G885" s="121"/>
      <c r="H885" s="121"/>
      <c r="I885" s="121"/>
      <c r="J885" s="121"/>
      <c r="K885" s="121"/>
    </row>
    <row r="886" spans="2:11">
      <c r="B886" s="120"/>
      <c r="C886" s="120"/>
      <c r="D886" s="120"/>
      <c r="E886" s="121"/>
      <c r="F886" s="121"/>
      <c r="G886" s="121"/>
      <c r="H886" s="121"/>
      <c r="I886" s="121"/>
      <c r="J886" s="121"/>
      <c r="K886" s="121"/>
    </row>
    <row r="887" spans="2:11">
      <c r="B887" s="120"/>
      <c r="C887" s="120"/>
      <c r="D887" s="120"/>
      <c r="E887" s="121"/>
      <c r="F887" s="121"/>
      <c r="G887" s="121"/>
      <c r="H887" s="121"/>
      <c r="I887" s="121"/>
      <c r="J887" s="121"/>
      <c r="K887" s="121"/>
    </row>
    <row r="888" spans="2:11">
      <c r="B888" s="120"/>
      <c r="C888" s="120"/>
      <c r="D888" s="120"/>
      <c r="E888" s="121"/>
      <c r="F888" s="121"/>
      <c r="G888" s="121"/>
      <c r="H888" s="121"/>
      <c r="I888" s="121"/>
      <c r="J888" s="121"/>
      <c r="K888" s="121"/>
    </row>
    <row r="889" spans="2:11">
      <c r="B889" s="120"/>
      <c r="C889" s="120"/>
      <c r="D889" s="120"/>
      <c r="E889" s="121"/>
      <c r="F889" s="121"/>
      <c r="G889" s="121"/>
      <c r="H889" s="121"/>
      <c r="I889" s="121"/>
      <c r="J889" s="121"/>
      <c r="K889" s="121"/>
    </row>
    <row r="890" spans="2:11">
      <c r="B890" s="120"/>
      <c r="C890" s="120"/>
      <c r="D890" s="120"/>
      <c r="E890" s="121"/>
      <c r="F890" s="121"/>
      <c r="G890" s="121"/>
      <c r="H890" s="121"/>
      <c r="I890" s="121"/>
      <c r="J890" s="121"/>
      <c r="K890" s="121"/>
    </row>
    <row r="891" spans="2:11">
      <c r="B891" s="120"/>
      <c r="C891" s="120"/>
      <c r="D891" s="120"/>
      <c r="E891" s="121"/>
      <c r="F891" s="121"/>
      <c r="G891" s="121"/>
      <c r="H891" s="121"/>
      <c r="I891" s="121"/>
      <c r="J891" s="121"/>
      <c r="K891" s="121"/>
    </row>
    <row r="892" spans="2:11">
      <c r="B892" s="120"/>
      <c r="C892" s="120"/>
      <c r="D892" s="120"/>
      <c r="E892" s="121"/>
      <c r="F892" s="121"/>
      <c r="G892" s="121"/>
      <c r="H892" s="121"/>
      <c r="I892" s="121"/>
      <c r="J892" s="121"/>
      <c r="K892" s="121"/>
    </row>
    <row r="893" spans="2:11">
      <c r="B893" s="120"/>
      <c r="C893" s="120"/>
      <c r="D893" s="120"/>
      <c r="E893" s="121"/>
      <c r="F893" s="121"/>
      <c r="G893" s="121"/>
      <c r="H893" s="121"/>
      <c r="I893" s="121"/>
      <c r="J893" s="121"/>
      <c r="K893" s="121"/>
    </row>
    <row r="894" spans="2:11">
      <c r="B894" s="120"/>
      <c r="C894" s="120"/>
      <c r="D894" s="120"/>
      <c r="E894" s="121"/>
      <c r="F894" s="121"/>
      <c r="G894" s="121"/>
      <c r="H894" s="121"/>
      <c r="I894" s="121"/>
      <c r="J894" s="121"/>
      <c r="K894" s="121"/>
    </row>
    <row r="895" spans="2:11">
      <c r="B895" s="120"/>
      <c r="C895" s="120"/>
      <c r="D895" s="120"/>
      <c r="E895" s="121"/>
      <c r="F895" s="121"/>
      <c r="G895" s="121"/>
      <c r="H895" s="121"/>
      <c r="I895" s="121"/>
      <c r="J895" s="121"/>
      <c r="K895" s="121"/>
    </row>
    <row r="896" spans="2:11">
      <c r="B896" s="120"/>
      <c r="C896" s="120"/>
      <c r="D896" s="120"/>
      <c r="E896" s="121"/>
      <c r="F896" s="121"/>
      <c r="G896" s="121"/>
      <c r="H896" s="121"/>
      <c r="I896" s="121"/>
      <c r="J896" s="121"/>
      <c r="K896" s="121"/>
    </row>
    <row r="897" spans="2:11">
      <c r="B897" s="120"/>
      <c r="C897" s="120"/>
      <c r="D897" s="120"/>
      <c r="E897" s="121"/>
      <c r="F897" s="121"/>
      <c r="G897" s="121"/>
      <c r="H897" s="121"/>
      <c r="I897" s="121"/>
      <c r="J897" s="121"/>
      <c r="K897" s="121"/>
    </row>
    <row r="898" spans="2:11">
      <c r="B898" s="120"/>
      <c r="C898" s="120"/>
      <c r="D898" s="120"/>
      <c r="E898" s="121"/>
      <c r="F898" s="121"/>
      <c r="G898" s="121"/>
      <c r="H898" s="121"/>
      <c r="I898" s="121"/>
      <c r="J898" s="121"/>
      <c r="K898" s="121"/>
    </row>
    <row r="899" spans="2:11">
      <c r="B899" s="120"/>
      <c r="C899" s="120"/>
      <c r="D899" s="120"/>
      <c r="E899" s="121"/>
      <c r="F899" s="121"/>
      <c r="G899" s="121"/>
      <c r="H899" s="121"/>
      <c r="I899" s="121"/>
      <c r="J899" s="121"/>
      <c r="K899" s="121"/>
    </row>
    <row r="900" spans="2:11">
      <c r="B900" s="120"/>
      <c r="C900" s="120"/>
      <c r="D900" s="120"/>
      <c r="E900" s="121"/>
      <c r="F900" s="121"/>
      <c r="G900" s="121"/>
      <c r="H900" s="121"/>
      <c r="I900" s="121"/>
      <c r="J900" s="121"/>
      <c r="K900" s="121"/>
    </row>
    <row r="901" spans="2:11">
      <c r="B901" s="120"/>
      <c r="C901" s="120"/>
      <c r="D901" s="120"/>
      <c r="E901" s="121"/>
      <c r="F901" s="121"/>
      <c r="G901" s="121"/>
      <c r="H901" s="121"/>
      <c r="I901" s="121"/>
      <c r="J901" s="121"/>
      <c r="K901" s="121"/>
    </row>
    <row r="902" spans="2:11">
      <c r="B902" s="120"/>
      <c r="C902" s="120"/>
      <c r="D902" s="120"/>
      <c r="E902" s="121"/>
      <c r="F902" s="121"/>
      <c r="G902" s="121"/>
      <c r="H902" s="121"/>
      <c r="I902" s="121"/>
      <c r="J902" s="121"/>
      <c r="K902" s="121"/>
    </row>
    <row r="903" spans="2:11">
      <c r="B903" s="120"/>
      <c r="C903" s="120"/>
      <c r="D903" s="120"/>
      <c r="E903" s="121"/>
      <c r="F903" s="121"/>
      <c r="G903" s="121"/>
      <c r="H903" s="121"/>
      <c r="I903" s="121"/>
      <c r="J903" s="121"/>
      <c r="K903" s="121"/>
    </row>
    <row r="904" spans="2:11">
      <c r="B904" s="120"/>
      <c r="C904" s="120"/>
      <c r="D904" s="120"/>
      <c r="E904" s="121"/>
      <c r="F904" s="121"/>
      <c r="G904" s="121"/>
      <c r="H904" s="121"/>
      <c r="I904" s="121"/>
      <c r="J904" s="121"/>
      <c r="K904" s="121"/>
    </row>
    <row r="905" spans="2:11">
      <c r="B905" s="120"/>
      <c r="C905" s="120"/>
      <c r="D905" s="120"/>
      <c r="E905" s="121"/>
      <c r="F905" s="121"/>
      <c r="G905" s="121"/>
      <c r="H905" s="121"/>
      <c r="I905" s="121"/>
      <c r="J905" s="121"/>
      <c r="K905" s="121"/>
    </row>
    <row r="906" spans="2:11">
      <c r="B906" s="120"/>
      <c r="C906" s="120"/>
      <c r="D906" s="120"/>
      <c r="E906" s="121"/>
      <c r="F906" s="121"/>
      <c r="G906" s="121"/>
      <c r="H906" s="121"/>
      <c r="I906" s="121"/>
      <c r="J906" s="121"/>
      <c r="K906" s="121"/>
    </row>
    <row r="907" spans="2:11">
      <c r="B907" s="120"/>
      <c r="C907" s="120"/>
      <c r="D907" s="120"/>
      <c r="E907" s="121"/>
      <c r="F907" s="121"/>
      <c r="G907" s="121"/>
      <c r="H907" s="121"/>
      <c r="I907" s="121"/>
      <c r="J907" s="121"/>
      <c r="K907" s="121"/>
    </row>
    <row r="908" spans="2:11">
      <c r="B908" s="120"/>
      <c r="C908" s="120"/>
      <c r="D908" s="120"/>
      <c r="E908" s="121"/>
      <c r="F908" s="121"/>
      <c r="G908" s="121"/>
      <c r="H908" s="121"/>
      <c r="I908" s="121"/>
      <c r="J908" s="121"/>
      <c r="K908" s="121"/>
    </row>
    <row r="909" spans="2:11">
      <c r="B909" s="120"/>
      <c r="C909" s="120"/>
      <c r="D909" s="120"/>
      <c r="E909" s="121"/>
      <c r="F909" s="121"/>
      <c r="G909" s="121"/>
      <c r="H909" s="121"/>
      <c r="I909" s="121"/>
      <c r="J909" s="121"/>
      <c r="K909" s="121"/>
    </row>
    <row r="910" spans="2:11">
      <c r="B910" s="120"/>
      <c r="C910" s="120"/>
      <c r="D910" s="120"/>
      <c r="E910" s="121"/>
      <c r="F910" s="121"/>
      <c r="G910" s="121"/>
      <c r="H910" s="121"/>
      <c r="I910" s="121"/>
      <c r="J910" s="121"/>
      <c r="K910" s="121"/>
    </row>
    <row r="911" spans="2:11">
      <c r="B911" s="120"/>
      <c r="C911" s="120"/>
      <c r="D911" s="120"/>
      <c r="E911" s="121"/>
      <c r="F911" s="121"/>
      <c r="G911" s="121"/>
      <c r="H911" s="121"/>
      <c r="I911" s="121"/>
      <c r="J911" s="121"/>
      <c r="K911" s="121"/>
    </row>
    <row r="912" spans="2:11">
      <c r="B912" s="120"/>
      <c r="C912" s="120"/>
      <c r="D912" s="120"/>
      <c r="E912" s="121"/>
      <c r="F912" s="121"/>
      <c r="G912" s="121"/>
      <c r="H912" s="121"/>
      <c r="I912" s="121"/>
      <c r="J912" s="121"/>
      <c r="K912" s="121"/>
    </row>
    <row r="913" spans="2:11">
      <c r="B913" s="120"/>
      <c r="C913" s="120"/>
      <c r="D913" s="120"/>
      <c r="E913" s="121"/>
      <c r="F913" s="121"/>
      <c r="G913" s="121"/>
      <c r="H913" s="121"/>
      <c r="I913" s="121"/>
      <c r="J913" s="121"/>
      <c r="K913" s="121"/>
    </row>
    <row r="914" spans="2:11">
      <c r="B914" s="120"/>
      <c r="C914" s="120"/>
      <c r="D914" s="120"/>
      <c r="E914" s="121"/>
      <c r="F914" s="121"/>
      <c r="G914" s="121"/>
      <c r="H914" s="121"/>
      <c r="I914" s="121"/>
      <c r="J914" s="121"/>
      <c r="K914" s="121"/>
    </row>
    <row r="915" spans="2:11">
      <c r="B915" s="120"/>
      <c r="C915" s="120"/>
      <c r="D915" s="120"/>
      <c r="E915" s="121"/>
      <c r="F915" s="121"/>
      <c r="G915" s="121"/>
      <c r="H915" s="121"/>
      <c r="I915" s="121"/>
      <c r="J915" s="121"/>
      <c r="K915" s="121"/>
    </row>
    <row r="916" spans="2:11">
      <c r="B916" s="120"/>
      <c r="C916" s="120"/>
      <c r="D916" s="120"/>
      <c r="E916" s="121"/>
      <c r="F916" s="121"/>
      <c r="G916" s="121"/>
      <c r="H916" s="121"/>
      <c r="I916" s="121"/>
      <c r="J916" s="121"/>
      <c r="K916" s="121"/>
    </row>
    <row r="917" spans="2:11">
      <c r="B917" s="120"/>
      <c r="C917" s="120"/>
      <c r="D917" s="120"/>
      <c r="E917" s="121"/>
      <c r="F917" s="121"/>
      <c r="G917" s="121"/>
      <c r="H917" s="121"/>
      <c r="I917" s="121"/>
      <c r="J917" s="121"/>
      <c r="K917" s="121"/>
    </row>
    <row r="918" spans="2:11">
      <c r="B918" s="120"/>
      <c r="C918" s="120"/>
      <c r="D918" s="120"/>
      <c r="E918" s="121"/>
      <c r="F918" s="121"/>
      <c r="G918" s="121"/>
      <c r="H918" s="121"/>
      <c r="I918" s="121"/>
      <c r="J918" s="121"/>
      <c r="K918" s="121"/>
    </row>
    <row r="919" spans="2:11">
      <c r="B919" s="120"/>
      <c r="C919" s="120"/>
      <c r="D919" s="120"/>
      <c r="E919" s="121"/>
      <c r="F919" s="121"/>
      <c r="G919" s="121"/>
      <c r="H919" s="121"/>
      <c r="I919" s="121"/>
      <c r="J919" s="121"/>
      <c r="K919" s="121"/>
    </row>
    <row r="920" spans="2:11">
      <c r="B920" s="120"/>
      <c r="C920" s="120"/>
      <c r="D920" s="120"/>
      <c r="E920" s="121"/>
      <c r="F920" s="121"/>
      <c r="G920" s="121"/>
      <c r="H920" s="121"/>
      <c r="I920" s="121"/>
      <c r="J920" s="121"/>
      <c r="K920" s="121"/>
    </row>
    <row r="921" spans="2:11">
      <c r="B921" s="120"/>
      <c r="C921" s="120"/>
      <c r="D921" s="120"/>
      <c r="E921" s="121"/>
      <c r="F921" s="121"/>
      <c r="G921" s="121"/>
      <c r="H921" s="121"/>
      <c r="I921" s="121"/>
      <c r="J921" s="121"/>
      <c r="K921" s="121"/>
    </row>
    <row r="922" spans="2:11">
      <c r="B922" s="120"/>
      <c r="C922" s="120"/>
      <c r="D922" s="120"/>
      <c r="E922" s="121"/>
      <c r="F922" s="121"/>
      <c r="G922" s="121"/>
      <c r="H922" s="121"/>
      <c r="I922" s="121"/>
      <c r="J922" s="121"/>
      <c r="K922" s="121"/>
    </row>
    <row r="923" spans="2:11">
      <c r="B923" s="120"/>
      <c r="C923" s="120"/>
      <c r="D923" s="120"/>
      <c r="E923" s="121"/>
      <c r="F923" s="121"/>
      <c r="G923" s="121"/>
      <c r="H923" s="121"/>
      <c r="I923" s="121"/>
      <c r="J923" s="121"/>
      <c r="K923" s="121"/>
    </row>
    <row r="924" spans="2:11">
      <c r="B924" s="120"/>
      <c r="C924" s="120"/>
      <c r="D924" s="120"/>
      <c r="E924" s="121"/>
      <c r="F924" s="121"/>
      <c r="G924" s="121"/>
      <c r="H924" s="121"/>
      <c r="I924" s="121"/>
      <c r="J924" s="121"/>
      <c r="K924" s="121"/>
    </row>
    <row r="925" spans="2:11">
      <c r="B925" s="120"/>
      <c r="C925" s="120"/>
      <c r="D925" s="120"/>
      <c r="E925" s="121"/>
      <c r="F925" s="121"/>
      <c r="G925" s="121"/>
      <c r="H925" s="121"/>
      <c r="I925" s="121"/>
      <c r="J925" s="121"/>
      <c r="K925" s="121"/>
    </row>
    <row r="926" spans="2:11">
      <c r="B926" s="120"/>
      <c r="C926" s="120"/>
      <c r="D926" s="120"/>
      <c r="E926" s="121"/>
      <c r="F926" s="121"/>
      <c r="G926" s="121"/>
      <c r="H926" s="121"/>
      <c r="I926" s="121"/>
      <c r="J926" s="121"/>
      <c r="K926" s="121"/>
    </row>
    <row r="927" spans="2:11">
      <c r="B927" s="120"/>
      <c r="C927" s="120"/>
      <c r="D927" s="120"/>
      <c r="E927" s="121"/>
      <c r="F927" s="121"/>
      <c r="G927" s="121"/>
      <c r="H927" s="121"/>
      <c r="I927" s="121"/>
      <c r="J927" s="121"/>
      <c r="K927" s="121"/>
    </row>
    <row r="928" spans="2:11">
      <c r="B928" s="120"/>
      <c r="C928" s="120"/>
      <c r="D928" s="120"/>
      <c r="E928" s="121"/>
      <c r="F928" s="121"/>
      <c r="G928" s="121"/>
      <c r="H928" s="121"/>
      <c r="I928" s="121"/>
      <c r="J928" s="121"/>
      <c r="K928" s="121"/>
    </row>
    <row r="929" spans="2:11">
      <c r="B929" s="120"/>
      <c r="C929" s="120"/>
      <c r="D929" s="120"/>
      <c r="E929" s="121"/>
      <c r="F929" s="121"/>
      <c r="G929" s="121"/>
      <c r="H929" s="121"/>
      <c r="I929" s="121"/>
      <c r="J929" s="121"/>
      <c r="K929" s="121"/>
    </row>
    <row r="930" spans="2:11">
      <c r="B930" s="120"/>
      <c r="C930" s="120"/>
      <c r="D930" s="120"/>
      <c r="E930" s="121"/>
      <c r="F930" s="121"/>
      <c r="G930" s="121"/>
      <c r="H930" s="121"/>
      <c r="I930" s="121"/>
      <c r="J930" s="121"/>
      <c r="K930" s="121"/>
    </row>
    <row r="931" spans="2:11">
      <c r="B931" s="120"/>
      <c r="C931" s="120"/>
      <c r="D931" s="120"/>
      <c r="E931" s="121"/>
      <c r="F931" s="121"/>
      <c r="G931" s="121"/>
      <c r="H931" s="121"/>
      <c r="I931" s="121"/>
      <c r="J931" s="121"/>
      <c r="K931" s="121"/>
    </row>
    <row r="932" spans="2:11">
      <c r="B932" s="120"/>
      <c r="C932" s="120"/>
      <c r="D932" s="120"/>
      <c r="E932" s="121"/>
      <c r="F932" s="121"/>
      <c r="G932" s="121"/>
      <c r="H932" s="121"/>
      <c r="I932" s="121"/>
      <c r="J932" s="121"/>
      <c r="K932" s="121"/>
    </row>
    <row r="933" spans="2:11">
      <c r="B933" s="120"/>
      <c r="C933" s="120"/>
      <c r="D933" s="120"/>
      <c r="E933" s="121"/>
      <c r="F933" s="121"/>
      <c r="G933" s="121"/>
      <c r="H933" s="121"/>
      <c r="I933" s="121"/>
      <c r="J933" s="121"/>
      <c r="K933" s="121"/>
    </row>
    <row r="934" spans="2:11">
      <c r="B934" s="120"/>
      <c r="C934" s="120"/>
      <c r="D934" s="120"/>
      <c r="E934" s="121"/>
      <c r="F934" s="121"/>
      <c r="G934" s="121"/>
      <c r="H934" s="121"/>
      <c r="I934" s="121"/>
      <c r="J934" s="121"/>
      <c r="K934" s="121"/>
    </row>
    <row r="935" spans="2:11">
      <c r="B935" s="120"/>
      <c r="C935" s="120"/>
      <c r="D935" s="120"/>
      <c r="E935" s="121"/>
      <c r="F935" s="121"/>
      <c r="G935" s="121"/>
      <c r="H935" s="121"/>
      <c r="I935" s="121"/>
      <c r="J935" s="121"/>
      <c r="K935" s="121"/>
    </row>
    <row r="936" spans="2:11">
      <c r="B936" s="120"/>
      <c r="C936" s="120"/>
      <c r="D936" s="120"/>
      <c r="E936" s="121"/>
      <c r="F936" s="121"/>
      <c r="G936" s="121"/>
      <c r="H936" s="121"/>
      <c r="I936" s="121"/>
      <c r="J936" s="121"/>
      <c r="K936" s="121"/>
    </row>
    <row r="937" spans="2:11">
      <c r="B937" s="120"/>
      <c r="C937" s="120"/>
      <c r="D937" s="120"/>
      <c r="E937" s="121"/>
      <c r="F937" s="121"/>
      <c r="G937" s="121"/>
      <c r="H937" s="121"/>
      <c r="I937" s="121"/>
      <c r="J937" s="121"/>
      <c r="K937" s="121"/>
    </row>
    <row r="938" spans="2:11">
      <c r="B938" s="120"/>
      <c r="C938" s="120"/>
      <c r="D938" s="120"/>
      <c r="E938" s="121"/>
      <c r="F938" s="121"/>
      <c r="G938" s="121"/>
      <c r="H938" s="121"/>
      <c r="I938" s="121"/>
      <c r="J938" s="121"/>
      <c r="K938" s="121"/>
    </row>
    <row r="939" spans="2:11">
      <c r="B939" s="120"/>
      <c r="C939" s="120"/>
      <c r="D939" s="120"/>
      <c r="E939" s="121"/>
      <c r="F939" s="121"/>
      <c r="G939" s="121"/>
      <c r="H939" s="121"/>
      <c r="I939" s="121"/>
      <c r="J939" s="121"/>
      <c r="K939" s="121"/>
    </row>
    <row r="940" spans="2:11">
      <c r="B940" s="120"/>
      <c r="C940" s="120"/>
      <c r="D940" s="120"/>
      <c r="E940" s="121"/>
      <c r="F940" s="121"/>
      <c r="G940" s="121"/>
      <c r="H940" s="121"/>
      <c r="I940" s="121"/>
      <c r="J940" s="121"/>
      <c r="K940" s="121"/>
    </row>
    <row r="941" spans="2:11">
      <c r="B941" s="120"/>
      <c r="C941" s="120"/>
      <c r="D941" s="120"/>
      <c r="E941" s="121"/>
      <c r="F941" s="121"/>
      <c r="G941" s="121"/>
      <c r="H941" s="121"/>
      <c r="I941" s="121"/>
      <c r="J941" s="121"/>
      <c r="K941" s="121"/>
    </row>
    <row r="942" spans="2:11">
      <c r="B942" s="120"/>
      <c r="C942" s="120"/>
      <c r="D942" s="120"/>
      <c r="E942" s="121"/>
      <c r="F942" s="121"/>
      <c r="G942" s="121"/>
      <c r="H942" s="121"/>
      <c r="I942" s="121"/>
      <c r="J942" s="121"/>
      <c r="K942" s="121"/>
    </row>
    <row r="943" spans="2:11">
      <c r="B943" s="120"/>
      <c r="C943" s="120"/>
      <c r="D943" s="120"/>
      <c r="E943" s="121"/>
      <c r="F943" s="121"/>
      <c r="G943" s="121"/>
      <c r="H943" s="121"/>
      <c r="I943" s="121"/>
      <c r="J943" s="121"/>
      <c r="K943" s="121"/>
    </row>
    <row r="944" spans="2:11">
      <c r="B944" s="120"/>
      <c r="C944" s="120"/>
      <c r="D944" s="120"/>
      <c r="E944" s="121"/>
      <c r="F944" s="121"/>
      <c r="G944" s="121"/>
      <c r="H944" s="121"/>
      <c r="I944" s="121"/>
      <c r="J944" s="121"/>
      <c r="K944" s="121"/>
    </row>
    <row r="945" spans="2:11">
      <c r="B945" s="120"/>
      <c r="C945" s="120"/>
      <c r="D945" s="120"/>
      <c r="E945" s="121"/>
      <c r="F945" s="121"/>
      <c r="G945" s="121"/>
      <c r="H945" s="121"/>
      <c r="I945" s="121"/>
      <c r="J945" s="121"/>
      <c r="K945" s="121"/>
    </row>
    <row r="946" spans="2:11">
      <c r="B946" s="120"/>
      <c r="C946" s="120"/>
      <c r="D946" s="120"/>
      <c r="E946" s="121"/>
      <c r="F946" s="121"/>
      <c r="G946" s="121"/>
      <c r="H946" s="121"/>
      <c r="I946" s="121"/>
      <c r="J946" s="121"/>
      <c r="K946" s="121"/>
    </row>
    <row r="947" spans="2:11">
      <c r="B947" s="120"/>
      <c r="C947" s="120"/>
      <c r="D947" s="120"/>
      <c r="E947" s="121"/>
      <c r="F947" s="121"/>
      <c r="G947" s="121"/>
      <c r="H947" s="121"/>
      <c r="I947" s="121"/>
      <c r="J947" s="121"/>
      <c r="K947" s="121"/>
    </row>
    <row r="948" spans="2:11">
      <c r="B948" s="120"/>
      <c r="C948" s="120"/>
      <c r="D948" s="120"/>
      <c r="E948" s="121"/>
      <c r="F948" s="121"/>
      <c r="G948" s="121"/>
      <c r="H948" s="121"/>
      <c r="I948" s="121"/>
      <c r="J948" s="121"/>
      <c r="K948" s="121"/>
    </row>
    <row r="949" spans="2:11">
      <c r="B949" s="120"/>
      <c r="C949" s="120"/>
      <c r="D949" s="120"/>
      <c r="E949" s="121"/>
      <c r="F949" s="121"/>
      <c r="G949" s="121"/>
      <c r="H949" s="121"/>
      <c r="I949" s="121"/>
      <c r="J949" s="121"/>
      <c r="K949" s="121"/>
    </row>
    <row r="950" spans="2:11">
      <c r="B950" s="120"/>
      <c r="C950" s="120"/>
      <c r="D950" s="120"/>
      <c r="E950" s="121"/>
      <c r="F950" s="121"/>
      <c r="G950" s="121"/>
      <c r="H950" s="121"/>
      <c r="I950" s="121"/>
      <c r="J950" s="121"/>
      <c r="K950" s="121"/>
    </row>
    <row r="951" spans="2:11">
      <c r="B951" s="120"/>
      <c r="C951" s="120"/>
      <c r="D951" s="120"/>
      <c r="E951" s="121"/>
      <c r="F951" s="121"/>
      <c r="G951" s="121"/>
      <c r="H951" s="121"/>
      <c r="I951" s="121"/>
      <c r="J951" s="121"/>
      <c r="K951" s="121"/>
    </row>
    <row r="952" spans="2:11">
      <c r="B952" s="120"/>
      <c r="C952" s="120"/>
      <c r="D952" s="120"/>
      <c r="E952" s="121"/>
      <c r="F952" s="121"/>
      <c r="G952" s="121"/>
      <c r="H952" s="121"/>
      <c r="I952" s="121"/>
      <c r="J952" s="121"/>
      <c r="K952" s="121"/>
    </row>
    <row r="953" spans="2:11">
      <c r="B953" s="120"/>
      <c r="C953" s="120"/>
      <c r="D953" s="120"/>
      <c r="E953" s="121"/>
      <c r="F953" s="121"/>
      <c r="G953" s="121"/>
      <c r="H953" s="121"/>
      <c r="I953" s="121"/>
      <c r="J953" s="121"/>
      <c r="K953" s="121"/>
    </row>
    <row r="954" spans="2:11">
      <c r="B954" s="120"/>
      <c r="C954" s="120"/>
      <c r="D954" s="120"/>
      <c r="E954" s="121"/>
      <c r="F954" s="121"/>
      <c r="G954" s="121"/>
      <c r="H954" s="121"/>
      <c r="I954" s="121"/>
      <c r="J954" s="121"/>
      <c r="K954" s="121"/>
    </row>
    <row r="955" spans="2:11">
      <c r="B955" s="120"/>
      <c r="C955" s="120"/>
      <c r="D955" s="120"/>
      <c r="E955" s="121"/>
      <c r="F955" s="121"/>
      <c r="G955" s="121"/>
      <c r="H955" s="121"/>
      <c r="I955" s="121"/>
      <c r="J955" s="121"/>
      <c r="K955" s="121"/>
    </row>
    <row r="956" spans="2:11">
      <c r="B956" s="120"/>
      <c r="C956" s="120"/>
      <c r="D956" s="120"/>
      <c r="E956" s="121"/>
      <c r="F956" s="121"/>
      <c r="G956" s="121"/>
      <c r="H956" s="121"/>
      <c r="I956" s="121"/>
      <c r="J956" s="121"/>
      <c r="K956" s="121"/>
    </row>
    <row r="957" spans="2:11">
      <c r="B957" s="120"/>
      <c r="C957" s="120"/>
      <c r="D957" s="120"/>
      <c r="E957" s="121"/>
      <c r="F957" s="121"/>
      <c r="G957" s="121"/>
      <c r="H957" s="121"/>
      <c r="I957" s="121"/>
      <c r="J957" s="121"/>
      <c r="K957" s="121"/>
    </row>
    <row r="958" spans="2:11">
      <c r="B958" s="120"/>
      <c r="C958" s="120"/>
      <c r="D958" s="120"/>
      <c r="E958" s="121"/>
      <c r="F958" s="121"/>
      <c r="G958" s="121"/>
      <c r="H958" s="121"/>
      <c r="I958" s="121"/>
      <c r="J958" s="121"/>
      <c r="K958" s="121"/>
    </row>
    <row r="959" spans="2:11">
      <c r="B959" s="120"/>
      <c r="C959" s="120"/>
      <c r="D959" s="120"/>
      <c r="E959" s="121"/>
      <c r="F959" s="121"/>
      <c r="G959" s="121"/>
      <c r="H959" s="121"/>
      <c r="I959" s="121"/>
      <c r="J959" s="121"/>
      <c r="K959" s="121"/>
    </row>
    <row r="960" spans="2:11">
      <c r="B960" s="120"/>
      <c r="C960" s="120"/>
      <c r="D960" s="120"/>
      <c r="E960" s="121"/>
      <c r="F960" s="121"/>
      <c r="G960" s="121"/>
      <c r="H960" s="121"/>
      <c r="I960" s="121"/>
      <c r="J960" s="121"/>
      <c r="K960" s="121"/>
    </row>
    <row r="961" spans="2:11">
      <c r="B961" s="120"/>
      <c r="C961" s="120"/>
      <c r="D961" s="120"/>
      <c r="E961" s="121"/>
      <c r="F961" s="121"/>
      <c r="G961" s="121"/>
      <c r="H961" s="121"/>
      <c r="I961" s="121"/>
      <c r="J961" s="121"/>
      <c r="K961" s="121"/>
    </row>
    <row r="962" spans="2:11">
      <c r="B962" s="120"/>
      <c r="C962" s="120"/>
      <c r="D962" s="120"/>
      <c r="E962" s="121"/>
      <c r="F962" s="121"/>
      <c r="G962" s="121"/>
      <c r="H962" s="121"/>
      <c r="I962" s="121"/>
      <c r="J962" s="121"/>
      <c r="K962" s="121"/>
    </row>
    <row r="963" spans="2:11">
      <c r="B963" s="120"/>
      <c r="C963" s="120"/>
      <c r="D963" s="120"/>
      <c r="E963" s="121"/>
      <c r="F963" s="121"/>
      <c r="G963" s="121"/>
      <c r="H963" s="121"/>
      <c r="I963" s="121"/>
      <c r="J963" s="121"/>
      <c r="K963" s="121"/>
    </row>
    <row r="964" spans="2:11">
      <c r="B964" s="120"/>
      <c r="C964" s="120"/>
      <c r="D964" s="120"/>
      <c r="E964" s="121"/>
      <c r="F964" s="121"/>
      <c r="G964" s="121"/>
      <c r="H964" s="121"/>
      <c r="I964" s="121"/>
      <c r="J964" s="121"/>
      <c r="K964" s="121"/>
    </row>
    <row r="965" spans="2:11">
      <c r="B965" s="120"/>
      <c r="C965" s="120"/>
      <c r="D965" s="120"/>
      <c r="E965" s="121"/>
      <c r="F965" s="121"/>
      <c r="G965" s="121"/>
      <c r="H965" s="121"/>
      <c r="I965" s="121"/>
      <c r="J965" s="121"/>
      <c r="K965" s="121"/>
    </row>
    <row r="966" spans="2:11">
      <c r="B966" s="120"/>
      <c r="C966" s="120"/>
      <c r="D966" s="120"/>
      <c r="E966" s="121"/>
      <c r="F966" s="121"/>
      <c r="G966" s="121"/>
      <c r="H966" s="121"/>
      <c r="I966" s="121"/>
      <c r="J966" s="121"/>
      <c r="K966" s="121"/>
    </row>
    <row r="967" spans="2:11">
      <c r="B967" s="120"/>
      <c r="C967" s="120"/>
      <c r="D967" s="120"/>
      <c r="E967" s="121"/>
      <c r="F967" s="121"/>
      <c r="G967" s="121"/>
      <c r="H967" s="121"/>
      <c r="I967" s="121"/>
      <c r="J967" s="121"/>
      <c r="K967" s="121"/>
    </row>
    <row r="968" spans="2:11">
      <c r="B968" s="120"/>
      <c r="C968" s="120"/>
      <c r="D968" s="120"/>
      <c r="E968" s="121"/>
      <c r="F968" s="121"/>
      <c r="G968" s="121"/>
      <c r="H968" s="121"/>
      <c r="I968" s="121"/>
      <c r="J968" s="121"/>
      <c r="K968" s="121"/>
    </row>
    <row r="969" spans="2:11">
      <c r="B969" s="120"/>
      <c r="C969" s="120"/>
      <c r="D969" s="120"/>
      <c r="E969" s="121"/>
      <c r="F969" s="121"/>
      <c r="G969" s="121"/>
      <c r="H969" s="121"/>
      <c r="I969" s="121"/>
      <c r="J969" s="121"/>
      <c r="K969" s="121"/>
    </row>
    <row r="970" spans="2:11">
      <c r="B970" s="120"/>
      <c r="C970" s="120"/>
      <c r="D970" s="120"/>
      <c r="E970" s="121"/>
      <c r="F970" s="121"/>
      <c r="G970" s="121"/>
      <c r="H970" s="121"/>
      <c r="I970" s="121"/>
      <c r="J970" s="121"/>
      <c r="K970" s="121"/>
    </row>
    <row r="971" spans="2:11">
      <c r="B971" s="120"/>
      <c r="C971" s="120"/>
      <c r="D971" s="120"/>
      <c r="E971" s="121"/>
      <c r="F971" s="121"/>
      <c r="G971" s="121"/>
      <c r="H971" s="121"/>
      <c r="I971" s="121"/>
      <c r="J971" s="121"/>
      <c r="K971" s="121"/>
    </row>
    <row r="972" spans="2:11">
      <c r="B972" s="120"/>
      <c r="C972" s="120"/>
      <c r="D972" s="120"/>
      <c r="E972" s="121"/>
      <c r="F972" s="121"/>
      <c r="G972" s="121"/>
      <c r="H972" s="121"/>
      <c r="I972" s="121"/>
      <c r="J972" s="121"/>
      <c r="K972" s="121"/>
    </row>
    <row r="973" spans="2:11">
      <c r="B973" s="120"/>
      <c r="C973" s="120"/>
      <c r="D973" s="120"/>
      <c r="E973" s="121"/>
      <c r="F973" s="121"/>
      <c r="G973" s="121"/>
      <c r="H973" s="121"/>
      <c r="I973" s="121"/>
      <c r="J973" s="121"/>
      <c r="K973" s="121"/>
    </row>
    <row r="974" spans="2:11">
      <c r="B974" s="120"/>
      <c r="C974" s="120"/>
      <c r="D974" s="120"/>
      <c r="E974" s="121"/>
      <c r="F974" s="121"/>
      <c r="G974" s="121"/>
      <c r="H974" s="121"/>
      <c r="I974" s="121"/>
      <c r="J974" s="121"/>
      <c r="K974" s="121"/>
    </row>
    <row r="975" spans="2:11">
      <c r="B975" s="120"/>
      <c r="C975" s="120"/>
      <c r="D975" s="120"/>
      <c r="E975" s="121"/>
      <c r="F975" s="121"/>
      <c r="G975" s="121"/>
      <c r="H975" s="121"/>
      <c r="I975" s="121"/>
      <c r="J975" s="121"/>
      <c r="K975" s="121"/>
    </row>
    <row r="976" spans="2:11">
      <c r="B976" s="120"/>
      <c r="C976" s="120"/>
      <c r="D976" s="120"/>
      <c r="E976" s="121"/>
      <c r="F976" s="121"/>
      <c r="G976" s="121"/>
      <c r="H976" s="121"/>
      <c r="I976" s="121"/>
      <c r="J976" s="121"/>
      <c r="K976" s="121"/>
    </row>
    <row r="977" spans="2:11">
      <c r="B977" s="120"/>
      <c r="C977" s="120"/>
      <c r="D977" s="120"/>
      <c r="E977" s="121"/>
      <c r="F977" s="121"/>
      <c r="G977" s="121"/>
      <c r="H977" s="121"/>
      <c r="I977" s="121"/>
      <c r="J977" s="121"/>
      <c r="K977" s="121"/>
    </row>
    <row r="978" spans="2:11">
      <c r="B978" s="120"/>
      <c r="C978" s="120"/>
      <c r="D978" s="120"/>
      <c r="E978" s="121"/>
      <c r="F978" s="121"/>
      <c r="G978" s="121"/>
      <c r="H978" s="121"/>
      <c r="I978" s="121"/>
      <c r="J978" s="121"/>
      <c r="K978" s="121"/>
    </row>
    <row r="979" spans="2:11">
      <c r="B979" s="120"/>
      <c r="C979" s="120"/>
      <c r="D979" s="120"/>
      <c r="E979" s="121"/>
      <c r="F979" s="121"/>
      <c r="G979" s="121"/>
      <c r="H979" s="121"/>
      <c r="I979" s="121"/>
      <c r="J979" s="121"/>
      <c r="K979" s="121"/>
    </row>
    <row r="980" spans="2:11">
      <c r="B980" s="120"/>
      <c r="C980" s="120"/>
      <c r="D980" s="120"/>
      <c r="E980" s="121"/>
      <c r="F980" s="121"/>
      <c r="G980" s="121"/>
      <c r="H980" s="121"/>
      <c r="I980" s="121"/>
      <c r="J980" s="121"/>
      <c r="K980" s="121"/>
    </row>
    <row r="981" spans="2:11">
      <c r="B981" s="120"/>
      <c r="C981" s="120"/>
      <c r="D981" s="120"/>
      <c r="E981" s="121"/>
      <c r="F981" s="121"/>
      <c r="G981" s="121"/>
      <c r="H981" s="121"/>
      <c r="I981" s="121"/>
      <c r="J981" s="121"/>
      <c r="K981" s="121"/>
    </row>
    <row r="982" spans="2:11">
      <c r="B982" s="120"/>
      <c r="C982" s="120"/>
      <c r="D982" s="120"/>
      <c r="E982" s="121"/>
      <c r="F982" s="121"/>
      <c r="G982" s="121"/>
      <c r="H982" s="121"/>
      <c r="I982" s="121"/>
      <c r="J982" s="121"/>
      <c r="K982" s="121"/>
    </row>
    <row r="983" spans="2:11">
      <c r="B983" s="120"/>
      <c r="C983" s="120"/>
      <c r="D983" s="120"/>
      <c r="E983" s="121"/>
      <c r="F983" s="121"/>
      <c r="G983" s="121"/>
      <c r="H983" s="121"/>
      <c r="I983" s="121"/>
      <c r="J983" s="121"/>
      <c r="K983" s="121"/>
    </row>
    <row r="984" spans="2:11">
      <c r="B984" s="120"/>
      <c r="C984" s="120"/>
      <c r="D984" s="120"/>
      <c r="E984" s="121"/>
      <c r="F984" s="121"/>
      <c r="G984" s="121"/>
      <c r="H984" s="121"/>
      <c r="I984" s="121"/>
      <c r="J984" s="121"/>
      <c r="K984" s="121"/>
    </row>
    <row r="985" spans="2:11">
      <c r="B985" s="120"/>
      <c r="C985" s="120"/>
      <c r="D985" s="120"/>
      <c r="E985" s="121"/>
      <c r="F985" s="121"/>
      <c r="G985" s="121"/>
      <c r="H985" s="121"/>
      <c r="I985" s="121"/>
      <c r="J985" s="121"/>
      <c r="K985" s="121"/>
    </row>
    <row r="986" spans="2:11">
      <c r="B986" s="120"/>
      <c r="C986" s="120"/>
      <c r="D986" s="120"/>
      <c r="E986" s="121"/>
      <c r="F986" s="121"/>
      <c r="G986" s="121"/>
      <c r="H986" s="121"/>
      <c r="I986" s="121"/>
      <c r="J986" s="121"/>
      <c r="K986" s="121"/>
    </row>
    <row r="987" spans="2:11">
      <c r="B987" s="120"/>
      <c r="C987" s="120"/>
      <c r="D987" s="120"/>
      <c r="E987" s="121"/>
      <c r="F987" s="121"/>
      <c r="G987" s="121"/>
      <c r="H987" s="121"/>
      <c r="I987" s="121"/>
      <c r="J987" s="121"/>
      <c r="K987" s="121"/>
    </row>
    <row r="988" spans="2:11">
      <c r="B988" s="120"/>
      <c r="C988" s="120"/>
      <c r="D988" s="120"/>
      <c r="E988" s="121"/>
      <c r="F988" s="121"/>
      <c r="G988" s="121"/>
      <c r="H988" s="121"/>
      <c r="I988" s="121"/>
      <c r="J988" s="121"/>
      <c r="K988" s="121"/>
    </row>
    <row r="989" spans="2:11">
      <c r="B989" s="120"/>
      <c r="C989" s="120"/>
      <c r="D989" s="120"/>
      <c r="E989" s="121"/>
      <c r="F989" s="121"/>
      <c r="G989" s="121"/>
      <c r="H989" s="121"/>
      <c r="I989" s="121"/>
      <c r="J989" s="121"/>
      <c r="K989" s="121"/>
    </row>
    <row r="990" spans="2:11">
      <c r="B990" s="120"/>
      <c r="C990" s="120"/>
      <c r="D990" s="120"/>
      <c r="E990" s="121"/>
      <c r="F990" s="121"/>
      <c r="G990" s="121"/>
      <c r="H990" s="121"/>
      <c r="I990" s="121"/>
      <c r="J990" s="121"/>
      <c r="K990" s="121"/>
    </row>
    <row r="991" spans="2:11">
      <c r="B991" s="120"/>
      <c r="C991" s="120"/>
      <c r="D991" s="120"/>
      <c r="E991" s="121"/>
      <c r="F991" s="121"/>
      <c r="G991" s="121"/>
      <c r="H991" s="121"/>
      <c r="I991" s="121"/>
      <c r="J991" s="121"/>
      <c r="K991" s="121"/>
    </row>
    <row r="992" spans="2:11">
      <c r="B992" s="120"/>
      <c r="C992" s="120"/>
      <c r="D992" s="120"/>
      <c r="E992" s="121"/>
      <c r="F992" s="121"/>
      <c r="G992" s="121"/>
      <c r="H992" s="121"/>
      <c r="I992" s="121"/>
      <c r="J992" s="121"/>
      <c r="K992" s="121"/>
    </row>
    <row r="993" spans="2:11">
      <c r="B993" s="120"/>
      <c r="C993" s="120"/>
      <c r="D993" s="120"/>
      <c r="E993" s="121"/>
      <c r="F993" s="121"/>
      <c r="G993" s="121"/>
      <c r="H993" s="121"/>
      <c r="I993" s="121"/>
      <c r="J993" s="121"/>
      <c r="K993" s="121"/>
    </row>
    <row r="994" spans="2:11">
      <c r="B994" s="120"/>
      <c r="C994" s="120"/>
      <c r="D994" s="120"/>
      <c r="E994" s="121"/>
      <c r="F994" s="121"/>
      <c r="G994" s="121"/>
      <c r="H994" s="121"/>
      <c r="I994" s="121"/>
      <c r="J994" s="121"/>
      <c r="K994" s="121"/>
    </row>
    <row r="995" spans="2:11">
      <c r="B995" s="120"/>
      <c r="C995" s="120"/>
      <c r="D995" s="120"/>
      <c r="E995" s="121"/>
      <c r="F995" s="121"/>
      <c r="G995" s="121"/>
      <c r="H995" s="121"/>
      <c r="I995" s="121"/>
      <c r="J995" s="121"/>
      <c r="K995" s="121"/>
    </row>
    <row r="996" spans="2:11">
      <c r="B996" s="120"/>
      <c r="C996" s="120"/>
      <c r="D996" s="120"/>
      <c r="E996" s="121"/>
      <c r="F996" s="121"/>
      <c r="G996" s="121"/>
      <c r="H996" s="121"/>
      <c r="I996" s="121"/>
      <c r="J996" s="121"/>
      <c r="K996" s="121"/>
    </row>
    <row r="997" spans="2:11">
      <c r="B997" s="120"/>
      <c r="C997" s="120"/>
      <c r="D997" s="120"/>
      <c r="E997" s="121"/>
      <c r="F997" s="121"/>
      <c r="G997" s="121"/>
      <c r="H997" s="121"/>
      <c r="I997" s="121"/>
      <c r="J997" s="121"/>
      <c r="K997" s="121"/>
    </row>
    <row r="998" spans="2:11">
      <c r="B998" s="120"/>
      <c r="C998" s="120"/>
      <c r="D998" s="120"/>
      <c r="E998" s="121"/>
      <c r="F998" s="121"/>
      <c r="G998" s="121"/>
      <c r="H998" s="121"/>
      <c r="I998" s="121"/>
      <c r="J998" s="121"/>
      <c r="K998" s="121"/>
    </row>
    <row r="999" spans="2:11">
      <c r="B999" s="120"/>
      <c r="C999" s="120"/>
      <c r="D999" s="120"/>
      <c r="E999" s="121"/>
      <c r="F999" s="121"/>
      <c r="G999" s="121"/>
      <c r="H999" s="121"/>
      <c r="I999" s="121"/>
      <c r="J999" s="121"/>
      <c r="K999" s="121"/>
    </row>
    <row r="1000" spans="2:11">
      <c r="B1000" s="120"/>
      <c r="C1000" s="120"/>
      <c r="D1000" s="120"/>
      <c r="E1000" s="121"/>
      <c r="F1000" s="121"/>
      <c r="G1000" s="121"/>
      <c r="H1000" s="121"/>
      <c r="I1000" s="121"/>
      <c r="J1000" s="121"/>
      <c r="K1000" s="121"/>
    </row>
    <row r="1001" spans="2:11">
      <c r="B1001" s="120"/>
      <c r="C1001" s="120"/>
      <c r="D1001" s="120"/>
      <c r="E1001" s="121"/>
      <c r="F1001" s="121"/>
      <c r="G1001" s="121"/>
      <c r="H1001" s="121"/>
      <c r="I1001" s="121"/>
      <c r="J1001" s="121"/>
      <c r="K1001" s="121"/>
    </row>
    <row r="1002" spans="2:11">
      <c r="B1002" s="120"/>
      <c r="C1002" s="120"/>
      <c r="D1002" s="120"/>
      <c r="E1002" s="121"/>
      <c r="F1002" s="121"/>
      <c r="G1002" s="121"/>
      <c r="H1002" s="121"/>
      <c r="I1002" s="121"/>
      <c r="J1002" s="121"/>
      <c r="K1002" s="121"/>
    </row>
    <row r="1003" spans="2:11">
      <c r="B1003" s="120"/>
      <c r="C1003" s="120"/>
      <c r="D1003" s="120"/>
      <c r="E1003" s="121"/>
      <c r="F1003" s="121"/>
      <c r="G1003" s="121"/>
      <c r="H1003" s="121"/>
      <c r="I1003" s="121"/>
      <c r="J1003" s="121"/>
      <c r="K1003" s="121"/>
    </row>
    <row r="1004" spans="2:11">
      <c r="B1004" s="120"/>
      <c r="C1004" s="120"/>
      <c r="D1004" s="120"/>
      <c r="E1004" s="121"/>
      <c r="F1004" s="121"/>
      <c r="G1004" s="121"/>
      <c r="H1004" s="121"/>
      <c r="I1004" s="121"/>
      <c r="J1004" s="121"/>
      <c r="K1004" s="121"/>
    </row>
    <row r="1005" spans="2:11">
      <c r="B1005" s="120"/>
      <c r="C1005" s="120"/>
      <c r="D1005" s="120"/>
      <c r="E1005" s="121"/>
      <c r="F1005" s="121"/>
      <c r="G1005" s="121"/>
      <c r="H1005" s="121"/>
      <c r="I1005" s="121"/>
      <c r="J1005" s="121"/>
      <c r="K1005" s="121"/>
    </row>
    <row r="1006" spans="2:11">
      <c r="B1006" s="120"/>
      <c r="C1006" s="120"/>
      <c r="D1006" s="120"/>
      <c r="E1006" s="121"/>
      <c r="F1006" s="121"/>
      <c r="G1006" s="121"/>
      <c r="H1006" s="121"/>
      <c r="I1006" s="121"/>
      <c r="J1006" s="121"/>
      <c r="K1006" s="121"/>
    </row>
    <row r="1007" spans="2:11">
      <c r="B1007" s="120"/>
      <c r="C1007" s="120"/>
      <c r="D1007" s="120"/>
      <c r="E1007" s="121"/>
      <c r="F1007" s="121"/>
      <c r="G1007" s="121"/>
      <c r="H1007" s="121"/>
      <c r="I1007" s="121"/>
      <c r="J1007" s="121"/>
      <c r="K1007" s="121"/>
    </row>
    <row r="1008" spans="2:11">
      <c r="B1008" s="120"/>
      <c r="C1008" s="120"/>
      <c r="D1008" s="120"/>
      <c r="E1008" s="121"/>
      <c r="F1008" s="121"/>
      <c r="G1008" s="121"/>
      <c r="H1008" s="121"/>
      <c r="I1008" s="121"/>
      <c r="J1008" s="121"/>
      <c r="K1008" s="121"/>
    </row>
    <row r="1009" spans="2:11">
      <c r="B1009" s="120"/>
      <c r="C1009" s="120"/>
      <c r="D1009" s="120"/>
      <c r="E1009" s="121"/>
      <c r="F1009" s="121"/>
      <c r="G1009" s="121"/>
      <c r="H1009" s="121"/>
      <c r="I1009" s="121"/>
      <c r="J1009" s="121"/>
      <c r="K1009" s="121"/>
    </row>
    <row r="1010" spans="2:11">
      <c r="B1010" s="120"/>
      <c r="C1010" s="120"/>
      <c r="D1010" s="120"/>
      <c r="E1010" s="121"/>
      <c r="F1010" s="121"/>
      <c r="G1010" s="121"/>
      <c r="H1010" s="121"/>
      <c r="I1010" s="121"/>
      <c r="J1010" s="121"/>
      <c r="K1010" s="121"/>
    </row>
    <row r="1011" spans="2:11">
      <c r="B1011" s="120"/>
      <c r="C1011" s="120"/>
      <c r="D1011" s="120"/>
      <c r="E1011" s="121"/>
      <c r="F1011" s="121"/>
      <c r="G1011" s="121"/>
      <c r="H1011" s="121"/>
      <c r="I1011" s="121"/>
      <c r="J1011" s="121"/>
      <c r="K1011" s="121"/>
    </row>
    <row r="1012" spans="2:11">
      <c r="B1012" s="120"/>
      <c r="C1012" s="120"/>
      <c r="D1012" s="120"/>
      <c r="E1012" s="121"/>
      <c r="F1012" s="121"/>
      <c r="G1012" s="121"/>
      <c r="H1012" s="121"/>
      <c r="I1012" s="121"/>
      <c r="J1012" s="121"/>
      <c r="K1012" s="121"/>
    </row>
    <row r="1013" spans="2:11">
      <c r="B1013" s="120"/>
      <c r="C1013" s="120"/>
      <c r="D1013" s="120"/>
      <c r="E1013" s="121"/>
      <c r="F1013" s="121"/>
      <c r="G1013" s="121"/>
      <c r="H1013" s="121"/>
      <c r="I1013" s="121"/>
      <c r="J1013" s="121"/>
      <c r="K1013" s="121"/>
    </row>
    <row r="1014" spans="2:11">
      <c r="B1014" s="120"/>
      <c r="C1014" s="120"/>
      <c r="D1014" s="120"/>
      <c r="E1014" s="121"/>
      <c r="F1014" s="121"/>
      <c r="G1014" s="121"/>
      <c r="H1014" s="121"/>
      <c r="I1014" s="121"/>
      <c r="J1014" s="121"/>
      <c r="K1014" s="121"/>
    </row>
    <row r="1015" spans="2:11">
      <c r="B1015" s="120"/>
      <c r="C1015" s="120"/>
      <c r="D1015" s="120"/>
      <c r="E1015" s="121"/>
      <c r="F1015" s="121"/>
      <c r="G1015" s="121"/>
      <c r="H1015" s="121"/>
      <c r="I1015" s="121"/>
      <c r="J1015" s="121"/>
      <c r="K1015" s="121"/>
    </row>
    <row r="1016" spans="2:11">
      <c r="B1016" s="120"/>
      <c r="C1016" s="120"/>
      <c r="D1016" s="120"/>
      <c r="E1016" s="121"/>
      <c r="F1016" s="121"/>
      <c r="G1016" s="121"/>
      <c r="H1016" s="121"/>
      <c r="I1016" s="121"/>
      <c r="J1016" s="121"/>
      <c r="K1016" s="121"/>
    </row>
    <row r="1017" spans="2:11">
      <c r="B1017" s="120"/>
      <c r="C1017" s="120"/>
      <c r="D1017" s="120"/>
      <c r="E1017" s="121"/>
      <c r="F1017" s="121"/>
      <c r="G1017" s="121"/>
      <c r="H1017" s="121"/>
      <c r="I1017" s="121"/>
      <c r="J1017" s="121"/>
      <c r="K1017" s="121"/>
    </row>
    <row r="1018" spans="2:11">
      <c r="B1018" s="120"/>
      <c r="C1018" s="120"/>
      <c r="D1018" s="120"/>
      <c r="E1018" s="121"/>
      <c r="F1018" s="121"/>
      <c r="G1018" s="121"/>
      <c r="H1018" s="121"/>
      <c r="I1018" s="121"/>
      <c r="J1018" s="121"/>
      <c r="K1018" s="121"/>
    </row>
    <row r="1019" spans="2:11">
      <c r="B1019" s="120"/>
      <c r="C1019" s="120"/>
      <c r="D1019" s="120"/>
      <c r="E1019" s="121"/>
      <c r="F1019" s="121"/>
      <c r="G1019" s="121"/>
      <c r="H1019" s="121"/>
      <c r="I1019" s="121"/>
      <c r="J1019" s="121"/>
      <c r="K1019" s="121"/>
    </row>
    <row r="1020" spans="2:11">
      <c r="B1020" s="120"/>
      <c r="C1020" s="120"/>
      <c r="D1020" s="120"/>
      <c r="E1020" s="121"/>
      <c r="F1020" s="121"/>
      <c r="G1020" s="121"/>
      <c r="H1020" s="121"/>
      <c r="I1020" s="121"/>
      <c r="J1020" s="121"/>
      <c r="K1020" s="121"/>
    </row>
    <row r="1021" spans="2:11">
      <c r="B1021" s="120"/>
      <c r="C1021" s="120"/>
      <c r="D1021" s="120"/>
      <c r="E1021" s="121"/>
      <c r="F1021" s="121"/>
      <c r="G1021" s="121"/>
      <c r="H1021" s="121"/>
      <c r="I1021" s="121"/>
      <c r="J1021" s="121"/>
      <c r="K1021" s="121"/>
    </row>
    <row r="1022" spans="2:11">
      <c r="B1022" s="120"/>
      <c r="C1022" s="120"/>
      <c r="D1022" s="120"/>
      <c r="E1022" s="121"/>
      <c r="F1022" s="121"/>
      <c r="G1022" s="121"/>
      <c r="H1022" s="121"/>
      <c r="I1022" s="121"/>
      <c r="J1022" s="121"/>
      <c r="K1022" s="121"/>
    </row>
    <row r="1023" spans="2:11">
      <c r="B1023" s="120"/>
      <c r="C1023" s="120"/>
      <c r="D1023" s="120"/>
      <c r="E1023" s="121"/>
      <c r="F1023" s="121"/>
      <c r="G1023" s="121"/>
      <c r="H1023" s="121"/>
      <c r="I1023" s="121"/>
      <c r="J1023" s="121"/>
      <c r="K1023" s="121"/>
    </row>
    <row r="1024" spans="2:11">
      <c r="B1024" s="120"/>
      <c r="C1024" s="120"/>
      <c r="D1024" s="120"/>
      <c r="E1024" s="121"/>
      <c r="F1024" s="121"/>
      <c r="G1024" s="121"/>
      <c r="H1024" s="121"/>
      <c r="I1024" s="121"/>
      <c r="J1024" s="121"/>
      <c r="K1024" s="121"/>
    </row>
    <row r="1025" spans="2:11">
      <c r="B1025" s="120"/>
      <c r="C1025" s="120"/>
      <c r="D1025" s="120"/>
      <c r="E1025" s="121"/>
      <c r="F1025" s="121"/>
      <c r="G1025" s="121"/>
      <c r="H1025" s="121"/>
      <c r="I1025" s="121"/>
      <c r="J1025" s="121"/>
      <c r="K1025" s="121"/>
    </row>
    <row r="1026" spans="2:11">
      <c r="B1026" s="120"/>
      <c r="C1026" s="120"/>
      <c r="D1026" s="120"/>
      <c r="E1026" s="121"/>
      <c r="F1026" s="121"/>
      <c r="G1026" s="121"/>
      <c r="H1026" s="121"/>
      <c r="I1026" s="121"/>
      <c r="J1026" s="121"/>
      <c r="K1026" s="121"/>
    </row>
    <row r="1027" spans="2:11">
      <c r="B1027" s="120"/>
      <c r="C1027" s="120"/>
      <c r="D1027" s="120"/>
      <c r="E1027" s="121"/>
      <c r="F1027" s="121"/>
      <c r="G1027" s="121"/>
      <c r="H1027" s="121"/>
      <c r="I1027" s="121"/>
      <c r="J1027" s="121"/>
      <c r="K1027" s="121"/>
    </row>
    <row r="1028" spans="2:11">
      <c r="B1028" s="120"/>
      <c r="C1028" s="120"/>
      <c r="D1028" s="120"/>
      <c r="E1028" s="121"/>
      <c r="F1028" s="121"/>
      <c r="G1028" s="121"/>
      <c r="H1028" s="121"/>
      <c r="I1028" s="121"/>
      <c r="J1028" s="121"/>
      <c r="K1028" s="121"/>
    </row>
    <row r="1029" spans="2:11">
      <c r="B1029" s="120"/>
      <c r="C1029" s="120"/>
      <c r="D1029" s="120"/>
      <c r="E1029" s="121"/>
      <c r="F1029" s="121"/>
      <c r="G1029" s="121"/>
      <c r="H1029" s="121"/>
      <c r="I1029" s="121"/>
      <c r="J1029" s="121"/>
      <c r="K1029" s="121"/>
    </row>
    <row r="1030" spans="2:11">
      <c r="B1030" s="120"/>
      <c r="C1030" s="120"/>
      <c r="D1030" s="120"/>
      <c r="E1030" s="121"/>
      <c r="F1030" s="121"/>
      <c r="G1030" s="121"/>
      <c r="H1030" s="121"/>
      <c r="I1030" s="121"/>
      <c r="J1030" s="121"/>
      <c r="K1030" s="121"/>
    </row>
    <row r="1031" spans="2:11">
      <c r="B1031" s="120"/>
      <c r="C1031" s="120"/>
      <c r="D1031" s="120"/>
      <c r="E1031" s="121"/>
      <c r="F1031" s="121"/>
      <c r="G1031" s="121"/>
      <c r="H1031" s="121"/>
      <c r="I1031" s="121"/>
      <c r="J1031" s="121"/>
      <c r="K1031" s="121"/>
    </row>
    <row r="1032" spans="2:11">
      <c r="B1032" s="120"/>
      <c r="C1032" s="120"/>
      <c r="D1032" s="120"/>
      <c r="E1032" s="121"/>
      <c r="F1032" s="121"/>
      <c r="G1032" s="121"/>
      <c r="H1032" s="121"/>
      <c r="I1032" s="121"/>
      <c r="J1032" s="121"/>
      <c r="K1032" s="121"/>
    </row>
    <row r="1033" spans="2:11">
      <c r="B1033" s="120"/>
      <c r="C1033" s="120"/>
      <c r="D1033" s="120"/>
      <c r="E1033" s="121"/>
      <c r="F1033" s="121"/>
      <c r="G1033" s="121"/>
      <c r="H1033" s="121"/>
      <c r="I1033" s="121"/>
      <c r="J1033" s="121"/>
      <c r="K1033" s="121"/>
    </row>
    <row r="1034" spans="2:11">
      <c r="B1034" s="120"/>
      <c r="C1034" s="120"/>
      <c r="D1034" s="120"/>
      <c r="E1034" s="121"/>
      <c r="F1034" s="121"/>
      <c r="G1034" s="121"/>
      <c r="H1034" s="121"/>
      <c r="I1034" s="121"/>
      <c r="J1034" s="121"/>
      <c r="K1034" s="121"/>
    </row>
    <row r="1035" spans="2:11">
      <c r="B1035" s="120"/>
      <c r="C1035" s="120"/>
      <c r="D1035" s="120"/>
      <c r="E1035" s="121"/>
      <c r="F1035" s="121"/>
      <c r="G1035" s="121"/>
      <c r="H1035" s="121"/>
      <c r="I1035" s="121"/>
      <c r="J1035" s="121"/>
      <c r="K1035" s="121"/>
    </row>
    <row r="1036" spans="2:11">
      <c r="B1036" s="120"/>
      <c r="C1036" s="120"/>
      <c r="D1036" s="120"/>
      <c r="E1036" s="121"/>
      <c r="F1036" s="121"/>
      <c r="G1036" s="121"/>
      <c r="H1036" s="121"/>
      <c r="I1036" s="121"/>
      <c r="J1036" s="121"/>
      <c r="K1036" s="121"/>
    </row>
    <row r="1037" spans="2:11">
      <c r="B1037" s="120"/>
      <c r="C1037" s="120"/>
      <c r="D1037" s="120"/>
      <c r="E1037" s="121"/>
      <c r="F1037" s="121"/>
      <c r="G1037" s="121"/>
      <c r="H1037" s="121"/>
      <c r="I1037" s="121"/>
      <c r="J1037" s="121"/>
      <c r="K1037" s="121"/>
    </row>
    <row r="1038" spans="2:11">
      <c r="B1038" s="120"/>
      <c r="C1038" s="120"/>
      <c r="D1038" s="120"/>
      <c r="E1038" s="121"/>
      <c r="F1038" s="121"/>
      <c r="G1038" s="121"/>
      <c r="H1038" s="121"/>
      <c r="I1038" s="121"/>
      <c r="J1038" s="121"/>
      <c r="K1038" s="121"/>
    </row>
    <row r="1039" spans="2:11">
      <c r="B1039" s="120"/>
      <c r="C1039" s="120"/>
      <c r="D1039" s="120"/>
      <c r="E1039" s="121"/>
      <c r="F1039" s="121"/>
      <c r="G1039" s="121"/>
      <c r="H1039" s="121"/>
      <c r="I1039" s="121"/>
      <c r="J1039" s="121"/>
      <c r="K1039" s="121"/>
    </row>
    <row r="1040" spans="2:11">
      <c r="B1040" s="120"/>
      <c r="C1040" s="120"/>
      <c r="D1040" s="120"/>
      <c r="E1040" s="121"/>
      <c r="F1040" s="121"/>
      <c r="G1040" s="121"/>
      <c r="H1040" s="121"/>
      <c r="I1040" s="121"/>
      <c r="J1040" s="121"/>
      <c r="K1040" s="121"/>
    </row>
    <row r="1041" spans="2:11">
      <c r="B1041" s="120"/>
      <c r="C1041" s="120"/>
      <c r="D1041" s="120"/>
      <c r="E1041" s="121"/>
      <c r="F1041" s="121"/>
      <c r="G1041" s="121"/>
      <c r="H1041" s="121"/>
      <c r="I1041" s="121"/>
      <c r="J1041" s="121"/>
      <c r="K1041" s="121"/>
    </row>
    <row r="1042" spans="2:11">
      <c r="B1042" s="120"/>
      <c r="C1042" s="120"/>
      <c r="D1042" s="120"/>
      <c r="E1042" s="121"/>
      <c r="F1042" s="121"/>
      <c r="G1042" s="121"/>
      <c r="H1042" s="121"/>
      <c r="I1042" s="121"/>
      <c r="J1042" s="121"/>
      <c r="K1042" s="121"/>
    </row>
    <row r="1043" spans="2:11">
      <c r="B1043" s="120"/>
      <c r="C1043" s="120"/>
      <c r="D1043" s="120"/>
      <c r="E1043" s="121"/>
      <c r="F1043" s="121"/>
      <c r="G1043" s="121"/>
      <c r="H1043" s="121"/>
      <c r="I1043" s="121"/>
      <c r="J1043" s="121"/>
      <c r="K1043" s="121"/>
    </row>
    <row r="1044" spans="2:11">
      <c r="B1044" s="120"/>
      <c r="C1044" s="120"/>
      <c r="D1044" s="120"/>
      <c r="E1044" s="121"/>
      <c r="F1044" s="121"/>
      <c r="G1044" s="121"/>
      <c r="H1044" s="121"/>
      <c r="I1044" s="121"/>
      <c r="J1044" s="121"/>
      <c r="K1044" s="121"/>
    </row>
    <row r="1045" spans="2:11">
      <c r="B1045" s="120"/>
      <c r="C1045" s="120"/>
      <c r="D1045" s="120"/>
      <c r="E1045" s="121"/>
      <c r="F1045" s="121"/>
      <c r="G1045" s="121"/>
      <c r="H1045" s="121"/>
      <c r="I1045" s="121"/>
      <c r="J1045" s="121"/>
      <c r="K1045" s="121"/>
    </row>
    <row r="1046" spans="2:11">
      <c r="B1046" s="120"/>
      <c r="C1046" s="120"/>
      <c r="D1046" s="120"/>
      <c r="E1046" s="121"/>
      <c r="F1046" s="121"/>
      <c r="G1046" s="121"/>
      <c r="H1046" s="121"/>
      <c r="I1046" s="121"/>
      <c r="J1046" s="121"/>
      <c r="K1046" s="121"/>
    </row>
    <row r="1047" spans="2:11">
      <c r="B1047" s="120"/>
      <c r="C1047" s="120"/>
      <c r="D1047" s="120"/>
      <c r="E1047" s="121"/>
      <c r="F1047" s="121"/>
      <c r="G1047" s="121"/>
      <c r="H1047" s="121"/>
      <c r="I1047" s="121"/>
      <c r="J1047" s="121"/>
      <c r="K1047" s="121"/>
    </row>
    <row r="1048" spans="2:11">
      <c r="B1048" s="120"/>
      <c r="C1048" s="120"/>
      <c r="D1048" s="120"/>
      <c r="E1048" s="121"/>
      <c r="F1048" s="121"/>
      <c r="G1048" s="121"/>
      <c r="H1048" s="121"/>
      <c r="I1048" s="121"/>
      <c r="J1048" s="121"/>
      <c r="K1048" s="121"/>
    </row>
    <row r="1049" spans="2:11">
      <c r="B1049" s="120"/>
      <c r="C1049" s="120"/>
      <c r="D1049" s="120"/>
      <c r="E1049" s="121"/>
      <c r="F1049" s="121"/>
      <c r="G1049" s="121"/>
      <c r="H1049" s="121"/>
      <c r="I1049" s="121"/>
      <c r="J1049" s="121"/>
      <c r="K1049" s="121"/>
    </row>
    <row r="1050" spans="2:11">
      <c r="B1050" s="120"/>
      <c r="C1050" s="120"/>
      <c r="D1050" s="120"/>
      <c r="E1050" s="121"/>
      <c r="F1050" s="121"/>
      <c r="G1050" s="121"/>
      <c r="H1050" s="121"/>
      <c r="I1050" s="121"/>
      <c r="J1050" s="121"/>
      <c r="K1050" s="121"/>
    </row>
    <row r="1051" spans="2:11">
      <c r="B1051" s="120"/>
      <c r="C1051" s="120"/>
      <c r="D1051" s="120"/>
      <c r="E1051" s="121"/>
      <c r="F1051" s="121"/>
      <c r="G1051" s="121"/>
      <c r="H1051" s="121"/>
      <c r="I1051" s="121"/>
      <c r="J1051" s="121"/>
      <c r="K1051" s="121"/>
    </row>
    <row r="1052" spans="2:11">
      <c r="B1052" s="120"/>
      <c r="C1052" s="120"/>
      <c r="D1052" s="120"/>
      <c r="E1052" s="121"/>
      <c r="F1052" s="121"/>
      <c r="G1052" s="121"/>
      <c r="H1052" s="121"/>
      <c r="I1052" s="121"/>
      <c r="J1052" s="121"/>
      <c r="K1052" s="121"/>
    </row>
    <row r="1053" spans="2:11">
      <c r="B1053" s="120"/>
      <c r="C1053" s="120"/>
      <c r="D1053" s="120"/>
      <c r="E1053" s="121"/>
      <c r="F1053" s="121"/>
      <c r="G1053" s="121"/>
      <c r="H1053" s="121"/>
      <c r="I1053" s="121"/>
      <c r="J1053" s="121"/>
      <c r="K1053" s="121"/>
    </row>
    <row r="1054" spans="2:11">
      <c r="B1054" s="120"/>
      <c r="C1054" s="120"/>
      <c r="D1054" s="120"/>
      <c r="E1054" s="121"/>
      <c r="F1054" s="121"/>
      <c r="G1054" s="121"/>
      <c r="H1054" s="121"/>
      <c r="I1054" s="121"/>
      <c r="J1054" s="121"/>
      <c r="K1054" s="121"/>
    </row>
    <row r="1055" spans="2:11">
      <c r="B1055" s="120"/>
      <c r="C1055" s="120"/>
      <c r="D1055" s="120"/>
      <c r="E1055" s="121"/>
      <c r="F1055" s="121"/>
      <c r="G1055" s="121"/>
      <c r="H1055" s="121"/>
      <c r="I1055" s="121"/>
      <c r="J1055" s="121"/>
      <c r="K1055" s="121"/>
    </row>
    <row r="1056" spans="2:11">
      <c r="B1056" s="120"/>
      <c r="C1056" s="120"/>
      <c r="D1056" s="120"/>
      <c r="E1056" s="121"/>
      <c r="F1056" s="121"/>
      <c r="G1056" s="121"/>
      <c r="H1056" s="121"/>
      <c r="I1056" s="121"/>
      <c r="J1056" s="121"/>
      <c r="K1056" s="121"/>
    </row>
    <row r="1057" spans="2:11">
      <c r="B1057" s="120"/>
      <c r="C1057" s="120"/>
      <c r="D1057" s="120"/>
      <c r="E1057" s="121"/>
      <c r="F1057" s="121"/>
      <c r="G1057" s="121"/>
      <c r="H1057" s="121"/>
      <c r="I1057" s="121"/>
      <c r="J1057" s="121"/>
      <c r="K1057" s="121"/>
    </row>
    <row r="1058" spans="2:11">
      <c r="B1058" s="120"/>
      <c r="C1058" s="120"/>
      <c r="D1058" s="120"/>
      <c r="E1058" s="121"/>
      <c r="F1058" s="121"/>
      <c r="G1058" s="121"/>
      <c r="H1058" s="121"/>
      <c r="I1058" s="121"/>
      <c r="J1058" s="121"/>
      <c r="K1058" s="121"/>
    </row>
    <row r="1059" spans="2:11">
      <c r="B1059" s="120"/>
      <c r="C1059" s="120"/>
      <c r="D1059" s="120"/>
      <c r="E1059" s="121"/>
      <c r="F1059" s="121"/>
      <c r="G1059" s="121"/>
      <c r="H1059" s="121"/>
      <c r="I1059" s="121"/>
      <c r="J1059" s="121"/>
      <c r="K1059" s="121"/>
    </row>
    <row r="1060" spans="2:11">
      <c r="B1060" s="120"/>
      <c r="C1060" s="120"/>
      <c r="D1060" s="120"/>
      <c r="E1060" s="121"/>
      <c r="F1060" s="121"/>
      <c r="G1060" s="121"/>
      <c r="H1060" s="121"/>
      <c r="I1060" s="121"/>
      <c r="J1060" s="121"/>
      <c r="K1060" s="121"/>
    </row>
    <row r="1061" spans="2:11">
      <c r="B1061" s="120"/>
      <c r="C1061" s="120"/>
      <c r="D1061" s="120"/>
      <c r="E1061" s="121"/>
      <c r="F1061" s="121"/>
      <c r="G1061" s="121"/>
      <c r="H1061" s="121"/>
      <c r="I1061" s="121"/>
      <c r="J1061" s="121"/>
      <c r="K1061" s="121"/>
    </row>
    <row r="1062" spans="2:11">
      <c r="B1062" s="120"/>
      <c r="C1062" s="120"/>
      <c r="D1062" s="120"/>
      <c r="E1062" s="121"/>
      <c r="F1062" s="121"/>
      <c r="G1062" s="121"/>
      <c r="H1062" s="121"/>
      <c r="I1062" s="121"/>
      <c r="J1062" s="121"/>
      <c r="K1062" s="121"/>
    </row>
    <row r="1063" spans="2:11">
      <c r="B1063" s="120"/>
      <c r="C1063" s="120"/>
      <c r="D1063" s="120"/>
      <c r="E1063" s="121"/>
      <c r="F1063" s="121"/>
      <c r="G1063" s="121"/>
      <c r="H1063" s="121"/>
      <c r="I1063" s="121"/>
      <c r="J1063" s="121"/>
      <c r="K1063" s="121"/>
    </row>
    <row r="1064" spans="2:11">
      <c r="B1064" s="120"/>
      <c r="C1064" s="120"/>
      <c r="D1064" s="120"/>
      <c r="E1064" s="121"/>
      <c r="F1064" s="121"/>
      <c r="G1064" s="121"/>
      <c r="H1064" s="121"/>
      <c r="I1064" s="121"/>
      <c r="J1064" s="121"/>
      <c r="K1064" s="121"/>
    </row>
    <row r="1065" spans="2:11">
      <c r="B1065" s="120"/>
      <c r="C1065" s="120"/>
      <c r="D1065" s="120"/>
      <c r="E1065" s="121"/>
      <c r="F1065" s="121"/>
      <c r="G1065" s="121"/>
      <c r="H1065" s="121"/>
      <c r="I1065" s="121"/>
      <c r="J1065" s="121"/>
      <c r="K1065" s="121"/>
    </row>
    <row r="1066" spans="2:11">
      <c r="B1066" s="120"/>
      <c r="C1066" s="120"/>
      <c r="D1066" s="120"/>
      <c r="E1066" s="121"/>
      <c r="F1066" s="121"/>
      <c r="G1066" s="121"/>
      <c r="H1066" s="121"/>
      <c r="I1066" s="121"/>
      <c r="J1066" s="121"/>
      <c r="K1066" s="121"/>
    </row>
    <row r="1067" spans="2:11">
      <c r="B1067" s="120"/>
      <c r="C1067" s="120"/>
      <c r="D1067" s="120"/>
      <c r="E1067" s="121"/>
      <c r="F1067" s="121"/>
      <c r="G1067" s="121"/>
      <c r="H1067" s="121"/>
      <c r="I1067" s="121"/>
      <c r="J1067" s="121"/>
      <c r="K1067" s="121"/>
    </row>
    <row r="1068" spans="2:11">
      <c r="B1068" s="120"/>
      <c r="C1068" s="120"/>
      <c r="D1068" s="120"/>
      <c r="E1068" s="121"/>
      <c r="F1068" s="121"/>
      <c r="G1068" s="121"/>
      <c r="H1068" s="121"/>
      <c r="I1068" s="121"/>
      <c r="J1068" s="121"/>
      <c r="K1068" s="121"/>
    </row>
    <row r="1069" spans="2:11">
      <c r="B1069" s="120"/>
      <c r="C1069" s="120"/>
      <c r="D1069" s="120"/>
      <c r="E1069" s="121"/>
      <c r="F1069" s="121"/>
      <c r="G1069" s="121"/>
      <c r="H1069" s="121"/>
      <c r="I1069" s="121"/>
      <c r="J1069" s="121"/>
      <c r="K1069" s="121"/>
    </row>
    <row r="1070" spans="2:11">
      <c r="B1070" s="120"/>
      <c r="C1070" s="120"/>
      <c r="D1070" s="120"/>
      <c r="E1070" s="121"/>
      <c r="F1070" s="121"/>
      <c r="G1070" s="121"/>
      <c r="H1070" s="121"/>
      <c r="I1070" s="121"/>
      <c r="J1070" s="121"/>
      <c r="K1070" s="121"/>
    </row>
    <row r="1071" spans="2:11">
      <c r="B1071" s="120"/>
      <c r="C1071" s="120"/>
      <c r="D1071" s="120"/>
      <c r="E1071" s="121"/>
      <c r="F1071" s="121"/>
      <c r="G1071" s="121"/>
      <c r="H1071" s="121"/>
      <c r="I1071" s="121"/>
      <c r="J1071" s="121"/>
      <c r="K1071" s="121"/>
    </row>
    <row r="1072" spans="2:11">
      <c r="B1072" s="120"/>
      <c r="C1072" s="120"/>
      <c r="D1072" s="120"/>
      <c r="E1072" s="121"/>
      <c r="F1072" s="121"/>
      <c r="G1072" s="121"/>
      <c r="H1072" s="121"/>
      <c r="I1072" s="121"/>
      <c r="J1072" s="121"/>
      <c r="K1072" s="121"/>
    </row>
    <row r="1073" spans="2:11">
      <c r="B1073" s="120"/>
      <c r="C1073" s="120"/>
      <c r="D1073" s="120"/>
      <c r="E1073" s="121"/>
      <c r="F1073" s="121"/>
      <c r="G1073" s="121"/>
      <c r="H1073" s="121"/>
      <c r="I1073" s="121"/>
      <c r="J1073" s="121"/>
      <c r="K1073" s="121"/>
    </row>
    <row r="1074" spans="2:11">
      <c r="B1074" s="120"/>
      <c r="C1074" s="120"/>
      <c r="D1074" s="120"/>
      <c r="E1074" s="121"/>
      <c r="F1074" s="121"/>
      <c r="G1074" s="121"/>
      <c r="H1074" s="121"/>
      <c r="I1074" s="121"/>
      <c r="J1074" s="121"/>
      <c r="K1074" s="121"/>
    </row>
    <row r="1075" spans="2:11">
      <c r="B1075" s="120"/>
      <c r="C1075" s="120"/>
      <c r="D1075" s="120"/>
      <c r="E1075" s="121"/>
      <c r="F1075" s="121"/>
      <c r="G1075" s="121"/>
      <c r="H1075" s="121"/>
      <c r="I1075" s="121"/>
      <c r="J1075" s="121"/>
      <c r="K1075" s="121"/>
    </row>
    <row r="1076" spans="2:11">
      <c r="B1076" s="120"/>
      <c r="C1076" s="120"/>
      <c r="D1076" s="120"/>
      <c r="E1076" s="121"/>
      <c r="F1076" s="121"/>
      <c r="G1076" s="121"/>
      <c r="H1076" s="121"/>
      <c r="I1076" s="121"/>
      <c r="J1076" s="121"/>
      <c r="K1076" s="121"/>
    </row>
    <row r="1077" spans="2:11">
      <c r="B1077" s="120"/>
      <c r="C1077" s="120"/>
      <c r="D1077" s="120"/>
      <c r="E1077" s="121"/>
      <c r="F1077" s="121"/>
      <c r="G1077" s="121"/>
      <c r="H1077" s="121"/>
      <c r="I1077" s="121"/>
      <c r="J1077" s="121"/>
      <c r="K1077" s="121"/>
    </row>
    <row r="1078" spans="2:11">
      <c r="B1078" s="120"/>
      <c r="C1078" s="120"/>
      <c r="D1078" s="120"/>
      <c r="E1078" s="121"/>
      <c r="F1078" s="121"/>
      <c r="G1078" s="121"/>
      <c r="H1078" s="121"/>
      <c r="I1078" s="121"/>
      <c r="J1078" s="121"/>
      <c r="K1078" s="121"/>
    </row>
    <row r="1079" spans="2:11">
      <c r="B1079" s="120"/>
      <c r="C1079" s="120"/>
      <c r="D1079" s="120"/>
      <c r="E1079" s="121"/>
      <c r="F1079" s="121"/>
      <c r="G1079" s="121"/>
      <c r="H1079" s="121"/>
      <c r="I1079" s="121"/>
      <c r="J1079" s="121"/>
      <c r="K1079" s="121"/>
    </row>
    <row r="1080" spans="2:11">
      <c r="B1080" s="120"/>
      <c r="C1080" s="120"/>
      <c r="D1080" s="120"/>
      <c r="E1080" s="121"/>
      <c r="F1080" s="121"/>
      <c r="G1080" s="121"/>
      <c r="H1080" s="121"/>
      <c r="I1080" s="121"/>
      <c r="J1080" s="121"/>
      <c r="K1080" s="121"/>
    </row>
    <row r="1081" spans="2:11">
      <c r="B1081" s="120"/>
      <c r="C1081" s="120"/>
      <c r="D1081" s="120"/>
      <c r="E1081" s="121"/>
      <c r="F1081" s="121"/>
      <c r="G1081" s="121"/>
      <c r="H1081" s="121"/>
      <c r="I1081" s="121"/>
      <c r="J1081" s="121"/>
      <c r="K1081" s="121"/>
    </row>
    <row r="1082" spans="2:11">
      <c r="B1082" s="120"/>
      <c r="C1082" s="120"/>
      <c r="D1082" s="120"/>
      <c r="E1082" s="121"/>
      <c r="F1082" s="121"/>
      <c r="G1082" s="121"/>
      <c r="H1082" s="121"/>
      <c r="I1082" s="121"/>
      <c r="J1082" s="121"/>
      <c r="K1082" s="121"/>
    </row>
    <row r="1083" spans="2:11">
      <c r="B1083" s="120"/>
      <c r="C1083" s="120"/>
      <c r="D1083" s="120"/>
      <c r="E1083" s="121"/>
      <c r="F1083" s="121"/>
      <c r="G1083" s="121"/>
      <c r="H1083" s="121"/>
      <c r="I1083" s="121"/>
      <c r="J1083" s="121"/>
      <c r="K1083" s="121"/>
    </row>
    <row r="1084" spans="2:11">
      <c r="B1084" s="120"/>
      <c r="C1084" s="120"/>
      <c r="D1084" s="120"/>
      <c r="E1084" s="121"/>
      <c r="F1084" s="121"/>
      <c r="G1084" s="121"/>
      <c r="H1084" s="121"/>
      <c r="I1084" s="121"/>
      <c r="J1084" s="121"/>
      <c r="K1084" s="121"/>
    </row>
    <row r="1085" spans="2:11">
      <c r="B1085" s="120"/>
      <c r="C1085" s="120"/>
      <c r="D1085" s="120"/>
      <c r="E1085" s="121"/>
      <c r="F1085" s="121"/>
      <c r="G1085" s="121"/>
      <c r="H1085" s="121"/>
      <c r="I1085" s="121"/>
      <c r="J1085" s="121"/>
      <c r="K1085" s="121"/>
    </row>
    <row r="1086" spans="2:11">
      <c r="B1086" s="120"/>
      <c r="C1086" s="120"/>
      <c r="D1086" s="120"/>
      <c r="E1086" s="121"/>
      <c r="F1086" s="121"/>
      <c r="G1086" s="121"/>
      <c r="H1086" s="121"/>
      <c r="I1086" s="121"/>
      <c r="J1086" s="121"/>
      <c r="K1086" s="121"/>
    </row>
    <row r="1087" spans="2:11">
      <c r="B1087" s="120"/>
      <c r="C1087" s="120"/>
      <c r="D1087" s="120"/>
      <c r="E1087" s="121"/>
      <c r="F1087" s="121"/>
      <c r="G1087" s="121"/>
      <c r="H1087" s="121"/>
      <c r="I1087" s="121"/>
      <c r="J1087" s="121"/>
      <c r="K1087" s="121"/>
    </row>
    <row r="1088" spans="2:11">
      <c r="B1088" s="120"/>
      <c r="C1088" s="120"/>
      <c r="D1088" s="120"/>
      <c r="E1088" s="121"/>
      <c r="F1088" s="121"/>
      <c r="G1088" s="121"/>
      <c r="H1088" s="121"/>
      <c r="I1088" s="121"/>
      <c r="J1088" s="121"/>
      <c r="K1088" s="121"/>
    </row>
    <row r="1089" spans="2:11">
      <c r="B1089" s="120"/>
      <c r="C1089" s="120"/>
      <c r="D1089" s="120"/>
      <c r="E1089" s="121"/>
      <c r="F1089" s="121"/>
      <c r="G1089" s="121"/>
      <c r="H1089" s="121"/>
      <c r="I1089" s="121"/>
      <c r="J1089" s="121"/>
      <c r="K1089" s="121"/>
    </row>
    <row r="1090" spans="2:11">
      <c r="B1090" s="120"/>
      <c r="C1090" s="120"/>
      <c r="D1090" s="120"/>
      <c r="E1090" s="121"/>
      <c r="F1090" s="121"/>
      <c r="G1090" s="121"/>
      <c r="H1090" s="121"/>
      <c r="I1090" s="121"/>
      <c r="J1090" s="121"/>
      <c r="K1090" s="121"/>
    </row>
    <row r="1091" spans="2:11">
      <c r="B1091" s="120"/>
      <c r="C1091" s="120"/>
      <c r="D1091" s="120"/>
      <c r="E1091" s="121"/>
      <c r="F1091" s="121"/>
      <c r="G1091" s="121"/>
      <c r="H1091" s="121"/>
      <c r="I1091" s="121"/>
      <c r="J1091" s="121"/>
      <c r="K1091" s="121"/>
    </row>
    <row r="1092" spans="2:11">
      <c r="B1092" s="120"/>
      <c r="C1092" s="120"/>
      <c r="D1092" s="120"/>
      <c r="E1092" s="121"/>
      <c r="F1092" s="121"/>
      <c r="G1092" s="121"/>
      <c r="H1092" s="121"/>
      <c r="I1092" s="121"/>
      <c r="J1092" s="121"/>
      <c r="K1092" s="121"/>
    </row>
    <row r="1093" spans="2:11">
      <c r="B1093" s="120"/>
      <c r="C1093" s="120"/>
      <c r="D1093" s="120"/>
      <c r="E1093" s="121"/>
      <c r="F1093" s="121"/>
      <c r="G1093" s="121"/>
      <c r="H1093" s="121"/>
      <c r="I1093" s="121"/>
      <c r="J1093" s="121"/>
      <c r="K1093" s="121"/>
    </row>
    <row r="1094" spans="2:11">
      <c r="B1094" s="120"/>
      <c r="C1094" s="120"/>
      <c r="D1094" s="120"/>
      <c r="E1094" s="121"/>
      <c r="F1094" s="121"/>
      <c r="G1094" s="121"/>
      <c r="H1094" s="121"/>
      <c r="I1094" s="121"/>
      <c r="J1094" s="121"/>
      <c r="K1094" s="121"/>
    </row>
    <row r="1095" spans="2:11">
      <c r="B1095" s="120"/>
      <c r="C1095" s="120"/>
      <c r="D1095" s="120"/>
      <c r="E1095" s="121"/>
      <c r="F1095" s="121"/>
      <c r="G1095" s="121"/>
      <c r="H1095" s="121"/>
      <c r="I1095" s="121"/>
      <c r="J1095" s="121"/>
      <c r="K1095" s="121"/>
    </row>
    <row r="1096" spans="2:11">
      <c r="B1096" s="120"/>
      <c r="C1096" s="120"/>
      <c r="D1096" s="120"/>
      <c r="E1096" s="121"/>
      <c r="F1096" s="121"/>
      <c r="G1096" s="121"/>
      <c r="H1096" s="121"/>
      <c r="I1096" s="121"/>
      <c r="J1096" s="121"/>
      <c r="K1096" s="121"/>
    </row>
    <row r="1097" spans="2:11">
      <c r="B1097" s="120"/>
      <c r="C1097" s="120"/>
      <c r="D1097" s="120"/>
      <c r="E1097" s="121"/>
      <c r="F1097" s="121"/>
      <c r="G1097" s="121"/>
      <c r="H1097" s="121"/>
      <c r="I1097" s="121"/>
      <c r="J1097" s="121"/>
      <c r="K1097" s="121"/>
    </row>
    <row r="1098" spans="2:11">
      <c r="B1098" s="120"/>
      <c r="C1098" s="120"/>
      <c r="D1098" s="120"/>
      <c r="E1098" s="121"/>
      <c r="F1098" s="121"/>
      <c r="G1098" s="121"/>
      <c r="H1098" s="121"/>
      <c r="I1098" s="121"/>
      <c r="J1098" s="121"/>
      <c r="K1098" s="121"/>
    </row>
    <row r="1099" spans="2:11">
      <c r="B1099" s="120"/>
      <c r="C1099" s="120"/>
      <c r="D1099" s="120"/>
      <c r="E1099" s="121"/>
      <c r="F1099" s="121"/>
      <c r="G1099" s="121"/>
      <c r="H1099" s="121"/>
      <c r="I1099" s="121"/>
      <c r="J1099" s="121"/>
      <c r="K1099" s="12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8803</v>
      </c>
    </row>
    <row r="6" spans="2:17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17" ht="26.25" customHeight="1">
      <c r="B7" s="134" t="s">
        <v>100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17" s="3" customFormat="1" ht="47.25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58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25" t="s">
        <v>2889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6">
        <v>0</v>
      </c>
      <c r="O11" s="88"/>
      <c r="P11" s="127">
        <v>0</v>
      </c>
      <c r="Q11" s="127">
        <v>0</v>
      </c>
    </row>
    <row r="12" spans="2:17" ht="18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  <row r="177" spans="2:17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</row>
    <row r="178" spans="2:17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</row>
    <row r="179" spans="2:17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</row>
    <row r="180" spans="2:17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</row>
    <row r="181" spans="2:17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</row>
    <row r="182" spans="2:17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</row>
    <row r="183" spans="2:17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</row>
    <row r="184" spans="2:17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</row>
    <row r="185" spans="2:17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</row>
    <row r="186" spans="2:17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</row>
    <row r="187" spans="2:17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</row>
    <row r="188" spans="2:17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</row>
    <row r="189" spans="2:17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2:17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</row>
    <row r="191" spans="2:17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</row>
    <row r="192" spans="2:17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</row>
    <row r="193" spans="2:17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</row>
    <row r="194" spans="2:17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</row>
    <row r="195" spans="2:17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</row>
    <row r="196" spans="2:17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</row>
    <row r="197" spans="2:17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</row>
    <row r="198" spans="2:17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</row>
    <row r="199" spans="2:17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</row>
    <row r="200" spans="2:17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</row>
    <row r="201" spans="2:17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</row>
    <row r="202" spans="2:17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</row>
    <row r="203" spans="2:17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</row>
    <row r="204" spans="2:17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</row>
    <row r="205" spans="2:17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</row>
    <row r="206" spans="2:17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</row>
    <row r="207" spans="2:17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</row>
    <row r="208" spans="2:17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</row>
    <row r="209" spans="2:17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</row>
    <row r="210" spans="2:17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</row>
    <row r="211" spans="2:17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</row>
    <row r="212" spans="2:17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</row>
    <row r="213" spans="2:17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</row>
    <row r="214" spans="2:17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</row>
    <row r="215" spans="2:17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</row>
    <row r="216" spans="2:17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</row>
    <row r="217" spans="2:17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</row>
    <row r="218" spans="2:17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</row>
    <row r="219" spans="2:17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</row>
    <row r="220" spans="2:17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</row>
    <row r="221" spans="2:17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</row>
    <row r="222" spans="2:17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</row>
    <row r="223" spans="2:17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</row>
    <row r="224" spans="2:17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</row>
    <row r="225" spans="2:17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2:17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</row>
    <row r="227" spans="2:17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</row>
    <row r="228" spans="2:17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</row>
    <row r="229" spans="2:17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</row>
    <row r="230" spans="2:17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</row>
    <row r="231" spans="2:17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</row>
    <row r="232" spans="2:17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</row>
    <row r="233" spans="2:17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</row>
    <row r="234" spans="2:17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</row>
    <row r="235" spans="2:17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</row>
    <row r="236" spans="2:17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</row>
    <row r="237" spans="2:17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</row>
    <row r="238" spans="2:17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</row>
    <row r="239" spans="2:17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</row>
    <row r="240" spans="2:17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2:17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</row>
    <row r="242" spans="2:17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</row>
    <row r="243" spans="2:17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</row>
    <row r="244" spans="2:17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</row>
    <row r="245" spans="2:17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</row>
    <row r="246" spans="2:17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</row>
    <row r="247" spans="2:17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</row>
    <row r="248" spans="2:17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</row>
    <row r="249" spans="2:17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</row>
    <row r="250" spans="2:17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</row>
    <row r="251" spans="2:17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</row>
    <row r="252" spans="2:17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</row>
    <row r="253" spans="2:17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</row>
    <row r="254" spans="2:17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</row>
    <row r="255" spans="2:17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</row>
    <row r="256" spans="2:17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</row>
    <row r="257" spans="2:17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</row>
    <row r="258" spans="2:17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</row>
    <row r="259" spans="2:17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</row>
    <row r="260" spans="2:17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</row>
    <row r="261" spans="2:17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</row>
    <row r="262" spans="2:17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</row>
    <row r="263" spans="2:17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</row>
    <row r="264" spans="2:17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</row>
    <row r="265" spans="2:17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</row>
    <row r="266" spans="2:17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</row>
    <row r="267" spans="2:17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</row>
    <row r="268" spans="2:17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</row>
    <row r="269" spans="2:17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</row>
    <row r="270" spans="2:17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</row>
    <row r="271" spans="2:17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</row>
    <row r="272" spans="2:17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</row>
    <row r="273" spans="2:17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</row>
    <row r="274" spans="2:17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</row>
    <row r="275" spans="2:17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</row>
    <row r="276" spans="2:17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</row>
    <row r="277" spans="2:17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</row>
    <row r="278" spans="2:17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</row>
    <row r="279" spans="2:17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</row>
    <row r="280" spans="2:17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</row>
    <row r="281" spans="2:17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</row>
    <row r="282" spans="2:17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</row>
    <row r="283" spans="2:17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</row>
    <row r="284" spans="2:17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</row>
    <row r="285" spans="2:17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</row>
    <row r="286" spans="2:17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</row>
    <row r="287" spans="2:17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</row>
    <row r="288" spans="2:17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</row>
    <row r="289" spans="2:17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</row>
    <row r="290" spans="2:17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</row>
    <row r="291" spans="2:17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</row>
    <row r="292" spans="2:17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</row>
    <row r="293" spans="2:17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</row>
    <row r="294" spans="2:17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</row>
    <row r="295" spans="2:17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</row>
    <row r="296" spans="2:17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</row>
    <row r="297" spans="2:17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</row>
    <row r="298" spans="2:17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</row>
    <row r="299" spans="2:17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</row>
    <row r="300" spans="2:17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</row>
    <row r="301" spans="2:17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</row>
    <row r="302" spans="2:17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</row>
    <row r="303" spans="2:17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</row>
    <row r="304" spans="2:17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</row>
    <row r="305" spans="2:17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</row>
    <row r="306" spans="2:17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</row>
    <row r="307" spans="2:17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</row>
    <row r="308" spans="2:17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2:17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</row>
    <row r="310" spans="2:17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</row>
    <row r="311" spans="2:17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</row>
    <row r="312" spans="2:17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</row>
    <row r="313" spans="2:17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</row>
    <row r="314" spans="2:17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</row>
    <row r="315" spans="2:17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</row>
    <row r="316" spans="2:17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</row>
    <row r="317" spans="2:17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</row>
    <row r="318" spans="2:17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</row>
    <row r="319" spans="2:17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</row>
    <row r="320" spans="2:17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</row>
    <row r="321" spans="2:17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</row>
    <row r="322" spans="2:17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</row>
    <row r="323" spans="2:17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</row>
    <row r="324" spans="2:17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</row>
    <row r="325" spans="2:17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</row>
    <row r="326" spans="2:17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</row>
    <row r="327" spans="2:17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</row>
    <row r="328" spans="2:17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</row>
    <row r="329" spans="2:17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</row>
    <row r="330" spans="2:17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</row>
    <row r="331" spans="2:17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</row>
    <row r="332" spans="2:17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</row>
    <row r="333" spans="2:17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</row>
    <row r="334" spans="2:17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</row>
    <row r="335" spans="2:17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</row>
    <row r="336" spans="2:17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</row>
    <row r="337" spans="2:17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</row>
    <row r="338" spans="2:17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</row>
    <row r="339" spans="2:17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</row>
    <row r="340" spans="2:17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</row>
    <row r="341" spans="2:17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</row>
    <row r="342" spans="2:17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</row>
    <row r="343" spans="2:17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</row>
    <row r="344" spans="2:17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</row>
    <row r="345" spans="2:17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</row>
    <row r="346" spans="2:17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</row>
    <row r="347" spans="2:17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</row>
    <row r="348" spans="2:17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</row>
    <row r="349" spans="2:17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spans="2:17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</row>
    <row r="351" spans="2:17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</row>
    <row r="352" spans="2:17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</row>
    <row r="353" spans="2:17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</row>
    <row r="354" spans="2:17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</row>
    <row r="355" spans="2:17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</row>
    <row r="356" spans="2:17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</row>
    <row r="357" spans="2:17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</row>
    <row r="358" spans="2:17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</row>
    <row r="359" spans="2:17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</row>
    <row r="360" spans="2:17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</row>
    <row r="361" spans="2:17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</row>
    <row r="362" spans="2:17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</row>
    <row r="363" spans="2:17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</row>
    <row r="364" spans="2:17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</row>
    <row r="365" spans="2:17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</row>
    <row r="366" spans="2:17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</row>
    <row r="367" spans="2:17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</row>
    <row r="368" spans="2:17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</row>
    <row r="369" spans="2:17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</row>
    <row r="370" spans="2:17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</row>
    <row r="371" spans="2:17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</row>
    <row r="372" spans="2:17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</row>
    <row r="373" spans="2:17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</row>
    <row r="374" spans="2:17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</row>
    <row r="375" spans="2:17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</row>
    <row r="376" spans="2:17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</row>
    <row r="377" spans="2:17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</row>
    <row r="378" spans="2:17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</row>
    <row r="379" spans="2:17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</row>
    <row r="380" spans="2:17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</row>
    <row r="381" spans="2:17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</row>
    <row r="382" spans="2:17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</row>
    <row r="383" spans="2:17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</row>
    <row r="384" spans="2:17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</row>
    <row r="385" spans="2:17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</row>
    <row r="386" spans="2:17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</row>
    <row r="387" spans="2:17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</row>
    <row r="388" spans="2:17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</row>
    <row r="389" spans="2:17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</row>
    <row r="390" spans="2:17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</row>
    <row r="391" spans="2:17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</row>
    <row r="392" spans="2:17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</row>
    <row r="393" spans="2:17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</row>
    <row r="394" spans="2:17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</row>
    <row r="395" spans="2:17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</row>
    <row r="396" spans="2:17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</row>
    <row r="397" spans="2:17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</row>
    <row r="398" spans="2:17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</row>
    <row r="399" spans="2:17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</row>
    <row r="400" spans="2:17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</row>
    <row r="401" spans="2:17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</row>
    <row r="402" spans="2:17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</row>
    <row r="403" spans="2:17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</row>
    <row r="404" spans="2:17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</row>
    <row r="405" spans="2:17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</row>
    <row r="406" spans="2:17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</row>
    <row r="407" spans="2:17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</row>
    <row r="408" spans="2:17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</row>
    <row r="409" spans="2:17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</row>
    <row r="410" spans="2:17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</row>
    <row r="411" spans="2:17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</row>
    <row r="412" spans="2:17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</row>
    <row r="413" spans="2:17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</row>
    <row r="414" spans="2:17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</row>
    <row r="415" spans="2:17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</row>
    <row r="416" spans="2:17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</row>
    <row r="417" spans="2:17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</row>
    <row r="418" spans="2:17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</row>
    <row r="419" spans="2:17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</row>
    <row r="420" spans="2:17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</row>
    <row r="421" spans="2:17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</row>
    <row r="422" spans="2:17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</row>
    <row r="423" spans="2:17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</row>
    <row r="424" spans="2:17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</row>
    <row r="425" spans="2:17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</row>
    <row r="426" spans="2:17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</row>
    <row r="427" spans="2:17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</row>
    <row r="428" spans="2:17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</row>
    <row r="429" spans="2:17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</row>
    <row r="430" spans="2:17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</row>
    <row r="431" spans="2:17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</row>
    <row r="432" spans="2:17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</row>
    <row r="433" spans="2:17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</row>
    <row r="434" spans="2:17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</row>
    <row r="435" spans="2:17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</row>
    <row r="436" spans="2:17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</row>
    <row r="437" spans="2:17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</row>
    <row r="438" spans="2:17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</row>
    <row r="439" spans="2:17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</row>
    <row r="440" spans="2:17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</row>
    <row r="441" spans="2:17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</row>
    <row r="442" spans="2:17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</row>
    <row r="443" spans="2:17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</row>
    <row r="444" spans="2:17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</row>
    <row r="445" spans="2:17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</row>
    <row r="446" spans="2:17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</row>
    <row r="447" spans="2:17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</row>
    <row r="448" spans="2:17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</row>
    <row r="449" spans="2:17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</row>
    <row r="450" spans="2:17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</row>
    <row r="451" spans="2:17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</row>
    <row r="452" spans="2:17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</row>
    <row r="453" spans="2:17">
      <c r="B453" s="120"/>
      <c r="C453" s="120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</row>
    <row r="454" spans="2:17">
      <c r="B454" s="120"/>
      <c r="C454" s="120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</row>
    <row r="455" spans="2:17">
      <c r="B455" s="120"/>
      <c r="C455" s="120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</row>
    <row r="456" spans="2:17">
      <c r="B456" s="120"/>
      <c r="C456" s="120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</row>
    <row r="457" spans="2:17">
      <c r="B457" s="120"/>
      <c r="C457" s="120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</row>
    <row r="458" spans="2:17">
      <c r="B458" s="120"/>
      <c r="C458" s="120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</row>
    <row r="459" spans="2:17">
      <c r="B459" s="120"/>
      <c r="C459" s="120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</row>
    <row r="460" spans="2:17">
      <c r="B460" s="120"/>
      <c r="C460" s="120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</row>
    <row r="461" spans="2:17">
      <c r="B461" s="120"/>
      <c r="C461" s="120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</row>
    <row r="462" spans="2:17">
      <c r="B462" s="120"/>
      <c r="C462" s="120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</row>
    <row r="463" spans="2:17">
      <c r="B463" s="120"/>
      <c r="C463" s="120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</row>
    <row r="464" spans="2:17">
      <c r="B464" s="120"/>
      <c r="C464" s="120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</row>
    <row r="465" spans="2:17">
      <c r="B465" s="120"/>
      <c r="C465" s="120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</row>
    <row r="466" spans="2:17">
      <c r="B466" s="120"/>
      <c r="C466" s="120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</row>
    <row r="467" spans="2:17">
      <c r="B467" s="120"/>
      <c r="C467" s="120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</row>
    <row r="468" spans="2:17">
      <c r="B468" s="120"/>
      <c r="C468" s="120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</row>
    <row r="469" spans="2:17">
      <c r="B469" s="120"/>
      <c r="C469" s="120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</row>
    <row r="470" spans="2:17">
      <c r="B470" s="120"/>
      <c r="C470" s="120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</row>
    <row r="471" spans="2:17">
      <c r="B471" s="120"/>
      <c r="C471" s="120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</row>
    <row r="472" spans="2:17">
      <c r="B472" s="120"/>
      <c r="C472" s="120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</row>
    <row r="473" spans="2:17">
      <c r="B473" s="120"/>
      <c r="C473" s="120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</row>
    <row r="474" spans="2:17">
      <c r="B474" s="120"/>
      <c r="C474" s="120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</row>
    <row r="475" spans="2:17">
      <c r="B475" s="120"/>
      <c r="C475" s="120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</row>
    <row r="476" spans="2:17">
      <c r="B476" s="120"/>
      <c r="C476" s="120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</row>
    <row r="477" spans="2:17">
      <c r="B477" s="120"/>
      <c r="C477" s="120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</row>
    <row r="478" spans="2:17">
      <c r="B478" s="120"/>
      <c r="C478" s="120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</row>
    <row r="479" spans="2:17">
      <c r="B479" s="120"/>
      <c r="C479" s="120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</row>
    <row r="480" spans="2:17">
      <c r="B480" s="120"/>
      <c r="C480" s="120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</row>
    <row r="481" spans="2:17">
      <c r="B481" s="120"/>
      <c r="C481" s="120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</row>
    <row r="482" spans="2:17">
      <c r="B482" s="120"/>
      <c r="C482" s="120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</row>
    <row r="483" spans="2:17">
      <c r="B483" s="120"/>
      <c r="C483" s="120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</row>
    <row r="484" spans="2:17">
      <c r="B484" s="120"/>
      <c r="C484" s="120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</row>
    <row r="485" spans="2:17">
      <c r="B485" s="120"/>
      <c r="C485" s="120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</row>
    <row r="486" spans="2:17">
      <c r="B486" s="120"/>
      <c r="C486" s="120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</row>
    <row r="487" spans="2:17">
      <c r="B487" s="120"/>
      <c r="C487" s="120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</row>
    <row r="488" spans="2:17">
      <c r="B488" s="120"/>
      <c r="C488" s="120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</row>
    <row r="489" spans="2:17">
      <c r="B489" s="120"/>
      <c r="C489" s="120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</row>
    <row r="490" spans="2:17">
      <c r="B490" s="120"/>
      <c r="C490" s="120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</row>
    <row r="491" spans="2:17">
      <c r="B491" s="120"/>
      <c r="C491" s="120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</row>
    <row r="492" spans="2:17">
      <c r="B492" s="120"/>
      <c r="C492" s="120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</row>
    <row r="493" spans="2:17">
      <c r="B493" s="120"/>
      <c r="C493" s="120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</row>
    <row r="494" spans="2:17">
      <c r="B494" s="120"/>
      <c r="C494" s="120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</row>
    <row r="495" spans="2:17">
      <c r="B495" s="120"/>
      <c r="C495" s="120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</row>
    <row r="496" spans="2:17">
      <c r="B496" s="120"/>
      <c r="C496" s="120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</row>
    <row r="497" spans="2:17">
      <c r="B497" s="120"/>
      <c r="C497" s="120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</row>
    <row r="498" spans="2:17">
      <c r="B498" s="120"/>
      <c r="C498" s="120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</row>
    <row r="499" spans="2:17">
      <c r="B499" s="120"/>
      <c r="C499" s="120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</row>
    <row r="500" spans="2:17">
      <c r="B500" s="120"/>
      <c r="C500" s="120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</row>
    <row r="501" spans="2:17">
      <c r="B501" s="120"/>
      <c r="C501" s="120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</row>
    <row r="502" spans="2:17">
      <c r="B502" s="120"/>
      <c r="C502" s="120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</row>
    <row r="503" spans="2:17">
      <c r="B503" s="120"/>
      <c r="C503" s="120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</row>
    <row r="504" spans="2:17">
      <c r="B504" s="120"/>
      <c r="C504" s="120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</row>
    <row r="505" spans="2:17">
      <c r="B505" s="120"/>
      <c r="C505" s="120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</row>
    <row r="506" spans="2:17">
      <c r="B506" s="120"/>
      <c r="C506" s="120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</row>
    <row r="507" spans="2:17">
      <c r="B507" s="120"/>
      <c r="C507" s="120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</row>
    <row r="508" spans="2:17">
      <c r="B508" s="120"/>
      <c r="C508" s="120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</row>
    <row r="509" spans="2:17">
      <c r="B509" s="120"/>
      <c r="C509" s="120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</row>
    <row r="510" spans="2:17">
      <c r="B510" s="120"/>
      <c r="C510" s="120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</row>
    <row r="511" spans="2:17">
      <c r="B511" s="120"/>
      <c r="C511" s="120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</row>
    <row r="512" spans="2:17">
      <c r="B512" s="120"/>
      <c r="C512" s="120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</row>
    <row r="513" spans="2:17">
      <c r="B513" s="120"/>
      <c r="C513" s="120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</row>
    <row r="514" spans="2:17">
      <c r="B514" s="120"/>
      <c r="C514" s="120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</row>
    <row r="515" spans="2:17">
      <c r="B515" s="120"/>
      <c r="C515" s="120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</row>
    <row r="516" spans="2:17">
      <c r="B516" s="120"/>
      <c r="C516" s="120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</row>
    <row r="517" spans="2:17">
      <c r="B517" s="120"/>
      <c r="C517" s="120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</row>
    <row r="518" spans="2:17">
      <c r="B518" s="120"/>
      <c r="C518" s="120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</row>
    <row r="519" spans="2:17">
      <c r="B519" s="120"/>
      <c r="C519" s="120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</row>
    <row r="520" spans="2:17">
      <c r="B520" s="120"/>
      <c r="C520" s="120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</row>
    <row r="521" spans="2:17">
      <c r="B521" s="120"/>
      <c r="C521" s="120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</row>
    <row r="522" spans="2:17">
      <c r="B522" s="120"/>
      <c r="C522" s="120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</row>
    <row r="523" spans="2:17">
      <c r="B523" s="120"/>
      <c r="C523" s="120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</row>
    <row r="524" spans="2:17">
      <c r="B524" s="120"/>
      <c r="C524" s="120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</row>
    <row r="525" spans="2:17">
      <c r="B525" s="120"/>
      <c r="C525" s="120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</row>
    <row r="526" spans="2:17">
      <c r="B526" s="120"/>
      <c r="C526" s="120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</row>
    <row r="527" spans="2:17">
      <c r="B527" s="120"/>
      <c r="C527" s="120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</row>
    <row r="528" spans="2:17">
      <c r="B528" s="120"/>
      <c r="C528" s="120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</row>
    <row r="529" spans="2:17">
      <c r="B529" s="120"/>
      <c r="C529" s="120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</row>
    <row r="530" spans="2:17">
      <c r="B530" s="120"/>
      <c r="C530" s="120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</row>
    <row r="531" spans="2:17">
      <c r="B531" s="120"/>
      <c r="C531" s="120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</row>
    <row r="532" spans="2:17">
      <c r="B532" s="120"/>
      <c r="C532" s="120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</row>
    <row r="533" spans="2:17">
      <c r="B533" s="120"/>
      <c r="C533" s="120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</row>
    <row r="534" spans="2:17">
      <c r="B534" s="120"/>
      <c r="C534" s="120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</row>
    <row r="535" spans="2:17">
      <c r="B535" s="120"/>
      <c r="C535" s="120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</row>
    <row r="536" spans="2:17">
      <c r="B536" s="120"/>
      <c r="C536" s="120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</row>
    <row r="537" spans="2:17">
      <c r="B537" s="120"/>
      <c r="C537" s="120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</row>
    <row r="538" spans="2:17">
      <c r="B538" s="120"/>
      <c r="C538" s="120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</row>
    <row r="539" spans="2:17">
      <c r="B539" s="120"/>
      <c r="C539" s="120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</row>
    <row r="540" spans="2:17">
      <c r="B540" s="120"/>
      <c r="C540" s="120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</row>
    <row r="541" spans="2:17">
      <c r="B541" s="120"/>
      <c r="C541" s="120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</row>
    <row r="542" spans="2:17">
      <c r="B542" s="120"/>
      <c r="C542" s="120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</row>
    <row r="543" spans="2:17">
      <c r="B543" s="120"/>
      <c r="C543" s="120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</row>
    <row r="544" spans="2:17">
      <c r="B544" s="120"/>
      <c r="C544" s="120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</row>
    <row r="545" spans="2:17">
      <c r="B545" s="120"/>
      <c r="C545" s="120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</row>
    <row r="546" spans="2:17">
      <c r="B546" s="120"/>
      <c r="C546" s="120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</row>
    <row r="547" spans="2:17">
      <c r="B547" s="120"/>
      <c r="C547" s="120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</row>
    <row r="548" spans="2:17">
      <c r="B548" s="120"/>
      <c r="C548" s="120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</row>
    <row r="549" spans="2:17">
      <c r="B549" s="120"/>
      <c r="C549" s="120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</row>
    <row r="550" spans="2:17">
      <c r="B550" s="120"/>
      <c r="C550" s="120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</row>
    <row r="551" spans="2:17">
      <c r="B551" s="120"/>
      <c r="C551" s="120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</row>
    <row r="552" spans="2:17">
      <c r="B552" s="120"/>
      <c r="C552" s="120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</row>
    <row r="553" spans="2:17">
      <c r="B553" s="120"/>
      <c r="C553" s="120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>
      <c r="B554" s="120"/>
      <c r="C554" s="120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</row>
    <row r="555" spans="2:17">
      <c r="B555" s="120"/>
      <c r="C555" s="120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</row>
    <row r="556" spans="2:17">
      <c r="B556" s="120"/>
      <c r="C556" s="120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</row>
    <row r="557" spans="2:17">
      <c r="B557" s="120"/>
      <c r="C557" s="120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</row>
    <row r="558" spans="2:17">
      <c r="B558" s="120"/>
      <c r="C558" s="120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0.570312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8.7109375" style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8803</v>
      </c>
    </row>
    <row r="6" spans="2:18" ht="26.25" customHeight="1">
      <c r="B6" s="134" t="s">
        <v>174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s="3" customFormat="1" ht="78.75">
      <c r="B7" s="47" t="s">
        <v>114</v>
      </c>
      <c r="C7" s="48" t="s">
        <v>186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66</v>
      </c>
      <c r="I7" s="48" t="s">
        <v>17</v>
      </c>
      <c r="J7" s="48" t="s">
        <v>227</v>
      </c>
      <c r="K7" s="48" t="s">
        <v>101</v>
      </c>
      <c r="L7" s="48" t="s">
        <v>34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5.2478043320855727</v>
      </c>
      <c r="J10" s="69"/>
      <c r="K10" s="69"/>
      <c r="L10" s="69"/>
      <c r="M10" s="90">
        <v>2.2496502907976602E-2</v>
      </c>
      <c r="N10" s="77"/>
      <c r="O10" s="79"/>
      <c r="P10" s="77">
        <v>48619.516900545983</v>
      </c>
      <c r="Q10" s="78">
        <f>IFERROR(P10/$P$10,0)</f>
        <v>1</v>
      </c>
      <c r="R10" s="78">
        <f>P10/'סכום נכסי הקרן'!$C$42</f>
        <v>3.9361280996501213E-2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6.5724153895297679</v>
      </c>
      <c r="J11" s="71"/>
      <c r="K11" s="71"/>
      <c r="L11" s="71"/>
      <c r="M11" s="91">
        <v>1.7118038630279778E-2</v>
      </c>
      <c r="N11" s="80"/>
      <c r="O11" s="82"/>
      <c r="P11" s="80">
        <v>21627.526600546003</v>
      </c>
      <c r="Q11" s="81">
        <f t="shared" ref="Q11:Q74" si="0">IFERROR(P11/$P$10,0)</f>
        <v>0.44483219865771911</v>
      </c>
      <c r="R11" s="81">
        <f>P11/'סכום נכסי הקרן'!$C$42</f>
        <v>1.7509165167657933E-2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7.8957360449462852</v>
      </c>
      <c r="J12" s="71"/>
      <c r="K12" s="71"/>
      <c r="L12" s="71"/>
      <c r="M12" s="91">
        <v>1.8121582724529305E-2</v>
      </c>
      <c r="N12" s="80"/>
      <c r="O12" s="82"/>
      <c r="P12" s="80">
        <f>SUM(P13:P31)</f>
        <v>5277.8250396660014</v>
      </c>
      <c r="Q12" s="81">
        <f t="shared" si="0"/>
        <v>0.10855362982034758</v>
      </c>
      <c r="R12" s="81">
        <f>P12/'סכום נכסי הקרן'!$C$42</f>
        <v>4.2728099265488748E-3</v>
      </c>
    </row>
    <row r="13" spans="2:18">
      <c r="B13" s="76" t="s">
        <v>2962</v>
      </c>
      <c r="C13" s="86" t="s">
        <v>2792</v>
      </c>
      <c r="D13" s="73">
        <v>6028</v>
      </c>
      <c r="E13" s="73"/>
      <c r="F13" s="73" t="s">
        <v>633</v>
      </c>
      <c r="G13" s="94">
        <v>43100</v>
      </c>
      <c r="H13" s="73"/>
      <c r="I13" s="83">
        <v>9.2200000000012121</v>
      </c>
      <c r="J13" s="86" t="s">
        <v>27</v>
      </c>
      <c r="K13" s="86" t="s">
        <v>131</v>
      </c>
      <c r="L13" s="87">
        <v>3.1599999999975759E-2</v>
      </c>
      <c r="M13" s="87">
        <v>3.1599999999975759E-2</v>
      </c>
      <c r="N13" s="83">
        <v>161320.77596299999</v>
      </c>
      <c r="O13" s="85">
        <v>102.27</v>
      </c>
      <c r="P13" s="83">
        <v>164.98275759000001</v>
      </c>
      <c r="Q13" s="84">
        <f t="shared" si="0"/>
        <v>3.3933442392585209E-3</v>
      </c>
      <c r="R13" s="84">
        <f>P13/'סכום נכסי הקרן'!$C$42</f>
        <v>1.3356637611931329E-4</v>
      </c>
    </row>
    <row r="14" spans="2:18">
      <c r="B14" s="76" t="s">
        <v>2962</v>
      </c>
      <c r="C14" s="86" t="s">
        <v>2792</v>
      </c>
      <c r="D14" s="73">
        <v>6869</v>
      </c>
      <c r="E14" s="73"/>
      <c r="F14" s="73" t="s">
        <v>633</v>
      </c>
      <c r="G14" s="94">
        <v>43555</v>
      </c>
      <c r="H14" s="73"/>
      <c r="I14" s="83">
        <v>4.5300000000067246</v>
      </c>
      <c r="J14" s="86" t="s">
        <v>27</v>
      </c>
      <c r="K14" s="86" t="s">
        <v>131</v>
      </c>
      <c r="L14" s="87">
        <v>3.0100000000058573E-2</v>
      </c>
      <c r="M14" s="87">
        <v>3.0100000000058573E-2</v>
      </c>
      <c r="N14" s="83">
        <v>40970.864086000001</v>
      </c>
      <c r="O14" s="85">
        <v>112.52</v>
      </c>
      <c r="P14" s="83">
        <v>46.100416272999993</v>
      </c>
      <c r="Q14" s="84">
        <f t="shared" si="0"/>
        <v>9.4818746075369374E-4</v>
      </c>
      <c r="R14" s="84">
        <f>P14/'סכום נכסי הקרן'!$C$42</f>
        <v>3.7321873080085107E-5</v>
      </c>
    </row>
    <row r="15" spans="2:18">
      <c r="B15" s="76" t="s">
        <v>2962</v>
      </c>
      <c r="C15" s="86" t="s">
        <v>2792</v>
      </c>
      <c r="D15" s="73">
        <v>6870</v>
      </c>
      <c r="E15" s="73"/>
      <c r="F15" s="73" t="s">
        <v>633</v>
      </c>
      <c r="G15" s="94">
        <v>43555</v>
      </c>
      <c r="H15" s="73"/>
      <c r="I15" s="83">
        <v>6.53000000000673</v>
      </c>
      <c r="J15" s="86" t="s">
        <v>27</v>
      </c>
      <c r="K15" s="86" t="s">
        <v>131</v>
      </c>
      <c r="L15" s="87">
        <v>1.2500000000016881E-2</v>
      </c>
      <c r="M15" s="87">
        <v>1.2500000000016881E-2</v>
      </c>
      <c r="N15" s="83">
        <v>436293.52097800002</v>
      </c>
      <c r="O15" s="85">
        <v>101.81</v>
      </c>
      <c r="P15" s="83">
        <v>444.19043371700008</v>
      </c>
      <c r="Q15" s="84">
        <f t="shared" si="0"/>
        <v>9.1360519814628581E-3</v>
      </c>
      <c r="R15" s="84">
        <f>P15/'סכום נכסי הקרן'!$C$42</f>
        <v>3.5960670924100132E-4</v>
      </c>
    </row>
    <row r="16" spans="2:18">
      <c r="B16" s="76" t="s">
        <v>2962</v>
      </c>
      <c r="C16" s="86" t="s">
        <v>2792</v>
      </c>
      <c r="D16" s="73">
        <v>6868</v>
      </c>
      <c r="E16" s="73"/>
      <c r="F16" s="73" t="s">
        <v>633</v>
      </c>
      <c r="G16" s="94">
        <v>43555</v>
      </c>
      <c r="H16" s="73"/>
      <c r="I16" s="83">
        <v>6.5999999999687269</v>
      </c>
      <c r="J16" s="86" t="s">
        <v>27</v>
      </c>
      <c r="K16" s="86" t="s">
        <v>131</v>
      </c>
      <c r="L16" s="87">
        <v>1.9500000000009773E-2</v>
      </c>
      <c r="M16" s="87">
        <v>1.9500000000009773E-2</v>
      </c>
      <c r="N16" s="83">
        <v>46308.927085000003</v>
      </c>
      <c r="O16" s="85">
        <v>110.48</v>
      </c>
      <c r="P16" s="83">
        <v>51.162096740999999</v>
      </c>
      <c r="Q16" s="84">
        <f t="shared" si="0"/>
        <v>1.0522954566919084E-3</v>
      </c>
      <c r="R16" s="84">
        <f>P16/'סכום נכסי הקרן'!$C$42</f>
        <v>4.1419697162191784E-5</v>
      </c>
    </row>
    <row r="17" spans="2:18">
      <c r="B17" s="76" t="s">
        <v>2962</v>
      </c>
      <c r="C17" s="86" t="s">
        <v>2792</v>
      </c>
      <c r="D17" s="73">
        <v>6867</v>
      </c>
      <c r="E17" s="73"/>
      <c r="F17" s="73" t="s">
        <v>633</v>
      </c>
      <c r="G17" s="94">
        <v>43555</v>
      </c>
      <c r="H17" s="73"/>
      <c r="I17" s="83">
        <v>6.3899999999947514</v>
      </c>
      <c r="J17" s="86" t="s">
        <v>27</v>
      </c>
      <c r="K17" s="86" t="s">
        <v>131</v>
      </c>
      <c r="L17" s="87">
        <v>1.5400000000019088E-2</v>
      </c>
      <c r="M17" s="87">
        <v>1.5400000000019088E-2</v>
      </c>
      <c r="N17" s="83">
        <v>116211.50158</v>
      </c>
      <c r="O17" s="85">
        <v>108.2</v>
      </c>
      <c r="P17" s="83">
        <v>125.740830094</v>
      </c>
      <c r="Q17" s="84">
        <f t="shared" si="0"/>
        <v>2.5862212977395497E-3</v>
      </c>
      <c r="R17" s="84">
        <f>P17/'סכום נכסי הקרן'!$C$42</f>
        <v>1.0179698321946246E-4</v>
      </c>
    </row>
    <row r="18" spans="2:18">
      <c r="B18" s="76" t="s">
        <v>2962</v>
      </c>
      <c r="C18" s="86" t="s">
        <v>2792</v>
      </c>
      <c r="D18" s="73">
        <v>6866</v>
      </c>
      <c r="E18" s="73"/>
      <c r="F18" s="73" t="s">
        <v>633</v>
      </c>
      <c r="G18" s="94">
        <v>43555</v>
      </c>
      <c r="H18" s="73"/>
      <c r="I18" s="83">
        <v>6.9999999999828804</v>
      </c>
      <c r="J18" s="86" t="s">
        <v>27</v>
      </c>
      <c r="K18" s="86" t="s">
        <v>131</v>
      </c>
      <c r="L18" s="87">
        <v>6.9999999999771738E-3</v>
      </c>
      <c r="M18" s="87">
        <v>6.9999999999771738E-3</v>
      </c>
      <c r="N18" s="83">
        <v>163727.457089</v>
      </c>
      <c r="O18" s="85">
        <v>107.02</v>
      </c>
      <c r="P18" s="83">
        <v>175.22110409199996</v>
      </c>
      <c r="Q18" s="84">
        <f t="shared" si="0"/>
        <v>3.6039252395375465E-3</v>
      </c>
      <c r="R18" s="84">
        <f>P18/'סכום נכסי הקרן'!$C$42</f>
        <v>1.4185511404382032E-4</v>
      </c>
    </row>
    <row r="19" spans="2:18">
      <c r="B19" s="76" t="s">
        <v>2962</v>
      </c>
      <c r="C19" s="86" t="s">
        <v>2792</v>
      </c>
      <c r="D19" s="73">
        <v>6865</v>
      </c>
      <c r="E19" s="73"/>
      <c r="F19" s="73" t="s">
        <v>633</v>
      </c>
      <c r="G19" s="94">
        <v>43555</v>
      </c>
      <c r="H19" s="73"/>
      <c r="I19" s="83">
        <v>4.7700000000175606</v>
      </c>
      <c r="J19" s="86" t="s">
        <v>27</v>
      </c>
      <c r="K19" s="86" t="s">
        <v>131</v>
      </c>
      <c r="L19" s="87">
        <v>1.7300000000066054E-2</v>
      </c>
      <c r="M19" s="87">
        <v>1.7300000000066054E-2</v>
      </c>
      <c r="N19" s="83">
        <v>107202.61717100001</v>
      </c>
      <c r="O19" s="85">
        <v>115.8</v>
      </c>
      <c r="P19" s="83">
        <v>124.140642566</v>
      </c>
      <c r="Q19" s="84">
        <f t="shared" si="0"/>
        <v>2.5533088454979267E-3</v>
      </c>
      <c r="R19" s="84">
        <f>P19/'סכום נכסי הקרן'!$C$42</f>
        <v>1.00501506938496E-4</v>
      </c>
    </row>
    <row r="20" spans="2:18">
      <c r="B20" s="76" t="s">
        <v>2962</v>
      </c>
      <c r="C20" s="86" t="s">
        <v>2792</v>
      </c>
      <c r="D20" s="73">
        <v>5212</v>
      </c>
      <c r="E20" s="73"/>
      <c r="F20" s="73" t="s">
        <v>633</v>
      </c>
      <c r="G20" s="94">
        <v>42643</v>
      </c>
      <c r="H20" s="73"/>
      <c r="I20" s="83">
        <v>8.3900000000052035</v>
      </c>
      <c r="J20" s="86" t="s">
        <v>27</v>
      </c>
      <c r="K20" s="86" t="s">
        <v>131</v>
      </c>
      <c r="L20" s="87">
        <v>1.7500000000006222E-2</v>
      </c>
      <c r="M20" s="87">
        <v>1.7500000000006222E-2</v>
      </c>
      <c r="N20" s="83">
        <v>400936.80757200002</v>
      </c>
      <c r="O20" s="85">
        <v>100.16</v>
      </c>
      <c r="P20" s="83">
        <v>401.57289834199997</v>
      </c>
      <c r="Q20" s="84">
        <f t="shared" si="0"/>
        <v>8.259499969188103E-3</v>
      </c>
      <c r="R20" s="84">
        <f>P20/'סכום נכסי הקרן'!$C$42</f>
        <v>3.2510449917780602E-4</v>
      </c>
    </row>
    <row r="21" spans="2:18">
      <c r="B21" s="76" t="s">
        <v>2962</v>
      </c>
      <c r="C21" s="86" t="s">
        <v>2792</v>
      </c>
      <c r="D21" s="73">
        <v>5211</v>
      </c>
      <c r="E21" s="73"/>
      <c r="F21" s="73" t="s">
        <v>633</v>
      </c>
      <c r="G21" s="94">
        <v>42643</v>
      </c>
      <c r="H21" s="73"/>
      <c r="I21" s="83">
        <v>5.5799999999947705</v>
      </c>
      <c r="J21" s="86" t="s">
        <v>27</v>
      </c>
      <c r="K21" s="86" t="s">
        <v>131</v>
      </c>
      <c r="L21" s="87">
        <v>2.4099999999972317E-2</v>
      </c>
      <c r="M21" s="87">
        <v>2.4099999999972317E-2</v>
      </c>
      <c r="N21" s="83">
        <v>360365.03878599999</v>
      </c>
      <c r="O21" s="85">
        <v>108.26</v>
      </c>
      <c r="P21" s="83">
        <v>390.11843820900003</v>
      </c>
      <c r="Q21" s="84">
        <f t="shared" si="0"/>
        <v>8.023906099417024E-3</v>
      </c>
      <c r="R21" s="84">
        <f>P21/'סכום נכסי הקרן'!$C$42</f>
        <v>3.1583122266869352E-4</v>
      </c>
    </row>
    <row r="22" spans="2:18">
      <c r="B22" s="76" t="s">
        <v>2962</v>
      </c>
      <c r="C22" s="86" t="s">
        <v>2792</v>
      </c>
      <c r="D22" s="73">
        <v>6027</v>
      </c>
      <c r="E22" s="73"/>
      <c r="F22" s="73" t="s">
        <v>633</v>
      </c>
      <c r="G22" s="94">
        <v>43100</v>
      </c>
      <c r="H22" s="73"/>
      <c r="I22" s="83">
        <v>9.9499999999968445</v>
      </c>
      <c r="J22" s="86" t="s">
        <v>27</v>
      </c>
      <c r="K22" s="86" t="s">
        <v>131</v>
      </c>
      <c r="L22" s="87">
        <v>1.7299999999996846E-2</v>
      </c>
      <c r="M22" s="87">
        <v>1.7299999999996846E-2</v>
      </c>
      <c r="N22" s="83">
        <v>621276.05376299995</v>
      </c>
      <c r="O22" s="85">
        <v>102</v>
      </c>
      <c r="P22" s="83">
        <v>633.70157484000003</v>
      </c>
      <c r="Q22" s="84">
        <f t="shared" si="0"/>
        <v>1.3033892873437493E-2</v>
      </c>
      <c r="R22" s="84">
        <f>P22/'סכום נכסי הקרן'!$C$42</f>
        <v>5.1303071986966782E-4</v>
      </c>
    </row>
    <row r="23" spans="2:18">
      <c r="B23" s="76" t="s">
        <v>2962</v>
      </c>
      <c r="C23" s="86" t="s">
        <v>2792</v>
      </c>
      <c r="D23" s="73">
        <v>5025</v>
      </c>
      <c r="E23" s="73"/>
      <c r="F23" s="73" t="s">
        <v>633</v>
      </c>
      <c r="G23" s="94">
        <v>42551</v>
      </c>
      <c r="H23" s="73"/>
      <c r="I23" s="83">
        <v>9.3300000000049277</v>
      </c>
      <c r="J23" s="86" t="s">
        <v>27</v>
      </c>
      <c r="K23" s="86" t="s">
        <v>131</v>
      </c>
      <c r="L23" s="87">
        <v>2.0100000000003018E-2</v>
      </c>
      <c r="M23" s="87">
        <v>2.0100000000003018E-2</v>
      </c>
      <c r="N23" s="83">
        <v>402870.62393100001</v>
      </c>
      <c r="O23" s="85">
        <v>98.71</v>
      </c>
      <c r="P23" s="83">
        <v>397.67359288800003</v>
      </c>
      <c r="Q23" s="84">
        <f t="shared" si="0"/>
        <v>8.1792995537463744E-3</v>
      </c>
      <c r="R23" s="84">
        <f>P23/'סכום נכסי הקרן'!$C$42</f>
        <v>3.2194770808956799E-4</v>
      </c>
    </row>
    <row r="24" spans="2:18">
      <c r="B24" s="76" t="s">
        <v>2962</v>
      </c>
      <c r="C24" s="86" t="s">
        <v>2792</v>
      </c>
      <c r="D24" s="73">
        <v>5024</v>
      </c>
      <c r="E24" s="73"/>
      <c r="F24" s="73" t="s">
        <v>633</v>
      </c>
      <c r="G24" s="94">
        <v>42551</v>
      </c>
      <c r="H24" s="73"/>
      <c r="I24" s="83">
        <v>6.7200000000007334</v>
      </c>
      <c r="J24" s="86" t="s">
        <v>27</v>
      </c>
      <c r="K24" s="86" t="s">
        <v>131</v>
      </c>
      <c r="L24" s="87">
        <v>2.5099999999997558E-2</v>
      </c>
      <c r="M24" s="87">
        <v>2.5099999999997558E-2</v>
      </c>
      <c r="N24" s="83">
        <v>290401.27071999997</v>
      </c>
      <c r="O24" s="85">
        <v>112.81</v>
      </c>
      <c r="P24" s="83">
        <v>327.60167350799998</v>
      </c>
      <c r="Q24" s="84">
        <f t="shared" si="0"/>
        <v>6.7380692855942611E-3</v>
      </c>
      <c r="R24" s="84">
        <f>P24/'סכום נכסי הקרן'!$C$42</f>
        <v>2.6521903852416993E-4</v>
      </c>
    </row>
    <row r="25" spans="2:18">
      <c r="B25" s="76" t="s">
        <v>2962</v>
      </c>
      <c r="C25" s="86" t="s">
        <v>2792</v>
      </c>
      <c r="D25" s="73">
        <v>6026</v>
      </c>
      <c r="E25" s="73"/>
      <c r="F25" s="73" t="s">
        <v>633</v>
      </c>
      <c r="G25" s="94">
        <v>43100</v>
      </c>
      <c r="H25" s="73"/>
      <c r="I25" s="83">
        <v>7.5400000000030696</v>
      </c>
      <c r="J25" s="86" t="s">
        <v>27</v>
      </c>
      <c r="K25" s="86" t="s">
        <v>131</v>
      </c>
      <c r="L25" s="87">
        <v>2.320000000001201E-2</v>
      </c>
      <c r="M25" s="87">
        <v>2.320000000001201E-2</v>
      </c>
      <c r="N25" s="83">
        <v>807845.54205200006</v>
      </c>
      <c r="O25" s="85">
        <v>111.31</v>
      </c>
      <c r="P25" s="83">
        <v>899.21287285599999</v>
      </c>
      <c r="Q25" s="84">
        <f t="shared" si="0"/>
        <v>1.8494895263879145E-2</v>
      </c>
      <c r="R25" s="84">
        <f>P25/'סכום נכסי הקרן'!$C$42</f>
        <v>7.2798276948240657E-4</v>
      </c>
    </row>
    <row r="26" spans="2:18">
      <c r="B26" s="76" t="s">
        <v>2962</v>
      </c>
      <c r="C26" s="86" t="s">
        <v>2792</v>
      </c>
      <c r="D26" s="73">
        <v>5023</v>
      </c>
      <c r="E26" s="73"/>
      <c r="F26" s="73" t="s">
        <v>633</v>
      </c>
      <c r="G26" s="94">
        <v>42551</v>
      </c>
      <c r="H26" s="73"/>
      <c r="I26" s="83">
        <v>9.4400000000061652</v>
      </c>
      <c r="J26" s="86" t="s">
        <v>27</v>
      </c>
      <c r="K26" s="86" t="s">
        <v>131</v>
      </c>
      <c r="L26" s="87">
        <v>1.2300000000008875E-2</v>
      </c>
      <c r="M26" s="87">
        <v>1.2300000000008875E-2</v>
      </c>
      <c r="N26" s="83">
        <v>211607.72976399999</v>
      </c>
      <c r="O26" s="85">
        <v>101.16</v>
      </c>
      <c r="P26" s="83">
        <v>214.06228344700003</v>
      </c>
      <c r="Q26" s="84">
        <f t="shared" si="0"/>
        <v>4.4028056445907663E-3</v>
      </c>
      <c r="R26" s="84">
        <f>P26/'סכום נכסי הקרן'!$C$42</f>
        <v>1.7330007014971884E-4</v>
      </c>
    </row>
    <row r="27" spans="2:18">
      <c r="B27" s="76" t="s">
        <v>2962</v>
      </c>
      <c r="C27" s="86" t="s">
        <v>2792</v>
      </c>
      <c r="D27" s="73">
        <v>5210</v>
      </c>
      <c r="E27" s="73"/>
      <c r="F27" s="73" t="s">
        <v>633</v>
      </c>
      <c r="G27" s="94">
        <v>42643</v>
      </c>
      <c r="H27" s="73"/>
      <c r="I27" s="83">
        <v>8.5800000000067822</v>
      </c>
      <c r="J27" s="86" t="s">
        <v>27</v>
      </c>
      <c r="K27" s="86" t="s">
        <v>131</v>
      </c>
      <c r="L27" s="87">
        <v>5.4000000000065627E-3</v>
      </c>
      <c r="M27" s="87">
        <v>5.4000000000065627E-3</v>
      </c>
      <c r="N27" s="83">
        <v>171088.188288</v>
      </c>
      <c r="O27" s="85">
        <v>106.86</v>
      </c>
      <c r="P27" s="83">
        <v>182.824760172</v>
      </c>
      <c r="Q27" s="84">
        <f t="shared" si="0"/>
        <v>3.7603162644741731E-3</v>
      </c>
      <c r="R27" s="84">
        <f>P27/'סכום נכסי הקרן'!$C$42</f>
        <v>1.4801086512168172E-4</v>
      </c>
    </row>
    <row r="28" spans="2:18">
      <c r="B28" s="76" t="s">
        <v>2962</v>
      </c>
      <c r="C28" s="86" t="s">
        <v>2792</v>
      </c>
      <c r="D28" s="73">
        <v>6025</v>
      </c>
      <c r="E28" s="73"/>
      <c r="F28" s="73" t="s">
        <v>633</v>
      </c>
      <c r="G28" s="94">
        <v>43100</v>
      </c>
      <c r="H28" s="73"/>
      <c r="I28" s="83">
        <v>9.9600000000173683</v>
      </c>
      <c r="J28" s="86" t="s">
        <v>27</v>
      </c>
      <c r="K28" s="86" t="s">
        <v>131</v>
      </c>
      <c r="L28" s="87">
        <v>9.7999999999963828E-3</v>
      </c>
      <c r="M28" s="87">
        <v>9.7999999999963828E-3</v>
      </c>
      <c r="N28" s="83">
        <v>201082.65019099999</v>
      </c>
      <c r="O28" s="85">
        <v>109.95</v>
      </c>
      <c r="P28" s="83">
        <v>221.090347396</v>
      </c>
      <c r="Q28" s="84">
        <f t="shared" si="0"/>
        <v>4.5473579642564734E-3</v>
      </c>
      <c r="R28" s="84">
        <f>P28/'סכום נכסי הקרן'!$C$42</f>
        <v>1.7898983462277679E-4</v>
      </c>
    </row>
    <row r="29" spans="2:18">
      <c r="B29" s="76" t="s">
        <v>2962</v>
      </c>
      <c r="C29" s="86" t="s">
        <v>2792</v>
      </c>
      <c r="D29" s="73">
        <v>5022</v>
      </c>
      <c r="E29" s="73"/>
      <c r="F29" s="73" t="s">
        <v>633</v>
      </c>
      <c r="G29" s="94">
        <v>42551</v>
      </c>
      <c r="H29" s="73"/>
      <c r="I29" s="83">
        <v>7.9000000000108228</v>
      </c>
      <c r="J29" s="86" t="s">
        <v>27</v>
      </c>
      <c r="K29" s="86" t="s">
        <v>131</v>
      </c>
      <c r="L29" s="87">
        <v>1.7300000000051712E-2</v>
      </c>
      <c r="M29" s="87">
        <v>1.7300000000051712E-2</v>
      </c>
      <c r="N29" s="83">
        <v>152896.225423</v>
      </c>
      <c r="O29" s="85">
        <v>108.77</v>
      </c>
      <c r="P29" s="83">
        <v>166.30518051800001</v>
      </c>
      <c r="Q29" s="84">
        <f t="shared" si="0"/>
        <v>3.4205436647629967E-3</v>
      </c>
      <c r="R29" s="84">
        <f>P29/'סכום נכסי הקרן'!$C$42</f>
        <v>1.3463698034953838E-4</v>
      </c>
    </row>
    <row r="30" spans="2:18">
      <c r="B30" s="76" t="s">
        <v>2962</v>
      </c>
      <c r="C30" s="86" t="s">
        <v>2792</v>
      </c>
      <c r="D30" s="73">
        <v>6024</v>
      </c>
      <c r="E30" s="73"/>
      <c r="F30" s="73" t="s">
        <v>633</v>
      </c>
      <c r="G30" s="94">
        <v>43100</v>
      </c>
      <c r="H30" s="73"/>
      <c r="I30" s="83">
        <v>8.5599999999799419</v>
      </c>
      <c r="J30" s="86" t="s">
        <v>27</v>
      </c>
      <c r="K30" s="86" t="s">
        <v>131</v>
      </c>
      <c r="L30" s="87">
        <v>1.1799999999961688E-2</v>
      </c>
      <c r="M30" s="87">
        <v>1.1799999999961688E-2</v>
      </c>
      <c r="N30" s="83">
        <v>155034.64064900001</v>
      </c>
      <c r="O30" s="85">
        <v>114.48</v>
      </c>
      <c r="P30" s="83">
        <v>177.48367397599998</v>
      </c>
      <c r="Q30" s="84">
        <f t="shared" si="0"/>
        <v>3.6504614872881818E-3</v>
      </c>
      <c r="R30" s="84">
        <f>P30/'סכום נכסי הקרן'!$C$42</f>
        <v>1.4368684036805587E-4</v>
      </c>
    </row>
    <row r="31" spans="2:18">
      <c r="B31" s="76" t="s">
        <v>2962</v>
      </c>
      <c r="C31" s="86" t="s">
        <v>2792</v>
      </c>
      <c r="D31" s="73">
        <v>5209</v>
      </c>
      <c r="E31" s="73"/>
      <c r="F31" s="73" t="s">
        <v>633</v>
      </c>
      <c r="G31" s="94">
        <v>42643</v>
      </c>
      <c r="H31" s="73"/>
      <c r="I31" s="83">
        <v>6.7899999999971028</v>
      </c>
      <c r="J31" s="86" t="s">
        <v>27</v>
      </c>
      <c r="K31" s="86" t="s">
        <v>131</v>
      </c>
      <c r="L31" s="87">
        <v>1.4499999999966578E-2</v>
      </c>
      <c r="M31" s="87">
        <v>1.4499999999966578E-2</v>
      </c>
      <c r="N31" s="83">
        <v>123567.75207899998</v>
      </c>
      <c r="O31" s="85">
        <v>108.96</v>
      </c>
      <c r="P31" s="83">
        <v>134.63946244100001</v>
      </c>
      <c r="Q31" s="84">
        <f t="shared" si="0"/>
        <v>2.7692472287705527E-3</v>
      </c>
      <c r="R31" s="84">
        <f>P31/'סכום נכסי הקרן'!$C$42</f>
        <v>1.0900111832042E-4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6.1452340947912054</v>
      </c>
      <c r="J33" s="71"/>
      <c r="K33" s="71"/>
      <c r="L33" s="71"/>
      <c r="M33" s="91">
        <v>1.6794084444456375E-2</v>
      </c>
      <c r="N33" s="80"/>
      <c r="O33" s="82"/>
      <c r="P33" s="80">
        <f>SUM(P34:P149)</f>
        <v>16349.701560879992</v>
      </c>
      <c r="Q33" s="81">
        <f t="shared" si="0"/>
        <v>0.33627856883737134</v>
      </c>
      <c r="R33" s="81">
        <f>P33/'סכום נכסי הקרן'!$C$42</f>
        <v>1.3236355241109051E-2</v>
      </c>
    </row>
    <row r="34" spans="2:18">
      <c r="B34" s="76" t="s">
        <v>2963</v>
      </c>
      <c r="C34" s="86" t="s">
        <v>2780</v>
      </c>
      <c r="D34" s="73" t="s">
        <v>2781</v>
      </c>
      <c r="E34" s="73"/>
      <c r="F34" s="73" t="s">
        <v>351</v>
      </c>
      <c r="G34" s="94">
        <v>42368</v>
      </c>
      <c r="H34" s="73" t="s">
        <v>300</v>
      </c>
      <c r="I34" s="83">
        <v>8.7999999999303373</v>
      </c>
      <c r="J34" s="86" t="s">
        <v>127</v>
      </c>
      <c r="K34" s="86" t="s">
        <v>131</v>
      </c>
      <c r="L34" s="87">
        <v>3.1699999999999999E-2</v>
      </c>
      <c r="M34" s="87">
        <v>4.699999999924531E-3</v>
      </c>
      <c r="N34" s="83">
        <v>27115.986499999999</v>
      </c>
      <c r="O34" s="85">
        <v>127.05</v>
      </c>
      <c r="P34" s="83">
        <v>34.450861257999996</v>
      </c>
      <c r="Q34" s="84">
        <f t="shared" si="0"/>
        <v>7.0858090442303678E-4</v>
      </c>
      <c r="R34" s="84">
        <f>P34/'סכום נכסי הקרן'!$C$42</f>
        <v>2.7890652087750122E-5</v>
      </c>
    </row>
    <row r="35" spans="2:18">
      <c r="B35" s="76" t="s">
        <v>2963</v>
      </c>
      <c r="C35" s="86" t="s">
        <v>2780</v>
      </c>
      <c r="D35" s="73" t="s">
        <v>2782</v>
      </c>
      <c r="E35" s="73"/>
      <c r="F35" s="73" t="s">
        <v>351</v>
      </c>
      <c r="G35" s="94">
        <v>42388</v>
      </c>
      <c r="H35" s="73" t="s">
        <v>300</v>
      </c>
      <c r="I35" s="83">
        <v>8.8000000000331298</v>
      </c>
      <c r="J35" s="86" t="s">
        <v>127</v>
      </c>
      <c r="K35" s="86" t="s">
        <v>131</v>
      </c>
      <c r="L35" s="87">
        <v>3.1899999999999998E-2</v>
      </c>
      <c r="M35" s="87">
        <v>4.7999999999503032E-3</v>
      </c>
      <c r="N35" s="83">
        <v>37962.381365000001</v>
      </c>
      <c r="O35" s="85">
        <v>127.21</v>
      </c>
      <c r="P35" s="83">
        <v>48.291945362999996</v>
      </c>
      <c r="Q35" s="84">
        <f t="shared" si="0"/>
        <v>9.9326255054701484E-4</v>
      </c>
      <c r="R35" s="84">
        <f>P35/'סכום נכסי הקרן'!$C$42</f>
        <v>3.9096086355382541E-5</v>
      </c>
    </row>
    <row r="36" spans="2:18">
      <c r="B36" s="76" t="s">
        <v>2963</v>
      </c>
      <c r="C36" s="86" t="s">
        <v>2780</v>
      </c>
      <c r="D36" s="73" t="s">
        <v>2783</v>
      </c>
      <c r="E36" s="73"/>
      <c r="F36" s="73" t="s">
        <v>351</v>
      </c>
      <c r="G36" s="94">
        <v>42509</v>
      </c>
      <c r="H36" s="73" t="s">
        <v>300</v>
      </c>
      <c r="I36" s="83">
        <v>8.8800000000674011</v>
      </c>
      <c r="J36" s="86" t="s">
        <v>127</v>
      </c>
      <c r="K36" s="86" t="s">
        <v>131</v>
      </c>
      <c r="L36" s="87">
        <v>2.7400000000000001E-2</v>
      </c>
      <c r="M36" s="87">
        <v>6.4000000000777688E-3</v>
      </c>
      <c r="N36" s="83">
        <v>37962.381365000001</v>
      </c>
      <c r="O36" s="85">
        <v>121.94</v>
      </c>
      <c r="P36" s="83">
        <v>46.291327600999999</v>
      </c>
      <c r="Q36" s="84">
        <f t="shared" si="0"/>
        <v>9.5211410051012171E-4</v>
      </c>
      <c r="R36" s="84">
        <f>P36/'סכום נכסי הקרן'!$C$42</f>
        <v>3.7476430650909903E-5</v>
      </c>
    </row>
    <row r="37" spans="2:18">
      <c r="B37" s="76" t="s">
        <v>2963</v>
      </c>
      <c r="C37" s="86" t="s">
        <v>2780</v>
      </c>
      <c r="D37" s="73" t="s">
        <v>2784</v>
      </c>
      <c r="E37" s="73"/>
      <c r="F37" s="73" t="s">
        <v>351</v>
      </c>
      <c r="G37" s="94">
        <v>42723</v>
      </c>
      <c r="H37" s="73" t="s">
        <v>300</v>
      </c>
      <c r="I37" s="83">
        <v>8.7299999997499853</v>
      </c>
      <c r="J37" s="86" t="s">
        <v>127</v>
      </c>
      <c r="K37" s="86" t="s">
        <v>131</v>
      </c>
      <c r="L37" s="87">
        <v>3.15E-2</v>
      </c>
      <c r="M37" s="87">
        <v>9.0999999996686561E-3</v>
      </c>
      <c r="N37" s="83">
        <v>5423.1971999999996</v>
      </c>
      <c r="O37" s="85">
        <v>122.43</v>
      </c>
      <c r="P37" s="83">
        <v>6.6396203419999997</v>
      </c>
      <c r="Q37" s="84">
        <f t="shared" si="0"/>
        <v>1.3656286128020822E-4</v>
      </c>
      <c r="R37" s="84">
        <f>P37/'סכום נכסי הקרן'!$C$42</f>
        <v>5.3752891565364913E-6</v>
      </c>
    </row>
    <row r="38" spans="2:18">
      <c r="B38" s="76" t="s">
        <v>2963</v>
      </c>
      <c r="C38" s="86" t="s">
        <v>2780</v>
      </c>
      <c r="D38" s="73" t="s">
        <v>2785</v>
      </c>
      <c r="E38" s="73"/>
      <c r="F38" s="73" t="s">
        <v>351</v>
      </c>
      <c r="G38" s="94">
        <v>42918</v>
      </c>
      <c r="H38" s="73" t="s">
        <v>300</v>
      </c>
      <c r="I38" s="83">
        <v>8.6900000001079416</v>
      </c>
      <c r="J38" s="86" t="s">
        <v>127</v>
      </c>
      <c r="K38" s="86" t="s">
        <v>131</v>
      </c>
      <c r="L38" s="87">
        <v>3.1899999999999998E-2</v>
      </c>
      <c r="M38" s="87">
        <v>1.1100000000212194E-2</v>
      </c>
      <c r="N38" s="83">
        <v>27115.986499999999</v>
      </c>
      <c r="O38" s="85">
        <v>119.92</v>
      </c>
      <c r="P38" s="83">
        <v>32.517492521000001</v>
      </c>
      <c r="Q38" s="84">
        <f t="shared" si="0"/>
        <v>6.6881562372403662E-4</v>
      </c>
      <c r="R38" s="84">
        <f>P38/'סכום נכסי הקרן'!$C$42</f>
        <v>2.6325439700252031E-5</v>
      </c>
    </row>
    <row r="39" spans="2:18">
      <c r="B39" s="76" t="s">
        <v>2963</v>
      </c>
      <c r="C39" s="86" t="s">
        <v>2780</v>
      </c>
      <c r="D39" s="73" t="s">
        <v>2786</v>
      </c>
      <c r="E39" s="73"/>
      <c r="F39" s="73" t="s">
        <v>351</v>
      </c>
      <c r="G39" s="94">
        <v>43915</v>
      </c>
      <c r="H39" s="73" t="s">
        <v>300</v>
      </c>
      <c r="I39" s="83">
        <v>8.7600000000156815</v>
      </c>
      <c r="J39" s="86" t="s">
        <v>127</v>
      </c>
      <c r="K39" s="86" t="s">
        <v>131</v>
      </c>
      <c r="L39" s="87">
        <v>2.6600000000000002E-2</v>
      </c>
      <c r="M39" s="87">
        <v>1.3800000000000002E-2</v>
      </c>
      <c r="N39" s="83">
        <v>57086.287620000003</v>
      </c>
      <c r="O39" s="85">
        <v>111.71</v>
      </c>
      <c r="P39" s="83">
        <v>63.771094349999998</v>
      </c>
      <c r="Q39" s="84">
        <f t="shared" si="0"/>
        <v>1.3116357054811434E-3</v>
      </c>
      <c r="R39" s="84">
        <f>P39/'סכום נכסי הקרן'!$C$42</f>
        <v>5.1627661568487389E-5</v>
      </c>
    </row>
    <row r="40" spans="2:18">
      <c r="B40" s="76" t="s">
        <v>2963</v>
      </c>
      <c r="C40" s="86" t="s">
        <v>2780</v>
      </c>
      <c r="D40" s="73" t="s">
        <v>2787</v>
      </c>
      <c r="E40" s="73"/>
      <c r="F40" s="73" t="s">
        <v>351</v>
      </c>
      <c r="G40" s="94">
        <v>44168</v>
      </c>
      <c r="H40" s="73" t="s">
        <v>300</v>
      </c>
      <c r="I40" s="83">
        <v>8.9300000000275706</v>
      </c>
      <c r="J40" s="86" t="s">
        <v>127</v>
      </c>
      <c r="K40" s="86" t="s">
        <v>131</v>
      </c>
      <c r="L40" s="87">
        <v>1.89E-2</v>
      </c>
      <c r="M40" s="87">
        <v>1.6500000000025373E-2</v>
      </c>
      <c r="N40" s="83">
        <v>57816.602515000006</v>
      </c>
      <c r="O40" s="85">
        <v>102.26</v>
      </c>
      <c r="P40" s="83">
        <v>59.123256308999991</v>
      </c>
      <c r="Q40" s="84">
        <f t="shared" si="0"/>
        <v>1.2160395676069759E-3</v>
      </c>
      <c r="R40" s="84">
        <f>P40/'סכום נכסי הקרן'!$C$42</f>
        <v>4.7864875123442016E-5</v>
      </c>
    </row>
    <row r="41" spans="2:18">
      <c r="B41" s="76" t="s">
        <v>2964</v>
      </c>
      <c r="C41" s="86" t="s">
        <v>2780</v>
      </c>
      <c r="D41" s="73" t="s">
        <v>2788</v>
      </c>
      <c r="E41" s="73"/>
      <c r="F41" s="73" t="s">
        <v>378</v>
      </c>
      <c r="G41" s="94">
        <v>43093</v>
      </c>
      <c r="H41" s="73" t="s">
        <v>129</v>
      </c>
      <c r="I41" s="83">
        <v>3.2300000000087894</v>
      </c>
      <c r="J41" s="86" t="s">
        <v>650</v>
      </c>
      <c r="K41" s="86" t="s">
        <v>131</v>
      </c>
      <c r="L41" s="87">
        <v>2.6089999999999999E-2</v>
      </c>
      <c r="M41" s="87">
        <v>1.9100000000141986E-2</v>
      </c>
      <c r="N41" s="83">
        <v>71657.710468999998</v>
      </c>
      <c r="O41" s="85">
        <v>103.2</v>
      </c>
      <c r="P41" s="83">
        <v>73.950755444999999</v>
      </c>
      <c r="Q41" s="84">
        <f t="shared" si="0"/>
        <v>1.5210096718211027E-3</v>
      </c>
      <c r="R41" s="84">
        <f>P41/'סכום נכסי הקרן'!$C$42</f>
        <v>5.9868889090946519E-5</v>
      </c>
    </row>
    <row r="42" spans="2:18">
      <c r="B42" s="76" t="s">
        <v>2964</v>
      </c>
      <c r="C42" s="86" t="s">
        <v>2780</v>
      </c>
      <c r="D42" s="73" t="s">
        <v>2789</v>
      </c>
      <c r="E42" s="73"/>
      <c r="F42" s="73" t="s">
        <v>378</v>
      </c>
      <c r="G42" s="94">
        <v>43363</v>
      </c>
      <c r="H42" s="73" t="s">
        <v>129</v>
      </c>
      <c r="I42" s="83">
        <v>3.2300000000032951</v>
      </c>
      <c r="J42" s="86" t="s">
        <v>650</v>
      </c>
      <c r="K42" s="86" t="s">
        <v>131</v>
      </c>
      <c r="L42" s="87">
        <v>2.6849999999999999E-2</v>
      </c>
      <c r="M42" s="87">
        <v>1.8000000000038766E-2</v>
      </c>
      <c r="N42" s="83">
        <v>100320.79465300002</v>
      </c>
      <c r="O42" s="85">
        <v>102.86</v>
      </c>
      <c r="P42" s="83">
        <v>103.18997184200001</v>
      </c>
      <c r="Q42" s="84">
        <f t="shared" si="0"/>
        <v>2.1223981318671064E-3</v>
      </c>
      <c r="R42" s="84">
        <f>P42/'סכום נכסי הקרן'!$C$42</f>
        <v>8.3540309254870427E-5</v>
      </c>
    </row>
    <row r="43" spans="2:18">
      <c r="B43" s="76" t="s">
        <v>2964</v>
      </c>
      <c r="C43" s="86" t="s">
        <v>2780</v>
      </c>
      <c r="D43" s="73" t="s">
        <v>2790</v>
      </c>
      <c r="E43" s="73"/>
      <c r="F43" s="73" t="s">
        <v>378</v>
      </c>
      <c r="G43" s="94">
        <v>41339</v>
      </c>
      <c r="H43" s="73" t="s">
        <v>129</v>
      </c>
      <c r="I43" s="83">
        <v>1.5000000000122762</v>
      </c>
      <c r="J43" s="86" t="s">
        <v>650</v>
      </c>
      <c r="K43" s="86" t="s">
        <v>131</v>
      </c>
      <c r="L43" s="87">
        <v>4.7500000000000001E-2</v>
      </c>
      <c r="M43" s="87">
        <v>3.9000000000073659E-3</v>
      </c>
      <c r="N43" s="83">
        <v>37524.486469000003</v>
      </c>
      <c r="O43" s="85">
        <v>108.54</v>
      </c>
      <c r="P43" s="83">
        <v>40.729077222999997</v>
      </c>
      <c r="Q43" s="84">
        <f t="shared" si="0"/>
        <v>8.3771044673919054E-4</v>
      </c>
      <c r="R43" s="84">
        <f>P43/'סכום נכסי הקרן'!$C$42</f>
        <v>3.2973356287805842E-5</v>
      </c>
    </row>
    <row r="44" spans="2:18">
      <c r="B44" s="76" t="s">
        <v>2964</v>
      </c>
      <c r="C44" s="86" t="s">
        <v>2780</v>
      </c>
      <c r="D44" s="73" t="s">
        <v>2791</v>
      </c>
      <c r="E44" s="73"/>
      <c r="F44" s="73" t="s">
        <v>378</v>
      </c>
      <c r="G44" s="94">
        <v>41339</v>
      </c>
      <c r="H44" s="73" t="s">
        <v>129</v>
      </c>
      <c r="I44" s="83">
        <v>1.50000000000723</v>
      </c>
      <c r="J44" s="86" t="s">
        <v>650</v>
      </c>
      <c r="K44" s="86" t="s">
        <v>131</v>
      </c>
      <c r="L44" s="87">
        <v>4.4999999999999998E-2</v>
      </c>
      <c r="M44" s="87">
        <v>2.6999999999956616E-3</v>
      </c>
      <c r="N44" s="83">
        <v>63824.580361</v>
      </c>
      <c r="O44" s="85">
        <v>108.35</v>
      </c>
      <c r="P44" s="83">
        <v>69.153927689</v>
      </c>
      <c r="Q44" s="84">
        <f t="shared" si="0"/>
        <v>1.4223491325604557E-3</v>
      </c>
      <c r="R44" s="84">
        <f>P44/'סכום נכסי הקרן'!$C$42</f>
        <v>5.5985483881841856E-5</v>
      </c>
    </row>
    <row r="45" spans="2:18">
      <c r="B45" s="76" t="s">
        <v>2965</v>
      </c>
      <c r="C45" s="86" t="s">
        <v>2792</v>
      </c>
      <c r="D45" s="73">
        <v>6686</v>
      </c>
      <c r="E45" s="73"/>
      <c r="F45" s="73" t="s">
        <v>1874</v>
      </c>
      <c r="G45" s="94">
        <v>43471</v>
      </c>
      <c r="H45" s="73" t="s">
        <v>2779</v>
      </c>
      <c r="I45" s="83">
        <v>1.9999999999143245E-2</v>
      </c>
      <c r="J45" s="86" t="s">
        <v>127</v>
      </c>
      <c r="K45" s="86" t="s">
        <v>131</v>
      </c>
      <c r="L45" s="87">
        <v>2.2970000000000001E-2</v>
      </c>
      <c r="M45" s="87">
        <v>1.0800000000001427E-2</v>
      </c>
      <c r="N45" s="83">
        <v>553937.06400100002</v>
      </c>
      <c r="O45" s="85">
        <v>101.14</v>
      </c>
      <c r="P45" s="83">
        <v>560.25196852400006</v>
      </c>
      <c r="Q45" s="84">
        <f t="shared" si="0"/>
        <v>1.1523190772751355E-2</v>
      </c>
      <c r="R45" s="84">
        <f>P45/'סכום נכסי הקרן'!$C$42</f>
        <v>4.5356754998255612E-4</v>
      </c>
    </row>
    <row r="46" spans="2:18">
      <c r="B46" s="76" t="s">
        <v>2966</v>
      </c>
      <c r="C46" s="86" t="s">
        <v>2780</v>
      </c>
      <c r="D46" s="73" t="s">
        <v>2793</v>
      </c>
      <c r="E46" s="73"/>
      <c r="F46" s="73" t="s">
        <v>1874</v>
      </c>
      <c r="G46" s="94">
        <v>40742</v>
      </c>
      <c r="H46" s="73" t="s">
        <v>2779</v>
      </c>
      <c r="I46" s="83">
        <v>4.480000000003165</v>
      </c>
      <c r="J46" s="86" t="s">
        <v>350</v>
      </c>
      <c r="K46" s="86" t="s">
        <v>131</v>
      </c>
      <c r="L46" s="87">
        <v>4.4999999999999998E-2</v>
      </c>
      <c r="M46" s="87">
        <v>-3.4000000000158227E-3</v>
      </c>
      <c r="N46" s="83">
        <v>246473.83243899996</v>
      </c>
      <c r="O46" s="85">
        <v>128.21</v>
      </c>
      <c r="P46" s="83">
        <v>316.004088825</v>
      </c>
      <c r="Q46" s="84">
        <f t="shared" si="0"/>
        <v>6.4995316483996441E-3</v>
      </c>
      <c r="R46" s="84">
        <f>P46/'סכום נכסי הקרן'!$C$42</f>
        <v>2.5582989155831113E-4</v>
      </c>
    </row>
    <row r="47" spans="2:18">
      <c r="B47" s="76" t="s">
        <v>2967</v>
      </c>
      <c r="C47" s="86" t="s">
        <v>2780</v>
      </c>
      <c r="D47" s="73" t="s">
        <v>2794</v>
      </c>
      <c r="E47" s="73"/>
      <c r="F47" s="73" t="s">
        <v>472</v>
      </c>
      <c r="G47" s="94">
        <v>43431</v>
      </c>
      <c r="H47" s="73" t="s">
        <v>300</v>
      </c>
      <c r="I47" s="83">
        <v>9.3299999999999983</v>
      </c>
      <c r="J47" s="86" t="s">
        <v>419</v>
      </c>
      <c r="K47" s="86" t="s">
        <v>131</v>
      </c>
      <c r="L47" s="87">
        <v>3.9599999999999996E-2</v>
      </c>
      <c r="M47" s="87">
        <v>1.9E-2</v>
      </c>
      <c r="N47" s="83">
        <v>36301.06</v>
      </c>
      <c r="O47" s="85">
        <v>120.43</v>
      </c>
      <c r="P47" s="83">
        <v>43.717370000000003</v>
      </c>
      <c r="Q47" s="84">
        <f t="shared" si="0"/>
        <v>8.9917327005585839E-4</v>
      </c>
      <c r="R47" s="84">
        <f>P47/'סכום נכסי הקרן'!$C$42</f>
        <v>3.5392611747211511E-5</v>
      </c>
    </row>
    <row r="48" spans="2:18">
      <c r="B48" s="76" t="s">
        <v>2967</v>
      </c>
      <c r="C48" s="86" t="s">
        <v>2780</v>
      </c>
      <c r="D48" s="73" t="s">
        <v>2795</v>
      </c>
      <c r="E48" s="73"/>
      <c r="F48" s="73" t="s">
        <v>472</v>
      </c>
      <c r="G48" s="94">
        <v>43276</v>
      </c>
      <c r="H48" s="73" t="s">
        <v>300</v>
      </c>
      <c r="I48" s="83">
        <v>9.3999999999999986</v>
      </c>
      <c r="J48" s="86" t="s">
        <v>419</v>
      </c>
      <c r="K48" s="86" t="s">
        <v>131</v>
      </c>
      <c r="L48" s="87">
        <v>3.56E-2</v>
      </c>
      <c r="M48" s="87">
        <v>1.9900000000000001E-2</v>
      </c>
      <c r="N48" s="83">
        <v>36167.800000000003</v>
      </c>
      <c r="O48" s="85">
        <v>115.48</v>
      </c>
      <c r="P48" s="83">
        <v>41.766570000000002</v>
      </c>
      <c r="Q48" s="84">
        <f t="shared" si="0"/>
        <v>8.5904946537078766E-4</v>
      </c>
      <c r="R48" s="84">
        <f>P48/'סכום נכסי הקרן'!$C$42</f>
        <v>3.3813287396353714E-5</v>
      </c>
    </row>
    <row r="49" spans="2:18">
      <c r="B49" s="76" t="s">
        <v>2967</v>
      </c>
      <c r="C49" s="86" t="s">
        <v>2780</v>
      </c>
      <c r="D49" s="73" t="s">
        <v>2796</v>
      </c>
      <c r="E49" s="73"/>
      <c r="F49" s="73" t="s">
        <v>472</v>
      </c>
      <c r="G49" s="94">
        <v>43222</v>
      </c>
      <c r="H49" s="73" t="s">
        <v>300</v>
      </c>
      <c r="I49" s="83">
        <v>9.4099999999999984</v>
      </c>
      <c r="J49" s="86" t="s">
        <v>419</v>
      </c>
      <c r="K49" s="86" t="s">
        <v>131</v>
      </c>
      <c r="L49" s="87">
        <v>3.5200000000000002E-2</v>
      </c>
      <c r="M49" s="87">
        <v>0.02</v>
      </c>
      <c r="N49" s="83">
        <v>172833.95</v>
      </c>
      <c r="O49" s="85">
        <v>116.03</v>
      </c>
      <c r="P49" s="83">
        <v>200.53922</v>
      </c>
      <c r="Q49" s="84">
        <f t="shared" si="0"/>
        <v>4.1246650066518453E-3</v>
      </c>
      <c r="R49" s="84">
        <f>P49/'סכום נכסי הקרן'!$C$42</f>
        <v>1.6235209834325885E-4</v>
      </c>
    </row>
    <row r="50" spans="2:18">
      <c r="B50" s="76" t="s">
        <v>2967</v>
      </c>
      <c r="C50" s="86" t="s">
        <v>2780</v>
      </c>
      <c r="D50" s="73" t="s">
        <v>2797</v>
      </c>
      <c r="E50" s="73"/>
      <c r="F50" s="73" t="s">
        <v>472</v>
      </c>
      <c r="G50" s="94">
        <v>43922</v>
      </c>
      <c r="H50" s="73" t="s">
        <v>300</v>
      </c>
      <c r="I50" s="83">
        <v>9.6</v>
      </c>
      <c r="J50" s="86" t="s">
        <v>419</v>
      </c>
      <c r="K50" s="86" t="s">
        <v>131</v>
      </c>
      <c r="L50" s="87">
        <v>3.0699999999999998E-2</v>
      </c>
      <c r="M50" s="87">
        <v>1.7000000000000001E-2</v>
      </c>
      <c r="N50" s="83">
        <v>41583.699999999997</v>
      </c>
      <c r="O50" s="85">
        <v>113.72</v>
      </c>
      <c r="P50" s="83">
        <v>47.288980000000002</v>
      </c>
      <c r="Q50" s="84">
        <f t="shared" si="0"/>
        <v>9.7263368734683915E-4</v>
      </c>
      <c r="R50" s="84">
        <f>P50/'סכום נכסי הקרן'!$C$42</f>
        <v>3.8284107874322046E-5</v>
      </c>
    </row>
    <row r="51" spans="2:18">
      <c r="B51" s="76" t="s">
        <v>2967</v>
      </c>
      <c r="C51" s="86" t="s">
        <v>2780</v>
      </c>
      <c r="D51" s="73" t="s">
        <v>2798</v>
      </c>
      <c r="E51" s="73"/>
      <c r="F51" s="73" t="s">
        <v>472</v>
      </c>
      <c r="G51" s="94">
        <v>43978</v>
      </c>
      <c r="H51" s="73" t="s">
        <v>300</v>
      </c>
      <c r="I51" s="83">
        <v>9.6</v>
      </c>
      <c r="J51" s="86" t="s">
        <v>419</v>
      </c>
      <c r="K51" s="86" t="s">
        <v>131</v>
      </c>
      <c r="L51" s="87">
        <v>2.6000000000000002E-2</v>
      </c>
      <c r="M51" s="87">
        <v>2.1700000000000001E-2</v>
      </c>
      <c r="N51" s="83">
        <v>17444.14</v>
      </c>
      <c r="O51" s="85">
        <v>104.36</v>
      </c>
      <c r="P51" s="83">
        <v>18.204709999999999</v>
      </c>
      <c r="Q51" s="84">
        <f t="shared" si="0"/>
        <v>3.7443214496019734E-4</v>
      </c>
      <c r="R51" s="84">
        <f>P51/'סכום נכסי הקרן'!$C$42</f>
        <v>1.4738128871901005E-5</v>
      </c>
    </row>
    <row r="52" spans="2:18">
      <c r="B52" s="76" t="s">
        <v>2967</v>
      </c>
      <c r="C52" s="86" t="s">
        <v>2780</v>
      </c>
      <c r="D52" s="73" t="s">
        <v>2799</v>
      </c>
      <c r="E52" s="73"/>
      <c r="F52" s="73" t="s">
        <v>472</v>
      </c>
      <c r="G52" s="94">
        <v>44010</v>
      </c>
      <c r="H52" s="73" t="s">
        <v>300</v>
      </c>
      <c r="I52" s="83">
        <v>9.7099999999999991</v>
      </c>
      <c r="J52" s="86" t="s">
        <v>419</v>
      </c>
      <c r="K52" s="86" t="s">
        <v>131</v>
      </c>
      <c r="L52" s="87">
        <v>2.5000000000000001E-2</v>
      </c>
      <c r="M52" s="87">
        <v>1.9199999999999998E-2</v>
      </c>
      <c r="N52" s="83">
        <v>27352.3</v>
      </c>
      <c r="O52" s="85">
        <v>105.92</v>
      </c>
      <c r="P52" s="83">
        <v>28.97156</v>
      </c>
      <c r="Q52" s="84">
        <f t="shared" si="0"/>
        <v>5.9588333753424563E-4</v>
      </c>
      <c r="R52" s="84">
        <f>P52/'סכום נכסי הקרן'!$C$42</f>
        <v>2.345473148981842E-5</v>
      </c>
    </row>
    <row r="53" spans="2:18">
      <c r="B53" s="76" t="s">
        <v>2967</v>
      </c>
      <c r="C53" s="86" t="s">
        <v>2780</v>
      </c>
      <c r="D53" s="73" t="s">
        <v>2800</v>
      </c>
      <c r="E53" s="73"/>
      <c r="F53" s="73" t="s">
        <v>472</v>
      </c>
      <c r="G53" s="94">
        <v>44133</v>
      </c>
      <c r="H53" s="73" t="s">
        <v>300</v>
      </c>
      <c r="I53" s="83">
        <v>9.59</v>
      </c>
      <c r="J53" s="86" t="s">
        <v>419</v>
      </c>
      <c r="K53" s="86" t="s">
        <v>131</v>
      </c>
      <c r="L53" s="87">
        <v>2.6800000000000001E-2</v>
      </c>
      <c r="M53" s="87">
        <v>2.1499999999999998E-2</v>
      </c>
      <c r="N53" s="83">
        <v>35568.57</v>
      </c>
      <c r="O53" s="85">
        <v>105.39</v>
      </c>
      <c r="P53" s="83">
        <v>37.485720000000001</v>
      </c>
      <c r="Q53" s="84">
        <f t="shared" si="0"/>
        <v>7.7100149054708212E-4</v>
      </c>
      <c r="R53" s="84">
        <f>P53/'סכום נכסי הקרן'!$C$42</f>
        <v>3.0347606318144972E-5</v>
      </c>
    </row>
    <row r="54" spans="2:18">
      <c r="B54" s="76" t="s">
        <v>2967</v>
      </c>
      <c r="C54" s="86" t="s">
        <v>2780</v>
      </c>
      <c r="D54" s="73" t="s">
        <v>2801</v>
      </c>
      <c r="E54" s="73"/>
      <c r="F54" s="73" t="s">
        <v>472</v>
      </c>
      <c r="G54" s="94">
        <v>43500</v>
      </c>
      <c r="H54" s="73" t="s">
        <v>300</v>
      </c>
      <c r="I54" s="83">
        <v>9.4299999999999979</v>
      </c>
      <c r="J54" s="86" t="s">
        <v>419</v>
      </c>
      <c r="K54" s="86" t="s">
        <v>131</v>
      </c>
      <c r="L54" s="87">
        <v>3.7499999999999999E-2</v>
      </c>
      <c r="M54" s="87">
        <v>1.7399999999999999E-2</v>
      </c>
      <c r="N54" s="83">
        <v>68137.16</v>
      </c>
      <c r="O54" s="85">
        <v>120.06</v>
      </c>
      <c r="P54" s="83">
        <v>81.80547</v>
      </c>
      <c r="Q54" s="84">
        <f t="shared" si="0"/>
        <v>1.6825644353344314E-3</v>
      </c>
      <c r="R54" s="84">
        <f>P54/'סכום נכסי הקרן'!$C$42</f>
        <v>6.6227891533917954E-5</v>
      </c>
    </row>
    <row r="55" spans="2:18">
      <c r="B55" s="76" t="s">
        <v>2967</v>
      </c>
      <c r="C55" s="86" t="s">
        <v>2780</v>
      </c>
      <c r="D55" s="73" t="s">
        <v>2802</v>
      </c>
      <c r="E55" s="73"/>
      <c r="F55" s="73" t="s">
        <v>472</v>
      </c>
      <c r="G55" s="94">
        <v>43556</v>
      </c>
      <c r="H55" s="73" t="s">
        <v>300</v>
      </c>
      <c r="I55" s="83">
        <v>9.52</v>
      </c>
      <c r="J55" s="86" t="s">
        <v>419</v>
      </c>
      <c r="K55" s="86" t="s">
        <v>131</v>
      </c>
      <c r="L55" s="87">
        <v>3.3500000000000002E-2</v>
      </c>
      <c r="M55" s="87">
        <v>1.7599999999999998E-2</v>
      </c>
      <c r="N55" s="83">
        <v>68711.259999999995</v>
      </c>
      <c r="O55" s="85">
        <v>115.91</v>
      </c>
      <c r="P55" s="83">
        <v>79.643219999999999</v>
      </c>
      <c r="Q55" s="84">
        <f t="shared" si="0"/>
        <v>1.638091554116319E-3</v>
      </c>
      <c r="R55" s="84">
        <f>P55/'סכום נכסי הקרן'!$C$42</f>
        <v>6.4477381959567802E-5</v>
      </c>
    </row>
    <row r="56" spans="2:18">
      <c r="B56" s="76" t="s">
        <v>2967</v>
      </c>
      <c r="C56" s="86" t="s">
        <v>2780</v>
      </c>
      <c r="D56" s="73" t="s">
        <v>2803</v>
      </c>
      <c r="E56" s="73"/>
      <c r="F56" s="73" t="s">
        <v>472</v>
      </c>
      <c r="G56" s="94">
        <v>43647</v>
      </c>
      <c r="H56" s="73" t="s">
        <v>300</v>
      </c>
      <c r="I56" s="83">
        <v>9.49</v>
      </c>
      <c r="J56" s="86" t="s">
        <v>419</v>
      </c>
      <c r="K56" s="86" t="s">
        <v>131</v>
      </c>
      <c r="L56" s="87">
        <v>3.2000000000000001E-2</v>
      </c>
      <c r="M56" s="87">
        <v>0.02</v>
      </c>
      <c r="N56" s="83">
        <v>63784.9</v>
      </c>
      <c r="O56" s="85">
        <v>111.83</v>
      </c>
      <c r="P56" s="83">
        <v>71.330660000000009</v>
      </c>
      <c r="Q56" s="84">
        <f t="shared" si="0"/>
        <v>1.4671198840973878E-3</v>
      </c>
      <c r="R56" s="84">
        <f>P56/'סכום נכסי הקרן'!$C$42</f>
        <v>5.7747718013511577E-5</v>
      </c>
    </row>
    <row r="57" spans="2:18">
      <c r="B57" s="76" t="s">
        <v>2967</v>
      </c>
      <c r="C57" s="86" t="s">
        <v>2780</v>
      </c>
      <c r="D57" s="73" t="s">
        <v>2804</v>
      </c>
      <c r="E57" s="73"/>
      <c r="F57" s="73" t="s">
        <v>472</v>
      </c>
      <c r="G57" s="94">
        <v>43703</v>
      </c>
      <c r="H57" s="73" t="s">
        <v>300</v>
      </c>
      <c r="I57" s="83">
        <v>9.64</v>
      </c>
      <c r="J57" s="86" t="s">
        <v>419</v>
      </c>
      <c r="K57" s="86" t="s">
        <v>131</v>
      </c>
      <c r="L57" s="87">
        <v>2.6800000000000001E-2</v>
      </c>
      <c r="M57" s="87">
        <v>1.9699999999999999E-2</v>
      </c>
      <c r="N57" s="83">
        <v>4529.45</v>
      </c>
      <c r="O57" s="85">
        <v>107.13</v>
      </c>
      <c r="P57" s="83">
        <v>4.8523999999999994</v>
      </c>
      <c r="Q57" s="84">
        <f t="shared" si="0"/>
        <v>9.980354206163468E-5</v>
      </c>
      <c r="R57" s="84">
        <f>P57/'סכום נכסי הקרן'!$C$42</f>
        <v>3.9283952635341312E-6</v>
      </c>
    </row>
    <row r="58" spans="2:18">
      <c r="B58" s="76" t="s">
        <v>2967</v>
      </c>
      <c r="C58" s="86" t="s">
        <v>2780</v>
      </c>
      <c r="D58" s="73" t="s">
        <v>2805</v>
      </c>
      <c r="E58" s="73"/>
      <c r="F58" s="73" t="s">
        <v>472</v>
      </c>
      <c r="G58" s="94">
        <v>43740</v>
      </c>
      <c r="H58" s="73" t="s">
        <v>300</v>
      </c>
      <c r="I58" s="83">
        <v>9.5399999999999991</v>
      </c>
      <c r="J58" s="86" t="s">
        <v>419</v>
      </c>
      <c r="K58" s="86" t="s">
        <v>131</v>
      </c>
      <c r="L58" s="87">
        <v>2.7300000000000001E-2</v>
      </c>
      <c r="M58" s="87">
        <v>2.29E-2</v>
      </c>
      <c r="N58" s="83">
        <v>66936.289999999994</v>
      </c>
      <c r="O58" s="85">
        <v>104.44</v>
      </c>
      <c r="P58" s="83">
        <v>69.908259999999999</v>
      </c>
      <c r="Q58" s="84">
        <f t="shared" si="0"/>
        <v>1.4378641429737232E-3</v>
      </c>
      <c r="R58" s="84">
        <f>P58/'סכום נכסי הקרן'!$C$42</f>
        <v>5.6596174566382113E-5</v>
      </c>
    </row>
    <row r="59" spans="2:18">
      <c r="B59" s="76" t="s">
        <v>2967</v>
      </c>
      <c r="C59" s="86" t="s">
        <v>2780</v>
      </c>
      <c r="D59" s="73" t="s">
        <v>2806</v>
      </c>
      <c r="E59" s="73"/>
      <c r="F59" s="73" t="s">
        <v>472</v>
      </c>
      <c r="G59" s="94">
        <v>43831</v>
      </c>
      <c r="H59" s="73" t="s">
        <v>300</v>
      </c>
      <c r="I59" s="83">
        <v>9.509999999999998</v>
      </c>
      <c r="J59" s="86" t="s">
        <v>419</v>
      </c>
      <c r="K59" s="86" t="s">
        <v>131</v>
      </c>
      <c r="L59" s="87">
        <v>2.6800000000000001E-2</v>
      </c>
      <c r="M59" s="87">
        <v>2.4300000000000002E-2</v>
      </c>
      <c r="N59" s="83">
        <v>69473.03</v>
      </c>
      <c r="O59" s="85">
        <v>102.58</v>
      </c>
      <c r="P59" s="83">
        <v>71.265439999999998</v>
      </c>
      <c r="Q59" s="84">
        <f t="shared" si="0"/>
        <v>1.4657784474859665E-3</v>
      </c>
      <c r="R59" s="84">
        <f>P59/'סכום נכסי הקרן'!$C$42</f>
        <v>5.7694917350110425E-5</v>
      </c>
    </row>
    <row r="60" spans="2:18">
      <c r="B60" s="76" t="s">
        <v>2968</v>
      </c>
      <c r="C60" s="86" t="s">
        <v>2780</v>
      </c>
      <c r="D60" s="73">
        <v>7936</v>
      </c>
      <c r="E60" s="73"/>
      <c r="F60" s="73" t="s">
        <v>2807</v>
      </c>
      <c r="G60" s="94">
        <v>44087</v>
      </c>
      <c r="H60" s="73" t="s">
        <v>2779</v>
      </c>
      <c r="I60" s="83">
        <v>6.7400000000088127</v>
      </c>
      <c r="J60" s="86" t="s">
        <v>350</v>
      </c>
      <c r="K60" s="86" t="s">
        <v>131</v>
      </c>
      <c r="L60" s="87">
        <v>1.7947999999999999E-2</v>
      </c>
      <c r="M60" s="87">
        <v>1.0300000000000557E-2</v>
      </c>
      <c r="N60" s="83">
        <v>170111.20749000003</v>
      </c>
      <c r="O60" s="85">
        <v>105.39</v>
      </c>
      <c r="P60" s="83">
        <v>179.28020613300001</v>
      </c>
      <c r="Q60" s="84">
        <f t="shared" si="0"/>
        <v>3.6874123307257039E-3</v>
      </c>
      <c r="R60" s="84">
        <f>P60/'סכום נכסי הקרן'!$C$42</f>
        <v>1.4514127289965789E-4</v>
      </c>
    </row>
    <row r="61" spans="2:18">
      <c r="B61" s="76" t="s">
        <v>2968</v>
      </c>
      <c r="C61" s="86" t="s">
        <v>2780</v>
      </c>
      <c r="D61" s="73">
        <v>7937</v>
      </c>
      <c r="E61" s="73"/>
      <c r="F61" s="73" t="s">
        <v>2807</v>
      </c>
      <c r="G61" s="94">
        <v>44087</v>
      </c>
      <c r="H61" s="73" t="s">
        <v>2779</v>
      </c>
      <c r="I61" s="83">
        <v>10.139999999907216</v>
      </c>
      <c r="J61" s="86" t="s">
        <v>350</v>
      </c>
      <c r="K61" s="86" t="s">
        <v>131</v>
      </c>
      <c r="L61" s="87">
        <v>2.8999999999999998E-2</v>
      </c>
      <c r="M61" s="87">
        <v>2.5499999999751988E-2</v>
      </c>
      <c r="N61" s="83">
        <v>32939.122374999999</v>
      </c>
      <c r="O61" s="85">
        <v>104.05</v>
      </c>
      <c r="P61" s="83">
        <v>34.273155686999999</v>
      </c>
      <c r="Q61" s="84">
        <f t="shared" si="0"/>
        <v>7.0492587898616328E-4</v>
      </c>
      <c r="R61" s="84">
        <f>P61/'סכום נכסי הקרן'!$C$42</f>
        <v>2.7746785604479986E-5</v>
      </c>
    </row>
    <row r="62" spans="2:18">
      <c r="B62" s="76" t="s">
        <v>2969</v>
      </c>
      <c r="C62" s="86" t="s">
        <v>2792</v>
      </c>
      <c r="D62" s="73">
        <v>8063</v>
      </c>
      <c r="E62" s="73"/>
      <c r="F62" s="73" t="s">
        <v>476</v>
      </c>
      <c r="G62" s="94">
        <v>44147</v>
      </c>
      <c r="H62" s="73" t="s">
        <v>129</v>
      </c>
      <c r="I62" s="83">
        <v>9.2900000000251559</v>
      </c>
      <c r="J62" s="86" t="s">
        <v>672</v>
      </c>
      <c r="K62" s="86" t="s">
        <v>131</v>
      </c>
      <c r="L62" s="87">
        <v>1.6250000000000001E-2</v>
      </c>
      <c r="M62" s="87">
        <v>1.3200000000036478E-2</v>
      </c>
      <c r="N62" s="83">
        <v>127780.958059</v>
      </c>
      <c r="O62" s="85">
        <v>102.97</v>
      </c>
      <c r="P62" s="83">
        <v>131.576058461</v>
      </c>
      <c r="Q62" s="84">
        <f t="shared" si="0"/>
        <v>2.706239527845297E-3</v>
      </c>
      <c r="R62" s="84">
        <f>P62/'סכום נכסי הקרן'!$C$42</f>
        <v>1.0652105449935752E-4</v>
      </c>
    </row>
    <row r="63" spans="2:18">
      <c r="B63" s="76" t="s">
        <v>2969</v>
      </c>
      <c r="C63" s="86" t="s">
        <v>2792</v>
      </c>
      <c r="D63" s="73">
        <v>8145</v>
      </c>
      <c r="E63" s="73"/>
      <c r="F63" s="73" t="s">
        <v>476</v>
      </c>
      <c r="G63" s="94">
        <v>44185</v>
      </c>
      <c r="H63" s="73" t="s">
        <v>129</v>
      </c>
      <c r="I63" s="83">
        <v>9.300000000036281</v>
      </c>
      <c r="J63" s="86" t="s">
        <v>672</v>
      </c>
      <c r="K63" s="86" t="s">
        <v>131</v>
      </c>
      <c r="L63" s="87">
        <v>1.4990000000000002E-2</v>
      </c>
      <c r="M63" s="87">
        <v>1.4000000000098949E-2</v>
      </c>
      <c r="N63" s="83">
        <v>60067.289867</v>
      </c>
      <c r="O63" s="85">
        <v>100.95</v>
      </c>
      <c r="P63" s="83">
        <v>60.637926495999999</v>
      </c>
      <c r="Q63" s="84">
        <f t="shared" si="0"/>
        <v>1.2471931101256798E-3</v>
      </c>
      <c r="R63" s="84">
        <f>P63/'סכום נכסי הקרן'!$C$42</f>
        <v>4.9091118464557169E-5</v>
      </c>
    </row>
    <row r="64" spans="2:18">
      <c r="B64" s="76" t="s">
        <v>2970</v>
      </c>
      <c r="C64" s="86" t="s">
        <v>2792</v>
      </c>
      <c r="D64" s="73" t="s">
        <v>2808</v>
      </c>
      <c r="E64" s="73"/>
      <c r="F64" s="73" t="s">
        <v>2807</v>
      </c>
      <c r="G64" s="94">
        <v>42901</v>
      </c>
      <c r="H64" s="73" t="s">
        <v>2779</v>
      </c>
      <c r="I64" s="83">
        <v>1.8200000000007834</v>
      </c>
      <c r="J64" s="86" t="s">
        <v>155</v>
      </c>
      <c r="K64" s="86" t="s">
        <v>131</v>
      </c>
      <c r="L64" s="87">
        <v>0.04</v>
      </c>
      <c r="M64" s="87">
        <v>1.3800000000005221E-2</v>
      </c>
      <c r="N64" s="83">
        <v>437802.14604100003</v>
      </c>
      <c r="O64" s="85">
        <v>104.96</v>
      </c>
      <c r="P64" s="83">
        <v>459.51712275199998</v>
      </c>
      <c r="Q64" s="84">
        <f t="shared" si="0"/>
        <v>9.4512893596201027E-3</v>
      </c>
      <c r="R64" s="84">
        <f>P64/'סכום נכסי הקרן'!$C$42</f>
        <v>3.7201485626324888E-4</v>
      </c>
    </row>
    <row r="65" spans="2:18">
      <c r="B65" s="76" t="s">
        <v>2971</v>
      </c>
      <c r="C65" s="86" t="s">
        <v>2780</v>
      </c>
      <c r="D65" s="73" t="s">
        <v>2809</v>
      </c>
      <c r="E65" s="73"/>
      <c r="F65" s="73" t="s">
        <v>2807</v>
      </c>
      <c r="G65" s="94">
        <v>44074</v>
      </c>
      <c r="H65" s="73" t="s">
        <v>2779</v>
      </c>
      <c r="I65" s="83">
        <v>11.370000000000001</v>
      </c>
      <c r="J65" s="86" t="s">
        <v>419</v>
      </c>
      <c r="K65" s="86" t="s">
        <v>131</v>
      </c>
      <c r="L65" s="87">
        <v>2.35E-2</v>
      </c>
      <c r="M65" s="87">
        <v>2.2000000000000002E-2</v>
      </c>
      <c r="N65" s="83">
        <v>492881.83</v>
      </c>
      <c r="O65" s="85">
        <v>102.32</v>
      </c>
      <c r="P65" s="83">
        <v>504.31668000000002</v>
      </c>
      <c r="Q65" s="84">
        <f t="shared" si="0"/>
        <v>1.0372720918465908E-2</v>
      </c>
      <c r="R65" s="84">
        <f>P65/'סכום נכסי הקרן'!$C$42</f>
        <v>4.0828358277002273E-4</v>
      </c>
    </row>
    <row r="66" spans="2:18">
      <c r="B66" s="76" t="s">
        <v>2971</v>
      </c>
      <c r="C66" s="86" t="s">
        <v>2780</v>
      </c>
      <c r="D66" s="73" t="s">
        <v>2810</v>
      </c>
      <c r="E66" s="73"/>
      <c r="F66" s="73" t="s">
        <v>2807</v>
      </c>
      <c r="G66" s="94">
        <v>44189</v>
      </c>
      <c r="H66" s="73" t="s">
        <v>2779</v>
      </c>
      <c r="I66" s="83">
        <v>11.27</v>
      </c>
      <c r="J66" s="86" t="s">
        <v>419</v>
      </c>
      <c r="K66" s="86" t="s">
        <v>131</v>
      </c>
      <c r="L66" s="87">
        <v>2.4700000000000003E-2</v>
      </c>
      <c r="M66" s="87">
        <v>2.4499999999999997E-2</v>
      </c>
      <c r="N66" s="83">
        <v>61452.81</v>
      </c>
      <c r="O66" s="85">
        <v>100.85</v>
      </c>
      <c r="P66" s="83">
        <v>61.975160000000002</v>
      </c>
      <c r="Q66" s="84">
        <f t="shared" si="0"/>
        <v>1.2746971576614748E-3</v>
      </c>
      <c r="R66" s="84">
        <f>P66/'סכום נכסי הקרן'!$C$42</f>
        <v>5.0173713008154724E-5</v>
      </c>
    </row>
    <row r="67" spans="2:18">
      <c r="B67" s="76" t="s">
        <v>2972</v>
      </c>
      <c r="C67" s="86" t="s">
        <v>2780</v>
      </c>
      <c r="D67" s="73" t="s">
        <v>2811</v>
      </c>
      <c r="E67" s="73"/>
      <c r="F67" s="73" t="s">
        <v>476</v>
      </c>
      <c r="G67" s="94">
        <v>42122</v>
      </c>
      <c r="H67" s="73" t="s">
        <v>129</v>
      </c>
      <c r="I67" s="83">
        <v>5.4200000000025481</v>
      </c>
      <c r="J67" s="86" t="s">
        <v>419</v>
      </c>
      <c r="K67" s="86" t="s">
        <v>131</v>
      </c>
      <c r="L67" s="87">
        <v>2.4799999999999999E-2</v>
      </c>
      <c r="M67" s="87">
        <v>8.0000000000027098E-3</v>
      </c>
      <c r="N67" s="83">
        <v>665887.42592499999</v>
      </c>
      <c r="O67" s="85">
        <v>110.8</v>
      </c>
      <c r="P67" s="83">
        <v>737.80327383600002</v>
      </c>
      <c r="Q67" s="84">
        <f t="shared" si="0"/>
        <v>1.517504329270114E-2</v>
      </c>
      <c r="R67" s="84">
        <f>P67/'סכום נכסי הקרן'!$C$42</f>
        <v>5.9730914317808058E-4</v>
      </c>
    </row>
    <row r="68" spans="2:18">
      <c r="B68" s="76" t="s">
        <v>2973</v>
      </c>
      <c r="C68" s="86" t="s">
        <v>2792</v>
      </c>
      <c r="D68" s="73">
        <v>7970</v>
      </c>
      <c r="E68" s="73"/>
      <c r="F68" s="73" t="s">
        <v>2807</v>
      </c>
      <c r="G68" s="94">
        <v>44098</v>
      </c>
      <c r="H68" s="73" t="s">
        <v>2779</v>
      </c>
      <c r="I68" s="83">
        <v>10.010000000022735</v>
      </c>
      <c r="J68" s="86" t="s">
        <v>350</v>
      </c>
      <c r="K68" s="86" t="s">
        <v>131</v>
      </c>
      <c r="L68" s="87">
        <v>1.8500000000000003E-2</v>
      </c>
      <c r="M68" s="87">
        <v>1.4799999999976977E-2</v>
      </c>
      <c r="N68" s="83">
        <v>66905.671358000007</v>
      </c>
      <c r="O68" s="85">
        <v>103.87</v>
      </c>
      <c r="P68" s="83">
        <v>69.494923942</v>
      </c>
      <c r="Q68" s="84">
        <f t="shared" si="0"/>
        <v>1.4293626998424494E-3</v>
      </c>
      <c r="R68" s="84">
        <f>P68/'סכום נכסי הקרן'!$C$42</f>
        <v>5.6261546874416271E-5</v>
      </c>
    </row>
    <row r="69" spans="2:18">
      <c r="B69" s="76" t="s">
        <v>2973</v>
      </c>
      <c r="C69" s="86" t="s">
        <v>2792</v>
      </c>
      <c r="D69" s="73">
        <v>8161</v>
      </c>
      <c r="E69" s="73"/>
      <c r="F69" s="73" t="s">
        <v>2807</v>
      </c>
      <c r="G69" s="94">
        <v>44194</v>
      </c>
      <c r="H69" s="73" t="s">
        <v>2779</v>
      </c>
      <c r="I69" s="83">
        <v>9.9499999999959936</v>
      </c>
      <c r="J69" s="86" t="s">
        <v>350</v>
      </c>
      <c r="K69" s="86" t="s">
        <v>131</v>
      </c>
      <c r="L69" s="87">
        <v>1.8769999999999998E-2</v>
      </c>
      <c r="M69" s="87">
        <v>1.909999999992789E-2</v>
      </c>
      <c r="N69" s="83">
        <v>75064.899575000003</v>
      </c>
      <c r="O69" s="85">
        <v>99.76</v>
      </c>
      <c r="P69" s="83">
        <v>74.884912893999996</v>
      </c>
      <c r="Q69" s="84">
        <f t="shared" si="0"/>
        <v>1.5402233026539814E-3</v>
      </c>
      <c r="R69" s="84">
        <f>P69/'סכום נכסי הקרן'!$C$42</f>
        <v>6.0625162213122495E-5</v>
      </c>
    </row>
    <row r="70" spans="2:18">
      <c r="B70" s="76" t="s">
        <v>2973</v>
      </c>
      <c r="C70" s="86" t="s">
        <v>2792</v>
      </c>
      <c r="D70" s="73">
        <v>7699</v>
      </c>
      <c r="E70" s="73"/>
      <c r="F70" s="73" t="s">
        <v>2807</v>
      </c>
      <c r="G70" s="94">
        <v>43977</v>
      </c>
      <c r="H70" s="73" t="s">
        <v>2779</v>
      </c>
      <c r="I70" s="83">
        <v>10.010000000012761</v>
      </c>
      <c r="J70" s="86" t="s">
        <v>350</v>
      </c>
      <c r="K70" s="86" t="s">
        <v>131</v>
      </c>
      <c r="L70" s="87">
        <v>1.908E-2</v>
      </c>
      <c r="M70" s="87">
        <v>1.2000000000015854E-2</v>
      </c>
      <c r="N70" s="83">
        <v>117492.88626499999</v>
      </c>
      <c r="O70" s="85">
        <v>107.37</v>
      </c>
      <c r="P70" s="83">
        <v>126.152115639</v>
      </c>
      <c r="Q70" s="84">
        <f t="shared" si="0"/>
        <v>2.5946805661819184E-3</v>
      </c>
      <c r="R70" s="84">
        <f>P70/'סכום נכסי הקרן'!$C$42</f>
        <v>1.0212995086164737E-4</v>
      </c>
    </row>
    <row r="71" spans="2:18">
      <c r="B71" s="76" t="s">
        <v>2973</v>
      </c>
      <c r="C71" s="86" t="s">
        <v>2792</v>
      </c>
      <c r="D71" s="73">
        <v>7567</v>
      </c>
      <c r="E71" s="73"/>
      <c r="F71" s="73" t="s">
        <v>2807</v>
      </c>
      <c r="G71" s="94">
        <v>43919</v>
      </c>
      <c r="H71" s="73" t="s">
        <v>2779</v>
      </c>
      <c r="I71" s="83">
        <v>9.6800000000590227</v>
      </c>
      <c r="J71" s="86" t="s">
        <v>350</v>
      </c>
      <c r="K71" s="86" t="s">
        <v>131</v>
      </c>
      <c r="L71" s="87">
        <v>2.69E-2</v>
      </c>
      <c r="M71" s="87">
        <v>1.4000000000108299E-2</v>
      </c>
      <c r="N71" s="83">
        <v>65273.825750000004</v>
      </c>
      <c r="O71" s="85">
        <v>113.17</v>
      </c>
      <c r="P71" s="83">
        <v>73.870388422999994</v>
      </c>
      <c r="Q71" s="84">
        <f t="shared" si="0"/>
        <v>1.5193566932001016E-3</v>
      </c>
      <c r="R71" s="84">
        <f>P71/'סכום נכסי הקרן'!$C$42</f>
        <v>5.9803825734964085E-5</v>
      </c>
    </row>
    <row r="72" spans="2:18">
      <c r="B72" s="76" t="s">
        <v>2973</v>
      </c>
      <c r="C72" s="86" t="s">
        <v>2792</v>
      </c>
      <c r="D72" s="73">
        <v>7856</v>
      </c>
      <c r="E72" s="73"/>
      <c r="F72" s="73" t="s">
        <v>2807</v>
      </c>
      <c r="G72" s="94">
        <v>44041</v>
      </c>
      <c r="H72" s="73" t="s">
        <v>2779</v>
      </c>
      <c r="I72" s="83">
        <v>9.9699999999826812</v>
      </c>
      <c r="J72" s="86" t="s">
        <v>350</v>
      </c>
      <c r="K72" s="86" t="s">
        <v>131</v>
      </c>
      <c r="L72" s="87">
        <v>1.9220000000000001E-2</v>
      </c>
      <c r="M72" s="87">
        <v>1.4800000000018354E-2</v>
      </c>
      <c r="N72" s="83">
        <v>83224.127773</v>
      </c>
      <c r="O72" s="85">
        <v>104.76</v>
      </c>
      <c r="P72" s="83">
        <v>87.185598082999988</v>
      </c>
      <c r="Q72" s="84">
        <f t="shared" si="0"/>
        <v>1.7932222210546259E-3</v>
      </c>
      <c r="R72" s="84">
        <f>P72/'סכום נכסי הקרן'!$C$42</f>
        <v>7.0583523732101143E-5</v>
      </c>
    </row>
    <row r="73" spans="2:18">
      <c r="B73" s="76" t="s">
        <v>2973</v>
      </c>
      <c r="C73" s="86" t="s">
        <v>2792</v>
      </c>
      <c r="D73" s="73">
        <v>7566</v>
      </c>
      <c r="E73" s="73"/>
      <c r="F73" s="73" t="s">
        <v>2807</v>
      </c>
      <c r="G73" s="94">
        <v>43919</v>
      </c>
      <c r="H73" s="73" t="s">
        <v>2779</v>
      </c>
      <c r="I73" s="83">
        <v>9.2900000000553291</v>
      </c>
      <c r="J73" s="86" t="s">
        <v>350</v>
      </c>
      <c r="K73" s="86" t="s">
        <v>131</v>
      </c>
      <c r="L73" s="87">
        <v>2.69E-2</v>
      </c>
      <c r="M73" s="87">
        <v>1.3700000000032549E-2</v>
      </c>
      <c r="N73" s="83">
        <v>65273.825732999991</v>
      </c>
      <c r="O73" s="85">
        <v>112.97</v>
      </c>
      <c r="P73" s="83">
        <v>73.739840748000006</v>
      </c>
      <c r="Q73" s="84">
        <f t="shared" si="0"/>
        <v>1.5166716053316427E-3</v>
      </c>
      <c r="R73" s="84">
        <f>P73/'סכום נכסי הקרן'!$C$42</f>
        <v>5.9698137236873378E-5</v>
      </c>
    </row>
    <row r="74" spans="2:18">
      <c r="B74" s="76" t="s">
        <v>2973</v>
      </c>
      <c r="C74" s="86" t="s">
        <v>2792</v>
      </c>
      <c r="D74" s="73">
        <v>7700</v>
      </c>
      <c r="E74" s="73"/>
      <c r="F74" s="73" t="s">
        <v>2807</v>
      </c>
      <c r="G74" s="94">
        <v>43977</v>
      </c>
      <c r="H74" s="73" t="s">
        <v>2779</v>
      </c>
      <c r="I74" s="83">
        <v>9.6099999999486503</v>
      </c>
      <c r="J74" s="86" t="s">
        <v>350</v>
      </c>
      <c r="K74" s="86" t="s">
        <v>131</v>
      </c>
      <c r="L74" s="87">
        <v>1.8769999999999998E-2</v>
      </c>
      <c r="M74" s="87">
        <v>1.1099999999901572E-2</v>
      </c>
      <c r="N74" s="83">
        <v>78328.590842999998</v>
      </c>
      <c r="O74" s="85">
        <v>107.66</v>
      </c>
      <c r="P74" s="83">
        <v>84.328559653000013</v>
      </c>
      <c r="Q74" s="84">
        <f t="shared" si="0"/>
        <v>1.7344590203456553E-3</v>
      </c>
      <c r="R74" s="84">
        <f>P74/'סכום נכסי הקרן'!$C$42</f>
        <v>6.827052887674155E-5</v>
      </c>
    </row>
    <row r="75" spans="2:18">
      <c r="B75" s="76" t="s">
        <v>2973</v>
      </c>
      <c r="C75" s="86" t="s">
        <v>2792</v>
      </c>
      <c r="D75" s="73">
        <v>7855</v>
      </c>
      <c r="E75" s="73"/>
      <c r="F75" s="73" t="s">
        <v>2807</v>
      </c>
      <c r="G75" s="94">
        <v>44041</v>
      </c>
      <c r="H75" s="73" t="s">
        <v>2779</v>
      </c>
      <c r="I75" s="83">
        <v>9.5700000000639118</v>
      </c>
      <c r="J75" s="86" t="s">
        <v>350</v>
      </c>
      <c r="K75" s="86" t="s">
        <v>131</v>
      </c>
      <c r="L75" s="87">
        <v>1.9009999999999999E-2</v>
      </c>
      <c r="M75" s="87">
        <v>1.4300000000167339E-2</v>
      </c>
      <c r="N75" s="83">
        <v>47323.523637999991</v>
      </c>
      <c r="O75" s="85">
        <v>104.81</v>
      </c>
      <c r="P75" s="83">
        <v>49.599787319000001</v>
      </c>
      <c r="Q75" s="84">
        <f t="shared" ref="Q75:Q138" si="1">IFERROR(P75/$P$10,0)</f>
        <v>1.0201620764858528E-3</v>
      </c>
      <c r="R75" s="84">
        <f>P75/'סכום נכסי הקרן'!$C$42</f>
        <v>4.0154886154533815E-5</v>
      </c>
    </row>
    <row r="76" spans="2:18">
      <c r="B76" s="76" t="s">
        <v>2973</v>
      </c>
      <c r="C76" s="86" t="s">
        <v>2792</v>
      </c>
      <c r="D76" s="73">
        <v>7971</v>
      </c>
      <c r="E76" s="73"/>
      <c r="F76" s="73" t="s">
        <v>2807</v>
      </c>
      <c r="G76" s="94">
        <v>44098</v>
      </c>
      <c r="H76" s="73" t="s">
        <v>2779</v>
      </c>
      <c r="I76" s="83">
        <v>9.6000000001527273</v>
      </c>
      <c r="J76" s="86" t="s">
        <v>350</v>
      </c>
      <c r="K76" s="86" t="s">
        <v>131</v>
      </c>
      <c r="L76" s="87">
        <v>1.822E-2</v>
      </c>
      <c r="M76" s="87">
        <v>1.4300000000111075E-2</v>
      </c>
      <c r="N76" s="83">
        <v>27741.375918000002</v>
      </c>
      <c r="O76" s="85">
        <v>103.85</v>
      </c>
      <c r="P76" s="83">
        <v>28.809418376</v>
      </c>
      <c r="Q76" s="84">
        <f t="shared" si="1"/>
        <v>5.9254842936698286E-4</v>
      </c>
      <c r="R76" s="84">
        <f>P76/'סכום נכסי הקרן'!$C$42</f>
        <v>2.3323465232349264E-5</v>
      </c>
    </row>
    <row r="77" spans="2:18">
      <c r="B77" s="76" t="s">
        <v>2973</v>
      </c>
      <c r="C77" s="86" t="s">
        <v>2792</v>
      </c>
      <c r="D77" s="73">
        <v>8162</v>
      </c>
      <c r="E77" s="73"/>
      <c r="F77" s="73" t="s">
        <v>2807</v>
      </c>
      <c r="G77" s="94">
        <v>44194</v>
      </c>
      <c r="H77" s="73" t="s">
        <v>2779</v>
      </c>
      <c r="I77" s="83">
        <v>9.5599999999870686</v>
      </c>
      <c r="J77" s="86" t="s">
        <v>350</v>
      </c>
      <c r="K77" s="86" t="s">
        <v>131</v>
      </c>
      <c r="L77" s="87">
        <v>1.847E-2</v>
      </c>
      <c r="M77" s="87">
        <v>1.8799999999935348E-2</v>
      </c>
      <c r="N77" s="83">
        <v>62010.13442799999</v>
      </c>
      <c r="O77" s="85">
        <v>99.77</v>
      </c>
      <c r="P77" s="83">
        <v>61.86764093</v>
      </c>
      <c r="Q77" s="84">
        <f t="shared" si="1"/>
        <v>1.2724857191928464E-3</v>
      </c>
      <c r="R77" s="84">
        <f>P77/'סכום נכסי הקרן'!$C$42</f>
        <v>5.008666795718456E-5</v>
      </c>
    </row>
    <row r="78" spans="2:18">
      <c r="B78" s="76" t="s">
        <v>2974</v>
      </c>
      <c r="C78" s="86" t="s">
        <v>2780</v>
      </c>
      <c r="D78" s="73" t="s">
        <v>2812</v>
      </c>
      <c r="E78" s="73"/>
      <c r="F78" s="73" t="s">
        <v>751</v>
      </c>
      <c r="G78" s="94">
        <v>43801</v>
      </c>
      <c r="H78" s="73" t="s">
        <v>300</v>
      </c>
      <c r="I78" s="83">
        <v>6.3900000000000006</v>
      </c>
      <c r="J78" s="86" t="s">
        <v>419</v>
      </c>
      <c r="K78" s="86" t="s">
        <v>132</v>
      </c>
      <c r="L78" s="87">
        <v>2.3629999999999998E-2</v>
      </c>
      <c r="M78" s="87">
        <v>2.0100000000000003E-2</v>
      </c>
      <c r="N78" s="83">
        <v>660257.62</v>
      </c>
      <c r="O78" s="85">
        <v>102.55</v>
      </c>
      <c r="P78" s="83">
        <v>2670.5273199999997</v>
      </c>
      <c r="Q78" s="84">
        <f t="shared" si="1"/>
        <v>5.4927064073111154E-2</v>
      </c>
      <c r="R78" s="84">
        <f>P78/'סכום נכסי הקרן'!$C$42</f>
        <v>2.1619996032945545E-3</v>
      </c>
    </row>
    <row r="79" spans="2:18">
      <c r="B79" s="76" t="s">
        <v>2975</v>
      </c>
      <c r="C79" s="86" t="s">
        <v>2792</v>
      </c>
      <c r="D79" s="73">
        <v>7497</v>
      </c>
      <c r="E79" s="73"/>
      <c r="F79" s="73" t="s">
        <v>290</v>
      </c>
      <c r="G79" s="94">
        <v>43902</v>
      </c>
      <c r="H79" s="73" t="s">
        <v>2779</v>
      </c>
      <c r="I79" s="83">
        <v>7.5799999999963781</v>
      </c>
      <c r="J79" s="86" t="s">
        <v>350</v>
      </c>
      <c r="K79" s="86" t="s">
        <v>131</v>
      </c>
      <c r="L79" s="87">
        <v>2.7000000000000003E-2</v>
      </c>
      <c r="M79" s="87">
        <v>1.5699999999984469E-2</v>
      </c>
      <c r="N79" s="83">
        <v>212823.57468200001</v>
      </c>
      <c r="O79" s="85">
        <v>108.93</v>
      </c>
      <c r="P79" s="83">
        <v>231.82864444800001</v>
      </c>
      <c r="Q79" s="84">
        <f t="shared" si="1"/>
        <v>4.7682218834510185E-3</v>
      </c>
      <c r="R79" s="84">
        <f>P79/'סכום נכסי הקרן'!$C$42</f>
        <v>1.8768332140818182E-4</v>
      </c>
    </row>
    <row r="80" spans="2:18">
      <c r="B80" s="76" t="s">
        <v>2975</v>
      </c>
      <c r="C80" s="86" t="s">
        <v>2792</v>
      </c>
      <c r="D80" s="73">
        <v>8084</v>
      </c>
      <c r="E80" s="73"/>
      <c r="F80" s="73" t="s">
        <v>290</v>
      </c>
      <c r="G80" s="94">
        <v>44159</v>
      </c>
      <c r="H80" s="73" t="s">
        <v>2779</v>
      </c>
      <c r="I80" s="83">
        <v>7.6100000009551545</v>
      </c>
      <c r="J80" s="86" t="s">
        <v>350</v>
      </c>
      <c r="K80" s="86" t="s">
        <v>131</v>
      </c>
      <c r="L80" s="87">
        <v>2.7000000000000003E-2</v>
      </c>
      <c r="M80" s="87">
        <v>2.5500000002274176E-2</v>
      </c>
      <c r="N80" s="83">
        <v>3038.2359919999999</v>
      </c>
      <c r="O80" s="85">
        <v>101.31</v>
      </c>
      <c r="P80" s="83">
        <v>3.078035946</v>
      </c>
      <c r="Q80" s="84">
        <f t="shared" si="1"/>
        <v>6.3308649328957747E-5</v>
      </c>
      <c r="R80" s="84">
        <f>P80/'סכום נכסי הקרן'!$C$42</f>
        <v>2.4919095357460639E-6</v>
      </c>
    </row>
    <row r="81" spans="2:18">
      <c r="B81" s="76" t="s">
        <v>2975</v>
      </c>
      <c r="C81" s="86" t="s">
        <v>2792</v>
      </c>
      <c r="D81" s="73">
        <v>7583</v>
      </c>
      <c r="E81" s="73"/>
      <c r="F81" s="73" t="s">
        <v>290</v>
      </c>
      <c r="G81" s="94">
        <v>43926</v>
      </c>
      <c r="H81" s="73" t="s">
        <v>2779</v>
      </c>
      <c r="I81" s="83">
        <v>7.5799999998398908</v>
      </c>
      <c r="J81" s="86" t="s">
        <v>350</v>
      </c>
      <c r="K81" s="86" t="s">
        <v>131</v>
      </c>
      <c r="L81" s="87">
        <v>2.7000000000000003E-2</v>
      </c>
      <c r="M81" s="87">
        <v>1.6899999999199458E-2</v>
      </c>
      <c r="N81" s="83">
        <v>10416.363246999999</v>
      </c>
      <c r="O81" s="85">
        <v>107.93</v>
      </c>
      <c r="P81" s="83">
        <v>11.24237711</v>
      </c>
      <c r="Q81" s="84">
        <f t="shared" si="1"/>
        <v>2.3123177330200398E-4</v>
      </c>
      <c r="R81" s="84">
        <f>P81/'סכום נכסי הקרן'!$C$42</f>
        <v>9.1015788042594462E-6</v>
      </c>
    </row>
    <row r="82" spans="2:18">
      <c r="B82" s="76" t="s">
        <v>2975</v>
      </c>
      <c r="C82" s="86" t="s">
        <v>2792</v>
      </c>
      <c r="D82" s="73">
        <v>7658</v>
      </c>
      <c r="E82" s="73"/>
      <c r="F82" s="73" t="s">
        <v>290</v>
      </c>
      <c r="G82" s="94">
        <v>43956</v>
      </c>
      <c r="H82" s="73" t="s">
        <v>2779</v>
      </c>
      <c r="I82" s="83">
        <v>7.5500000001759666</v>
      </c>
      <c r="J82" s="86" t="s">
        <v>350</v>
      </c>
      <c r="K82" s="86" t="s">
        <v>131</v>
      </c>
      <c r="L82" s="87">
        <v>2.7000000000000003E-2</v>
      </c>
      <c r="M82" s="87">
        <v>2.1100000000603317E-2</v>
      </c>
      <c r="N82" s="83">
        <v>15202.215693</v>
      </c>
      <c r="O82" s="85">
        <v>104.67</v>
      </c>
      <c r="P82" s="83">
        <v>15.912153864</v>
      </c>
      <c r="Q82" s="84">
        <f t="shared" si="1"/>
        <v>3.2727914381685912E-4</v>
      </c>
      <c r="R82" s="84">
        <f>P82/'סכום נכסי הקרן'!$C$42</f>
        <v>1.2882126344069724E-5</v>
      </c>
    </row>
    <row r="83" spans="2:18">
      <c r="B83" s="76" t="s">
        <v>2975</v>
      </c>
      <c r="C83" s="86" t="s">
        <v>2792</v>
      </c>
      <c r="D83" s="73">
        <v>7716</v>
      </c>
      <c r="E83" s="73"/>
      <c r="F83" s="73" t="s">
        <v>290</v>
      </c>
      <c r="G83" s="94">
        <v>43986</v>
      </c>
      <c r="H83" s="73" t="s">
        <v>2779</v>
      </c>
      <c r="I83" s="83">
        <v>7.5599999998253438</v>
      </c>
      <c r="J83" s="86" t="s">
        <v>350</v>
      </c>
      <c r="K83" s="86" t="s">
        <v>131</v>
      </c>
      <c r="L83" s="87">
        <v>2.7000000000000003E-2</v>
      </c>
      <c r="M83" s="87">
        <v>2.0899999999316875E-2</v>
      </c>
      <c r="N83" s="83">
        <v>13549.030972</v>
      </c>
      <c r="O83" s="85">
        <v>104.8</v>
      </c>
      <c r="P83" s="83">
        <v>14.199379732999999</v>
      </c>
      <c r="Q83" s="84">
        <f t="shared" si="1"/>
        <v>2.9205102473654038E-4</v>
      </c>
      <c r="R83" s="84">
        <f>P83/'סכום נכסי הקרן'!$C$42</f>
        <v>1.1495502449971094E-5</v>
      </c>
    </row>
    <row r="84" spans="2:18">
      <c r="B84" s="76" t="s">
        <v>2975</v>
      </c>
      <c r="C84" s="86" t="s">
        <v>2792</v>
      </c>
      <c r="D84" s="73">
        <v>7805</v>
      </c>
      <c r="E84" s="73"/>
      <c r="F84" s="73" t="s">
        <v>290</v>
      </c>
      <c r="G84" s="94">
        <v>44017</v>
      </c>
      <c r="H84" s="73" t="s">
        <v>2779</v>
      </c>
      <c r="I84" s="83">
        <v>7.5900000002029637</v>
      </c>
      <c r="J84" s="86" t="s">
        <v>350</v>
      </c>
      <c r="K84" s="86" t="s">
        <v>131</v>
      </c>
      <c r="L84" s="87">
        <v>2.7000000000000003E-2</v>
      </c>
      <c r="M84" s="87">
        <v>0.02</v>
      </c>
      <c r="N84" s="83">
        <v>9108.525173</v>
      </c>
      <c r="O84" s="85">
        <v>105.48</v>
      </c>
      <c r="P84" s="83">
        <v>9.6076690949999985</v>
      </c>
      <c r="Q84" s="84">
        <f t="shared" si="1"/>
        <v>1.9760930810260903E-4</v>
      </c>
      <c r="R84" s="84">
        <f>P84/'סכום נכסי הקרן'!$C$42</f>
        <v>7.7781555037509798E-6</v>
      </c>
    </row>
    <row r="85" spans="2:18">
      <c r="B85" s="76" t="s">
        <v>2975</v>
      </c>
      <c r="C85" s="86" t="s">
        <v>2792</v>
      </c>
      <c r="D85" s="73">
        <v>7863</v>
      </c>
      <c r="E85" s="73"/>
      <c r="F85" s="73" t="s">
        <v>290</v>
      </c>
      <c r="G85" s="94">
        <v>44048</v>
      </c>
      <c r="H85" s="73" t="s">
        <v>2779</v>
      </c>
      <c r="I85" s="83">
        <v>7.5799999999976615</v>
      </c>
      <c r="J85" s="86" t="s">
        <v>350</v>
      </c>
      <c r="K85" s="86" t="s">
        <v>131</v>
      </c>
      <c r="L85" s="87">
        <v>2.7000000000000003E-2</v>
      </c>
      <c r="M85" s="87">
        <v>2.3199999999906438E-2</v>
      </c>
      <c r="N85" s="83">
        <v>16594.578033999998</v>
      </c>
      <c r="O85" s="85">
        <v>103.05</v>
      </c>
      <c r="P85" s="83">
        <v>17.100706788</v>
      </c>
      <c r="Q85" s="84">
        <f t="shared" si="1"/>
        <v>3.5172514821528314E-4</v>
      </c>
      <c r="R85" s="84">
        <f>P85/'סכום נכסי הקרן'!$C$42</f>
        <v>1.3844352392437799E-5</v>
      </c>
    </row>
    <row r="86" spans="2:18">
      <c r="B86" s="76" t="s">
        <v>2975</v>
      </c>
      <c r="C86" s="86" t="s">
        <v>2792</v>
      </c>
      <c r="D86" s="73">
        <v>7919</v>
      </c>
      <c r="E86" s="73"/>
      <c r="F86" s="73" t="s">
        <v>290</v>
      </c>
      <c r="G86" s="94">
        <v>44080</v>
      </c>
      <c r="H86" s="73" t="s">
        <v>2779</v>
      </c>
      <c r="I86" s="83">
        <v>7.5899999999549781</v>
      </c>
      <c r="J86" s="86" t="s">
        <v>350</v>
      </c>
      <c r="K86" s="86" t="s">
        <v>131</v>
      </c>
      <c r="L86" s="87">
        <v>2.7000000000000003E-2</v>
      </c>
      <c r="M86" s="87">
        <v>2.319999999977489E-2</v>
      </c>
      <c r="N86" s="83">
        <v>25854.510853</v>
      </c>
      <c r="O86" s="85">
        <v>103.09</v>
      </c>
      <c r="P86" s="83">
        <v>26.65340608</v>
      </c>
      <c r="Q86" s="84">
        <f t="shared" si="1"/>
        <v>5.4820384444627607E-4</v>
      </c>
      <c r="R86" s="84">
        <f>P86/'סכום נכסי הקרן'!$C$42</f>
        <v>2.1578005564612114E-5</v>
      </c>
    </row>
    <row r="87" spans="2:18">
      <c r="B87" s="76" t="s">
        <v>2975</v>
      </c>
      <c r="C87" s="86" t="s">
        <v>2792</v>
      </c>
      <c r="D87" s="73">
        <v>7997</v>
      </c>
      <c r="E87" s="73"/>
      <c r="F87" s="73" t="s">
        <v>290</v>
      </c>
      <c r="G87" s="94">
        <v>44115</v>
      </c>
      <c r="H87" s="73" t="s">
        <v>2779</v>
      </c>
      <c r="I87" s="83">
        <v>7.6099999999351979</v>
      </c>
      <c r="J87" s="86" t="s">
        <v>350</v>
      </c>
      <c r="K87" s="86" t="s">
        <v>131</v>
      </c>
      <c r="L87" s="87">
        <v>2.7000000000000003E-2</v>
      </c>
      <c r="M87" s="87">
        <v>2.3099999999633729E-2</v>
      </c>
      <c r="N87" s="83">
        <v>17206.063531</v>
      </c>
      <c r="O87" s="85">
        <v>103.14</v>
      </c>
      <c r="P87" s="83">
        <v>17.746328015</v>
      </c>
      <c r="Q87" s="84">
        <f t="shared" si="1"/>
        <v>3.6500420296855547E-4</v>
      </c>
      <c r="R87" s="84">
        <f>P87/'סכום נכסי הקרן'!$C$42</f>
        <v>1.4367032997949276E-5</v>
      </c>
    </row>
    <row r="88" spans="2:18">
      <c r="B88" s="76" t="s">
        <v>2975</v>
      </c>
      <c r="C88" s="86" t="s">
        <v>2792</v>
      </c>
      <c r="D88" s="73">
        <v>8042</v>
      </c>
      <c r="E88" s="73"/>
      <c r="F88" s="73" t="s">
        <v>290</v>
      </c>
      <c r="G88" s="94">
        <v>44138</v>
      </c>
      <c r="H88" s="73" t="s">
        <v>2779</v>
      </c>
      <c r="I88" s="83">
        <v>7.6300000002443404</v>
      </c>
      <c r="J88" s="86" t="s">
        <v>350</v>
      </c>
      <c r="K88" s="86" t="s">
        <v>131</v>
      </c>
      <c r="L88" s="87">
        <v>2.7000000000000003E-2</v>
      </c>
      <c r="M88" s="87">
        <v>2.2100000000814468E-2</v>
      </c>
      <c r="N88" s="83">
        <v>13115.708684000001</v>
      </c>
      <c r="O88" s="85">
        <v>103.91</v>
      </c>
      <c r="P88" s="83">
        <v>13.628528109000001</v>
      </c>
      <c r="Q88" s="84">
        <f t="shared" si="1"/>
        <v>2.8030982160678268E-4</v>
      </c>
      <c r="R88" s="84">
        <f>P88/'סכום נכסי הקרן'!$C$42</f>
        <v>1.1033353654343702E-5</v>
      </c>
    </row>
    <row r="89" spans="2:18">
      <c r="B89" s="76" t="s">
        <v>2976</v>
      </c>
      <c r="C89" s="86" t="s">
        <v>2792</v>
      </c>
      <c r="D89" s="73">
        <v>7490</v>
      </c>
      <c r="E89" s="73"/>
      <c r="F89" s="73" t="s">
        <v>290</v>
      </c>
      <c r="G89" s="94">
        <v>43899</v>
      </c>
      <c r="H89" s="73" t="s">
        <v>2779</v>
      </c>
      <c r="I89" s="83">
        <v>4.7199999999974906</v>
      </c>
      <c r="J89" s="86" t="s">
        <v>127</v>
      </c>
      <c r="K89" s="86" t="s">
        <v>131</v>
      </c>
      <c r="L89" s="87">
        <v>2.3889999999999998E-2</v>
      </c>
      <c r="M89" s="87">
        <v>1.5799999999997212E-2</v>
      </c>
      <c r="N89" s="83">
        <v>138132.36006100001</v>
      </c>
      <c r="O89" s="85">
        <v>103.85</v>
      </c>
      <c r="P89" s="83">
        <v>143.450452238</v>
      </c>
      <c r="Q89" s="84">
        <f t="shared" si="1"/>
        <v>2.9504705390519643E-3</v>
      </c>
      <c r="R89" s="84">
        <f>P89/'סכום נכסי הקרן'!$C$42</f>
        <v>1.1613429995952278E-4</v>
      </c>
    </row>
    <row r="90" spans="2:18">
      <c r="B90" s="76" t="s">
        <v>2976</v>
      </c>
      <c r="C90" s="86" t="s">
        <v>2792</v>
      </c>
      <c r="D90" s="73">
        <v>7491</v>
      </c>
      <c r="E90" s="73"/>
      <c r="F90" s="73" t="s">
        <v>290</v>
      </c>
      <c r="G90" s="94">
        <v>43899</v>
      </c>
      <c r="H90" s="73" t="s">
        <v>2779</v>
      </c>
      <c r="I90" s="83">
        <v>4.8900000000017636</v>
      </c>
      <c r="J90" s="86" t="s">
        <v>127</v>
      </c>
      <c r="K90" s="86" t="s">
        <v>131</v>
      </c>
      <c r="L90" s="87">
        <v>1.2969999999999999E-2</v>
      </c>
      <c r="M90" s="87">
        <v>1.7999999999764795E-3</v>
      </c>
      <c r="N90" s="83">
        <v>161138.25</v>
      </c>
      <c r="O90" s="85">
        <v>105.54</v>
      </c>
      <c r="P90" s="83">
        <v>170.06531502999999</v>
      </c>
      <c r="Q90" s="84">
        <f t="shared" si="1"/>
        <v>3.4978816300844447E-3</v>
      </c>
      <c r="R90" s="84">
        <f>P90/'סכום נכסי הקרן'!$C$42</f>
        <v>1.3768110173425355E-4</v>
      </c>
    </row>
    <row r="91" spans="2:18">
      <c r="B91" s="76" t="s">
        <v>2977</v>
      </c>
      <c r="C91" s="86" t="s">
        <v>2780</v>
      </c>
      <c r="D91" s="73" t="s">
        <v>2813</v>
      </c>
      <c r="E91" s="73"/>
      <c r="F91" s="73" t="s">
        <v>588</v>
      </c>
      <c r="G91" s="94">
        <v>43924</v>
      </c>
      <c r="H91" s="73" t="s">
        <v>129</v>
      </c>
      <c r="I91" s="83">
        <v>9.6500000000000021</v>
      </c>
      <c r="J91" s="86" t="s">
        <v>419</v>
      </c>
      <c r="K91" s="86" t="s">
        <v>131</v>
      </c>
      <c r="L91" s="87">
        <v>3.1400000000000004E-2</v>
      </c>
      <c r="M91" s="87">
        <v>1.2699999999999998E-2</v>
      </c>
      <c r="N91" s="83">
        <v>20527.82</v>
      </c>
      <c r="O91" s="85">
        <v>116.12</v>
      </c>
      <c r="P91" s="83">
        <v>23.83691</v>
      </c>
      <c r="Q91" s="84">
        <f t="shared" si="1"/>
        <v>4.9027451360242368E-4</v>
      </c>
      <c r="R91" s="84">
        <f>P91/'סכום נכסי הקרן'!$C$42</f>
        <v>1.9297832895327955E-5</v>
      </c>
    </row>
    <row r="92" spans="2:18">
      <c r="B92" s="76" t="s">
        <v>2977</v>
      </c>
      <c r="C92" s="86" t="s">
        <v>2780</v>
      </c>
      <c r="D92" s="73" t="s">
        <v>2814</v>
      </c>
      <c r="E92" s="73"/>
      <c r="F92" s="73" t="s">
        <v>588</v>
      </c>
      <c r="G92" s="94">
        <v>44015</v>
      </c>
      <c r="H92" s="73" t="s">
        <v>129</v>
      </c>
      <c r="I92" s="83">
        <v>9.48</v>
      </c>
      <c r="J92" s="86" t="s">
        <v>419</v>
      </c>
      <c r="K92" s="86" t="s">
        <v>131</v>
      </c>
      <c r="L92" s="87">
        <v>3.1E-2</v>
      </c>
      <c r="M92" s="87">
        <v>1.9600000000000003E-2</v>
      </c>
      <c r="N92" s="83">
        <v>16929.46</v>
      </c>
      <c r="O92" s="85">
        <v>108.53</v>
      </c>
      <c r="P92" s="83">
        <v>18.373549999999998</v>
      </c>
      <c r="Q92" s="84">
        <f t="shared" si="1"/>
        <v>3.7790482446759292E-4</v>
      </c>
      <c r="R92" s="84">
        <f>P92/'סכום נכסי הקרן'!$C$42</f>
        <v>1.4874817985802394E-5</v>
      </c>
    </row>
    <row r="93" spans="2:18">
      <c r="B93" s="76" t="s">
        <v>2977</v>
      </c>
      <c r="C93" s="86" t="s">
        <v>2780</v>
      </c>
      <c r="D93" s="73" t="s">
        <v>2815</v>
      </c>
      <c r="E93" s="73"/>
      <c r="F93" s="73" t="s">
        <v>588</v>
      </c>
      <c r="G93" s="94">
        <v>44108</v>
      </c>
      <c r="H93" s="73" t="s">
        <v>129</v>
      </c>
      <c r="I93" s="83">
        <v>9.41</v>
      </c>
      <c r="J93" s="86" t="s">
        <v>419</v>
      </c>
      <c r="K93" s="86" t="s">
        <v>131</v>
      </c>
      <c r="L93" s="87">
        <v>3.1E-2</v>
      </c>
      <c r="M93" s="87">
        <v>2.2499999999999999E-2</v>
      </c>
      <c r="N93" s="83">
        <v>27459.66</v>
      </c>
      <c r="O93" s="85">
        <v>105.62</v>
      </c>
      <c r="P93" s="83">
        <v>29.002890000000001</v>
      </c>
      <c r="Q93" s="84">
        <f t="shared" si="1"/>
        <v>5.9652772896380437E-4</v>
      </c>
      <c r="R93" s="84">
        <f>P93/'סכום נכסי הקרן'!$C$42</f>
        <v>2.3480095561949022E-5</v>
      </c>
    </row>
    <row r="94" spans="2:18">
      <c r="B94" s="76" t="s">
        <v>2977</v>
      </c>
      <c r="C94" s="86" t="s">
        <v>2780</v>
      </c>
      <c r="D94" s="73" t="s">
        <v>2816</v>
      </c>
      <c r="E94" s="73"/>
      <c r="F94" s="73" t="s">
        <v>588</v>
      </c>
      <c r="G94" s="94">
        <v>43011</v>
      </c>
      <c r="H94" s="73" t="s">
        <v>129</v>
      </c>
      <c r="I94" s="83">
        <v>7.6499999999999995</v>
      </c>
      <c r="J94" s="86" t="s">
        <v>419</v>
      </c>
      <c r="K94" s="86" t="s">
        <v>131</v>
      </c>
      <c r="L94" s="87">
        <v>3.9E-2</v>
      </c>
      <c r="M94" s="87">
        <v>1.6399999999999998E-2</v>
      </c>
      <c r="N94" s="83">
        <v>16769.919999999998</v>
      </c>
      <c r="O94" s="85">
        <v>119.69</v>
      </c>
      <c r="P94" s="83">
        <v>20.071930000000002</v>
      </c>
      <c r="Q94" s="84">
        <f t="shared" si="1"/>
        <v>4.1283688690404492E-4</v>
      </c>
      <c r="R94" s="84">
        <f>P94/'סכום נכסי הקרן'!$C$42</f>
        <v>1.6249788711150904E-5</v>
      </c>
    </row>
    <row r="95" spans="2:18">
      <c r="B95" s="76" t="s">
        <v>2977</v>
      </c>
      <c r="C95" s="86" t="s">
        <v>2780</v>
      </c>
      <c r="D95" s="73" t="s">
        <v>2817</v>
      </c>
      <c r="E95" s="73"/>
      <c r="F95" s="73" t="s">
        <v>588</v>
      </c>
      <c r="G95" s="94">
        <v>43104</v>
      </c>
      <c r="H95" s="73" t="s">
        <v>129</v>
      </c>
      <c r="I95" s="83">
        <v>7.6499999999999995</v>
      </c>
      <c r="J95" s="86" t="s">
        <v>419</v>
      </c>
      <c r="K95" s="86" t="s">
        <v>131</v>
      </c>
      <c r="L95" s="87">
        <v>3.8199999999999998E-2</v>
      </c>
      <c r="M95" s="87">
        <v>2.0499999999999997E-2</v>
      </c>
      <c r="N95" s="83">
        <v>29821.919999999998</v>
      </c>
      <c r="O95" s="85">
        <v>113.09</v>
      </c>
      <c r="P95" s="83">
        <v>33.725610000000003</v>
      </c>
      <c r="Q95" s="84">
        <f t="shared" si="1"/>
        <v>6.9366402938531198E-4</v>
      </c>
      <c r="R95" s="84">
        <f>P95/'סכום נכסי הקרן'!$C$42</f>
        <v>2.7303504777800545E-5</v>
      </c>
    </row>
    <row r="96" spans="2:18">
      <c r="B96" s="76" t="s">
        <v>2977</v>
      </c>
      <c r="C96" s="86" t="s">
        <v>2780</v>
      </c>
      <c r="D96" s="73" t="s">
        <v>2818</v>
      </c>
      <c r="E96" s="73"/>
      <c r="F96" s="73" t="s">
        <v>588</v>
      </c>
      <c r="G96" s="94">
        <v>43194</v>
      </c>
      <c r="H96" s="73" t="s">
        <v>129</v>
      </c>
      <c r="I96" s="83">
        <v>7.71</v>
      </c>
      <c r="J96" s="86" t="s">
        <v>419</v>
      </c>
      <c r="K96" s="86" t="s">
        <v>131</v>
      </c>
      <c r="L96" s="87">
        <v>3.7900000000000003E-2</v>
      </c>
      <c r="M96" s="87">
        <v>1.5300000000000001E-2</v>
      </c>
      <c r="N96" s="83">
        <v>19246.75</v>
      </c>
      <c r="O96" s="85">
        <v>117.71</v>
      </c>
      <c r="P96" s="83">
        <v>22.655339999999999</v>
      </c>
      <c r="Q96" s="84">
        <f t="shared" si="1"/>
        <v>4.6597213309097248E-4</v>
      </c>
      <c r="R96" s="84">
        <f>P96/'סכום נכסי הקרן'!$C$42</f>
        <v>1.834126006713283E-5</v>
      </c>
    </row>
    <row r="97" spans="2:18">
      <c r="B97" s="76" t="s">
        <v>2977</v>
      </c>
      <c r="C97" s="86" t="s">
        <v>2780</v>
      </c>
      <c r="D97" s="73" t="s">
        <v>2819</v>
      </c>
      <c r="E97" s="73"/>
      <c r="F97" s="73" t="s">
        <v>588</v>
      </c>
      <c r="G97" s="94">
        <v>43285</v>
      </c>
      <c r="H97" s="73" t="s">
        <v>129</v>
      </c>
      <c r="I97" s="83">
        <v>7.69</v>
      </c>
      <c r="J97" s="86" t="s">
        <v>419</v>
      </c>
      <c r="K97" s="86" t="s">
        <v>131</v>
      </c>
      <c r="L97" s="87">
        <v>4.0099999999999997E-2</v>
      </c>
      <c r="M97" s="87">
        <v>1.52E-2</v>
      </c>
      <c r="N97" s="83">
        <v>25620.6</v>
      </c>
      <c r="O97" s="85">
        <v>118.3</v>
      </c>
      <c r="P97" s="83">
        <v>30.309169999999998</v>
      </c>
      <c r="Q97" s="84">
        <f t="shared" si="1"/>
        <v>6.2339512879157452E-4</v>
      </c>
      <c r="R97" s="84">
        <f>P97/'סכום נכסי הקרן'!$C$42</f>
        <v>2.4537630836215231E-5</v>
      </c>
    </row>
    <row r="98" spans="2:18">
      <c r="B98" s="76" t="s">
        <v>2977</v>
      </c>
      <c r="C98" s="86" t="s">
        <v>2780</v>
      </c>
      <c r="D98" s="73" t="s">
        <v>2820</v>
      </c>
      <c r="E98" s="73"/>
      <c r="F98" s="73" t="s">
        <v>588</v>
      </c>
      <c r="G98" s="94">
        <v>43377</v>
      </c>
      <c r="H98" s="73" t="s">
        <v>129</v>
      </c>
      <c r="I98" s="83">
        <v>7.6700000000000017</v>
      </c>
      <c r="J98" s="86" t="s">
        <v>419</v>
      </c>
      <c r="K98" s="86" t="s">
        <v>131</v>
      </c>
      <c r="L98" s="87">
        <v>3.9699999999999999E-2</v>
      </c>
      <c r="M98" s="87">
        <v>1.7100000000000001E-2</v>
      </c>
      <c r="N98" s="83">
        <v>51244.15</v>
      </c>
      <c r="O98" s="85">
        <v>116.22</v>
      </c>
      <c r="P98" s="83">
        <v>59.555949999999996</v>
      </c>
      <c r="Q98" s="84">
        <f t="shared" si="1"/>
        <v>1.2249391560558924E-3</v>
      </c>
      <c r="R98" s="84">
        <f>P98/'סכום נכסי הקרן'!$C$42</f>
        <v>4.8215174325133035E-5</v>
      </c>
    </row>
    <row r="99" spans="2:18">
      <c r="B99" s="76" t="s">
        <v>2977</v>
      </c>
      <c r="C99" s="86" t="s">
        <v>2780</v>
      </c>
      <c r="D99" s="73" t="s">
        <v>2821</v>
      </c>
      <c r="E99" s="73"/>
      <c r="F99" s="73" t="s">
        <v>588</v>
      </c>
      <c r="G99" s="94">
        <v>43469</v>
      </c>
      <c r="H99" s="73" t="s">
        <v>129</v>
      </c>
      <c r="I99" s="83">
        <v>9.39</v>
      </c>
      <c r="J99" s="86" t="s">
        <v>419</v>
      </c>
      <c r="K99" s="86" t="s">
        <v>131</v>
      </c>
      <c r="L99" s="87">
        <v>4.1700000000000001E-2</v>
      </c>
      <c r="M99" s="87">
        <v>1.4999999999999999E-2</v>
      </c>
      <c r="N99" s="83">
        <v>36127.599999999999</v>
      </c>
      <c r="O99" s="85">
        <v>124.27</v>
      </c>
      <c r="P99" s="83">
        <v>44.895769999999999</v>
      </c>
      <c r="Q99" s="84">
        <f t="shared" si="1"/>
        <v>9.234104504130898E-4</v>
      </c>
      <c r="R99" s="84">
        <f>P99/'סכום נכסי הקרן'!$C$42</f>
        <v>3.6346618213815379E-5</v>
      </c>
    </row>
    <row r="100" spans="2:18">
      <c r="B100" s="76" t="s">
        <v>2977</v>
      </c>
      <c r="C100" s="86" t="s">
        <v>2780</v>
      </c>
      <c r="D100" s="73" t="s">
        <v>2822</v>
      </c>
      <c r="E100" s="73"/>
      <c r="F100" s="73" t="s">
        <v>588</v>
      </c>
      <c r="G100" s="94">
        <v>43559</v>
      </c>
      <c r="H100" s="73" t="s">
        <v>129</v>
      </c>
      <c r="I100" s="83">
        <v>9.41</v>
      </c>
      <c r="J100" s="86" t="s">
        <v>419</v>
      </c>
      <c r="K100" s="86" t="s">
        <v>131</v>
      </c>
      <c r="L100" s="87">
        <v>3.7200000000000004E-2</v>
      </c>
      <c r="M100" s="87">
        <v>1.7399999999999999E-2</v>
      </c>
      <c r="N100" s="83">
        <v>86168.57</v>
      </c>
      <c r="O100" s="85">
        <v>116.89</v>
      </c>
      <c r="P100" s="83">
        <v>100.72244000000001</v>
      </c>
      <c r="Q100" s="84">
        <f t="shared" si="1"/>
        <v>2.0716462528007746E-3</v>
      </c>
      <c r="R100" s="84">
        <f>P100/'סכום נכסי הקרן'!$C$42</f>
        <v>8.154265028184008E-5</v>
      </c>
    </row>
    <row r="101" spans="2:18">
      <c r="B101" s="76" t="s">
        <v>2977</v>
      </c>
      <c r="C101" s="86" t="s">
        <v>2780</v>
      </c>
      <c r="D101" s="73" t="s">
        <v>2823</v>
      </c>
      <c r="E101" s="73"/>
      <c r="F101" s="73" t="s">
        <v>588</v>
      </c>
      <c r="G101" s="94">
        <v>43742</v>
      </c>
      <c r="H101" s="73" t="s">
        <v>129</v>
      </c>
      <c r="I101" s="83">
        <v>9.26</v>
      </c>
      <c r="J101" s="86" t="s">
        <v>419</v>
      </c>
      <c r="K101" s="86" t="s">
        <v>131</v>
      </c>
      <c r="L101" s="87">
        <v>3.1E-2</v>
      </c>
      <c r="M101" s="87">
        <v>2.63E-2</v>
      </c>
      <c r="N101" s="83">
        <v>100937.14</v>
      </c>
      <c r="O101" s="85">
        <v>104.66</v>
      </c>
      <c r="P101" s="83">
        <v>105.64082000000001</v>
      </c>
      <c r="Q101" s="84">
        <f t="shared" si="1"/>
        <v>2.1728068630565453E-3</v>
      </c>
      <c r="R101" s="84">
        <f>P101/'סכום נכסי הקרן'!$C$42</f>
        <v>8.552446148789502E-5</v>
      </c>
    </row>
    <row r="102" spans="2:18">
      <c r="B102" s="76" t="s">
        <v>2977</v>
      </c>
      <c r="C102" s="86" t="s">
        <v>2780</v>
      </c>
      <c r="D102" s="73" t="s">
        <v>2824</v>
      </c>
      <c r="E102" s="73"/>
      <c r="F102" s="73" t="s">
        <v>588</v>
      </c>
      <c r="G102" s="94">
        <v>42935</v>
      </c>
      <c r="H102" s="73" t="s">
        <v>129</v>
      </c>
      <c r="I102" s="83">
        <v>9.36</v>
      </c>
      <c r="J102" s="86" t="s">
        <v>419</v>
      </c>
      <c r="K102" s="86" t="s">
        <v>131</v>
      </c>
      <c r="L102" s="87">
        <v>4.0800000000000003E-2</v>
      </c>
      <c r="M102" s="87">
        <v>1.7299999999999996E-2</v>
      </c>
      <c r="N102" s="83">
        <v>78410.92</v>
      </c>
      <c r="O102" s="85">
        <v>122.17</v>
      </c>
      <c r="P102" s="83">
        <v>95.794629999999998</v>
      </c>
      <c r="Q102" s="84">
        <f t="shared" si="1"/>
        <v>1.970291687512104E-3</v>
      </c>
      <c r="R102" s="84">
        <f>P102/'סכום נכסי הקרן'!$C$42</f>
        <v>7.7553204757234491E-5</v>
      </c>
    </row>
    <row r="103" spans="2:18">
      <c r="B103" s="76" t="s">
        <v>2966</v>
      </c>
      <c r="C103" s="86" t="s">
        <v>2792</v>
      </c>
      <c r="D103" s="73" t="s">
        <v>2825</v>
      </c>
      <c r="E103" s="73"/>
      <c r="F103" s="73" t="s">
        <v>290</v>
      </c>
      <c r="G103" s="94">
        <v>40742</v>
      </c>
      <c r="H103" s="73" t="s">
        <v>2779</v>
      </c>
      <c r="I103" s="83">
        <v>7.040000000005973</v>
      </c>
      <c r="J103" s="86" t="s">
        <v>350</v>
      </c>
      <c r="K103" s="86" t="s">
        <v>131</v>
      </c>
      <c r="L103" s="87">
        <v>0.06</v>
      </c>
      <c r="M103" s="87">
        <v>-6.9999999998966473E-4</v>
      </c>
      <c r="N103" s="83">
        <v>276955.50398799998</v>
      </c>
      <c r="O103" s="85">
        <v>157.21</v>
      </c>
      <c r="P103" s="83">
        <v>435.40173163499998</v>
      </c>
      <c r="Q103" s="84">
        <f t="shared" si="1"/>
        <v>8.9552870820505948E-3</v>
      </c>
      <c r="R103" s="84">
        <f>P103/'סכום נכסי הקרן'!$C$42</f>
        <v>3.5249157124093088E-4</v>
      </c>
    </row>
    <row r="104" spans="2:18">
      <c r="B104" s="76" t="s">
        <v>2966</v>
      </c>
      <c r="C104" s="86" t="s">
        <v>2792</v>
      </c>
      <c r="D104" s="73" t="s">
        <v>2826</v>
      </c>
      <c r="E104" s="73"/>
      <c r="F104" s="73" t="s">
        <v>290</v>
      </c>
      <c r="G104" s="94">
        <v>42201</v>
      </c>
      <c r="H104" s="73" t="s">
        <v>2779</v>
      </c>
      <c r="I104" s="83">
        <v>6.4300000000026625</v>
      </c>
      <c r="J104" s="86" t="s">
        <v>350</v>
      </c>
      <c r="K104" s="86" t="s">
        <v>131</v>
      </c>
      <c r="L104" s="87">
        <v>4.2030000000000005E-2</v>
      </c>
      <c r="M104" s="87">
        <v>7.8000000000836801E-3</v>
      </c>
      <c r="N104" s="83">
        <v>21024.301987999999</v>
      </c>
      <c r="O104" s="85">
        <v>125.05</v>
      </c>
      <c r="P104" s="83">
        <v>26.290888850999998</v>
      </c>
      <c r="Q104" s="84">
        <f t="shared" si="1"/>
        <v>5.407476364847377E-4</v>
      </c>
      <c r="R104" s="84">
        <f>P104/'סכום נכסי הקרן'!$C$42</f>
        <v>2.1284519667869651E-5</v>
      </c>
    </row>
    <row r="105" spans="2:18">
      <c r="B105" s="76" t="s">
        <v>2978</v>
      </c>
      <c r="C105" s="86" t="s">
        <v>2780</v>
      </c>
      <c r="D105" s="73" t="s">
        <v>2827</v>
      </c>
      <c r="E105" s="73"/>
      <c r="F105" s="73" t="s">
        <v>290</v>
      </c>
      <c r="G105" s="94">
        <v>42521</v>
      </c>
      <c r="H105" s="73" t="s">
        <v>2779</v>
      </c>
      <c r="I105" s="83">
        <v>2.9900000000008129</v>
      </c>
      <c r="J105" s="86" t="s">
        <v>127</v>
      </c>
      <c r="K105" s="86" t="s">
        <v>131</v>
      </c>
      <c r="L105" s="87">
        <v>2.3E-2</v>
      </c>
      <c r="M105" s="87">
        <v>1.4200000000065089E-2</v>
      </c>
      <c r="N105" s="83">
        <v>23540.067402000001</v>
      </c>
      <c r="O105" s="85">
        <v>104.42</v>
      </c>
      <c r="P105" s="83">
        <v>24.580539302000005</v>
      </c>
      <c r="Q105" s="84">
        <f t="shared" si="1"/>
        <v>5.055693858966331E-4</v>
      </c>
      <c r="R105" s="84">
        <f>P105/'סכום נכסי הקרן'!$C$42</f>
        <v>1.9899858661505932E-5</v>
      </c>
    </row>
    <row r="106" spans="2:18">
      <c r="B106" s="76" t="s">
        <v>2978</v>
      </c>
      <c r="C106" s="86" t="s">
        <v>2780</v>
      </c>
      <c r="D106" s="73" t="s">
        <v>2828</v>
      </c>
      <c r="E106" s="73"/>
      <c r="F106" s="73" t="s">
        <v>290</v>
      </c>
      <c r="G106" s="94">
        <v>42474</v>
      </c>
      <c r="H106" s="73" t="s">
        <v>2779</v>
      </c>
      <c r="I106" s="83">
        <v>1.8499999999951973</v>
      </c>
      <c r="J106" s="86" t="s">
        <v>127</v>
      </c>
      <c r="K106" s="86" t="s">
        <v>131</v>
      </c>
      <c r="L106" s="87">
        <v>2.2000000000000002E-2</v>
      </c>
      <c r="M106" s="87">
        <v>1.6899999999864159E-2</v>
      </c>
      <c r="N106" s="83">
        <v>72107.839219000001</v>
      </c>
      <c r="O106" s="85">
        <v>101.07</v>
      </c>
      <c r="P106" s="83">
        <v>72.879390071000003</v>
      </c>
      <c r="Q106" s="84">
        <f t="shared" si="1"/>
        <v>1.4989739659503195E-3</v>
      </c>
      <c r="R106" s="84">
        <f>P106/'סכום נכסי הקרן'!$C$42</f>
        <v>5.9001535480210378E-5</v>
      </c>
    </row>
    <row r="107" spans="2:18">
      <c r="B107" s="76" t="s">
        <v>2978</v>
      </c>
      <c r="C107" s="86" t="s">
        <v>2780</v>
      </c>
      <c r="D107" s="73" t="s">
        <v>2829</v>
      </c>
      <c r="E107" s="73"/>
      <c r="F107" s="73" t="s">
        <v>290</v>
      </c>
      <c r="G107" s="94">
        <v>42562</v>
      </c>
      <c r="H107" s="73" t="s">
        <v>2779</v>
      </c>
      <c r="I107" s="83">
        <v>2.9499999999882545</v>
      </c>
      <c r="J107" s="86" t="s">
        <v>127</v>
      </c>
      <c r="K107" s="86" t="s">
        <v>131</v>
      </c>
      <c r="L107" s="87">
        <v>3.3700000000000001E-2</v>
      </c>
      <c r="M107" s="87">
        <v>2.5499999999882551E-2</v>
      </c>
      <c r="N107" s="83">
        <v>20730.133809999999</v>
      </c>
      <c r="O107" s="85">
        <v>102.68</v>
      </c>
      <c r="P107" s="83">
        <v>21.285701395</v>
      </c>
      <c r="Q107" s="84">
        <f t="shared" si="1"/>
        <v>4.3780158158587069E-4</v>
      </c>
      <c r="R107" s="84">
        <f>P107/'סכום נכסי הקרן'!$C$42</f>
        <v>1.7232431073514107E-5</v>
      </c>
    </row>
    <row r="108" spans="2:18">
      <c r="B108" s="76" t="s">
        <v>2978</v>
      </c>
      <c r="C108" s="86" t="s">
        <v>2780</v>
      </c>
      <c r="D108" s="73" t="s">
        <v>2830</v>
      </c>
      <c r="E108" s="73"/>
      <c r="F108" s="73" t="s">
        <v>290</v>
      </c>
      <c r="G108" s="94">
        <v>42717</v>
      </c>
      <c r="H108" s="73" t="s">
        <v>2779</v>
      </c>
      <c r="I108" s="83">
        <v>2.7999999997741596</v>
      </c>
      <c r="J108" s="86" t="s">
        <v>127</v>
      </c>
      <c r="K108" s="86" t="s">
        <v>131</v>
      </c>
      <c r="L108" s="87">
        <v>3.85E-2</v>
      </c>
      <c r="M108" s="87">
        <v>3.0899999998193275E-2</v>
      </c>
      <c r="N108" s="83">
        <v>5187.4324699999997</v>
      </c>
      <c r="O108" s="85">
        <v>102.43</v>
      </c>
      <c r="P108" s="83">
        <v>5.3134868439999998</v>
      </c>
      <c r="Q108" s="84">
        <f t="shared" si="1"/>
        <v>1.0928711724694926E-4</v>
      </c>
      <c r="R108" s="84">
        <f>P108/'סכום נכסי הקרן'!$C$42</f>
        <v>4.3016809312547437E-6</v>
      </c>
    </row>
    <row r="109" spans="2:18">
      <c r="B109" s="76" t="s">
        <v>2978</v>
      </c>
      <c r="C109" s="86" t="s">
        <v>2780</v>
      </c>
      <c r="D109" s="73" t="s">
        <v>2831</v>
      </c>
      <c r="E109" s="73"/>
      <c r="F109" s="73" t="s">
        <v>290</v>
      </c>
      <c r="G109" s="94">
        <v>42710</v>
      </c>
      <c r="H109" s="73" t="s">
        <v>2779</v>
      </c>
      <c r="I109" s="83">
        <v>2.7999999999622305</v>
      </c>
      <c r="J109" s="86" t="s">
        <v>127</v>
      </c>
      <c r="K109" s="86" t="s">
        <v>131</v>
      </c>
      <c r="L109" s="87">
        <v>3.8399999999999997E-2</v>
      </c>
      <c r="M109" s="87">
        <v>3.0799999999899283E-2</v>
      </c>
      <c r="N109" s="83">
        <v>15508.987988999997</v>
      </c>
      <c r="O109" s="85">
        <v>102.43</v>
      </c>
      <c r="P109" s="83">
        <v>15.885856502000001</v>
      </c>
      <c r="Q109" s="84">
        <f t="shared" si="1"/>
        <v>3.2673826304147437E-4</v>
      </c>
      <c r="R109" s="84">
        <f>P109/'סכום נכסי הקרן'!$C$42</f>
        <v>1.2860836583884199E-5</v>
      </c>
    </row>
    <row r="110" spans="2:18">
      <c r="B110" s="76" t="s">
        <v>2978</v>
      </c>
      <c r="C110" s="86" t="s">
        <v>2780</v>
      </c>
      <c r="D110" s="73" t="s">
        <v>2832</v>
      </c>
      <c r="E110" s="73"/>
      <c r="F110" s="73" t="s">
        <v>290</v>
      </c>
      <c r="G110" s="94">
        <v>42474</v>
      </c>
      <c r="H110" s="73" t="s">
        <v>2779</v>
      </c>
      <c r="I110" s="83">
        <v>3.8899999999832393</v>
      </c>
      <c r="J110" s="86" t="s">
        <v>127</v>
      </c>
      <c r="K110" s="86" t="s">
        <v>131</v>
      </c>
      <c r="L110" s="87">
        <v>3.6699999999999997E-2</v>
      </c>
      <c r="M110" s="87">
        <v>2.5399999999877864E-2</v>
      </c>
      <c r="N110" s="83">
        <v>73494.070139999996</v>
      </c>
      <c r="O110" s="85">
        <v>104.72</v>
      </c>
      <c r="P110" s="83">
        <v>76.96299356099999</v>
      </c>
      <c r="Q110" s="84">
        <f t="shared" si="1"/>
        <v>1.5829649998051649E-3</v>
      </c>
      <c r="R110" s="84">
        <f>P110/'סכום נכסי הקרן'!$C$42</f>
        <v>6.2307530164957588E-5</v>
      </c>
    </row>
    <row r="111" spans="2:18">
      <c r="B111" s="76" t="s">
        <v>2978</v>
      </c>
      <c r="C111" s="86" t="s">
        <v>2780</v>
      </c>
      <c r="D111" s="73" t="s">
        <v>2833</v>
      </c>
      <c r="E111" s="73"/>
      <c r="F111" s="73" t="s">
        <v>290</v>
      </c>
      <c r="G111" s="94">
        <v>42474</v>
      </c>
      <c r="H111" s="73" t="s">
        <v>2779</v>
      </c>
      <c r="I111" s="83">
        <v>1.8300000000046641</v>
      </c>
      <c r="J111" s="86" t="s">
        <v>127</v>
      </c>
      <c r="K111" s="86" t="s">
        <v>131</v>
      </c>
      <c r="L111" s="87">
        <v>3.1800000000000002E-2</v>
      </c>
      <c r="M111" s="87">
        <v>2.4599999999960022E-2</v>
      </c>
      <c r="N111" s="83">
        <v>73923.875885000001</v>
      </c>
      <c r="O111" s="85">
        <v>101.51</v>
      </c>
      <c r="P111" s="83">
        <v>75.040130055000006</v>
      </c>
      <c r="Q111" s="84">
        <f t="shared" si="1"/>
        <v>1.543415789352636E-3</v>
      </c>
      <c r="R111" s="84">
        <f>P111/'סכום נכסי הקרן'!$C$42</f>
        <v>6.0750822579145836E-5</v>
      </c>
    </row>
    <row r="112" spans="2:18">
      <c r="B112" s="76" t="s">
        <v>2979</v>
      </c>
      <c r="C112" s="86" t="s">
        <v>2792</v>
      </c>
      <c r="D112" s="73" t="s">
        <v>2834</v>
      </c>
      <c r="E112" s="73"/>
      <c r="F112" s="73" t="s">
        <v>290</v>
      </c>
      <c r="G112" s="94">
        <v>42884</v>
      </c>
      <c r="H112" s="73" t="s">
        <v>2779</v>
      </c>
      <c r="I112" s="83">
        <v>0.28000000001841308</v>
      </c>
      <c r="J112" s="86" t="s">
        <v>127</v>
      </c>
      <c r="K112" s="86" t="s">
        <v>131</v>
      </c>
      <c r="L112" s="87">
        <v>2.2099999999999998E-2</v>
      </c>
      <c r="M112" s="87">
        <v>1.3200000000046033E-2</v>
      </c>
      <c r="N112" s="83">
        <v>17301.09881</v>
      </c>
      <c r="O112" s="85">
        <v>100.45</v>
      </c>
      <c r="P112" s="83">
        <v>17.378953431000003</v>
      </c>
      <c r="Q112" s="84">
        <f t="shared" si="1"/>
        <v>3.5744808955114982E-4</v>
      </c>
      <c r="R112" s="84">
        <f>P112/'סכום נכסי הקרן'!$C$42</f>
        <v>1.4069614694485339E-5</v>
      </c>
    </row>
    <row r="113" spans="2:18">
      <c r="B113" s="76" t="s">
        <v>2979</v>
      </c>
      <c r="C113" s="86" t="s">
        <v>2792</v>
      </c>
      <c r="D113" s="73" t="s">
        <v>2835</v>
      </c>
      <c r="E113" s="73"/>
      <c r="F113" s="73" t="s">
        <v>290</v>
      </c>
      <c r="G113" s="94">
        <v>43006</v>
      </c>
      <c r="H113" s="73" t="s">
        <v>2779</v>
      </c>
      <c r="I113" s="83">
        <v>0.48999999999961596</v>
      </c>
      <c r="J113" s="86" t="s">
        <v>127</v>
      </c>
      <c r="K113" s="86" t="s">
        <v>131</v>
      </c>
      <c r="L113" s="87">
        <v>2.0799999999999999E-2</v>
      </c>
      <c r="M113" s="87">
        <v>1.4499999999980797E-2</v>
      </c>
      <c r="N113" s="83">
        <v>25951.648014999999</v>
      </c>
      <c r="O113" s="85">
        <v>100.33</v>
      </c>
      <c r="P113" s="83">
        <v>26.037289648999998</v>
      </c>
      <c r="Q113" s="84">
        <f t="shared" si="1"/>
        <v>5.3553164056032831E-4</v>
      </c>
      <c r="R113" s="84">
        <f>P113/'סכום נכסי הקרן'!$C$42</f>
        <v>2.1079211386612369E-5</v>
      </c>
    </row>
    <row r="114" spans="2:18">
      <c r="B114" s="76" t="s">
        <v>2979</v>
      </c>
      <c r="C114" s="86" t="s">
        <v>2792</v>
      </c>
      <c r="D114" s="73" t="s">
        <v>2836</v>
      </c>
      <c r="E114" s="73"/>
      <c r="F114" s="73" t="s">
        <v>290</v>
      </c>
      <c r="G114" s="94">
        <v>43321</v>
      </c>
      <c r="H114" s="73" t="s">
        <v>2779</v>
      </c>
      <c r="I114" s="83">
        <v>0.84999999999999987</v>
      </c>
      <c r="J114" s="86" t="s">
        <v>127</v>
      </c>
      <c r="K114" s="86" t="s">
        <v>131</v>
      </c>
      <c r="L114" s="87">
        <v>2.3980000000000001E-2</v>
      </c>
      <c r="M114" s="87">
        <v>1.2899999999970595E-2</v>
      </c>
      <c r="N114" s="83">
        <v>67147.675031000006</v>
      </c>
      <c r="O114" s="85">
        <v>101.29</v>
      </c>
      <c r="P114" s="83">
        <v>68.01388188</v>
      </c>
      <c r="Q114" s="84">
        <f t="shared" si="1"/>
        <v>1.3989008162941295E-3</v>
      </c>
      <c r="R114" s="84">
        <f>P114/'סכום נכסי הקרן'!$C$42</f>
        <v>5.5062528116388155E-5</v>
      </c>
    </row>
    <row r="115" spans="2:18">
      <c r="B115" s="76" t="s">
        <v>2979</v>
      </c>
      <c r="C115" s="86" t="s">
        <v>2792</v>
      </c>
      <c r="D115" s="73" t="s">
        <v>2837</v>
      </c>
      <c r="E115" s="73"/>
      <c r="F115" s="73" t="s">
        <v>290</v>
      </c>
      <c r="G115" s="94">
        <v>43343</v>
      </c>
      <c r="H115" s="73" t="s">
        <v>2779</v>
      </c>
      <c r="I115" s="83">
        <v>0.90999999998836989</v>
      </c>
      <c r="J115" s="86" t="s">
        <v>127</v>
      </c>
      <c r="K115" s="86" t="s">
        <v>131</v>
      </c>
      <c r="L115" s="87">
        <v>2.3789999999999999E-2</v>
      </c>
      <c r="M115" s="87">
        <v>1.329999999988664E-2</v>
      </c>
      <c r="N115" s="83">
        <v>67147.675031000006</v>
      </c>
      <c r="O115" s="85">
        <v>101.16</v>
      </c>
      <c r="P115" s="83">
        <v>67.926587968999996</v>
      </c>
      <c r="Q115" s="84">
        <f t="shared" si="1"/>
        <v>1.3971053663068627E-3</v>
      </c>
      <c r="R115" s="84">
        <f>P115/'סכום נכסי הקרן'!$C$42</f>
        <v>5.4991856904924184E-5</v>
      </c>
    </row>
    <row r="116" spans="2:18">
      <c r="B116" s="76" t="s">
        <v>2979</v>
      </c>
      <c r="C116" s="86" t="s">
        <v>2792</v>
      </c>
      <c r="D116" s="73" t="s">
        <v>2838</v>
      </c>
      <c r="E116" s="73"/>
      <c r="F116" s="73" t="s">
        <v>290</v>
      </c>
      <c r="G116" s="94">
        <v>42828</v>
      </c>
      <c r="H116" s="73" t="s">
        <v>2779</v>
      </c>
      <c r="I116" s="83">
        <v>0.1300000000298529</v>
      </c>
      <c r="J116" s="86" t="s">
        <v>127</v>
      </c>
      <c r="K116" s="86" t="s">
        <v>131</v>
      </c>
      <c r="L116" s="87">
        <v>2.2700000000000001E-2</v>
      </c>
      <c r="M116" s="87">
        <v>1.2700000000045928E-2</v>
      </c>
      <c r="N116" s="83">
        <v>17301.098594999999</v>
      </c>
      <c r="O116" s="85">
        <v>100.68</v>
      </c>
      <c r="P116" s="83">
        <v>17.418745496</v>
      </c>
      <c r="Q116" s="84">
        <f t="shared" si="1"/>
        <v>3.5826652765042985E-4</v>
      </c>
      <c r="R116" s="84">
        <f>P116/'סכום נכסי הקרן'!$C$42</f>
        <v>1.4101829466489342E-5</v>
      </c>
    </row>
    <row r="117" spans="2:18">
      <c r="B117" s="76" t="s">
        <v>2979</v>
      </c>
      <c r="C117" s="86" t="s">
        <v>2792</v>
      </c>
      <c r="D117" s="73" t="s">
        <v>2839</v>
      </c>
      <c r="E117" s="73"/>
      <c r="F117" s="73" t="s">
        <v>290</v>
      </c>
      <c r="G117" s="94">
        <v>42859</v>
      </c>
      <c r="H117" s="73" t="s">
        <v>2779</v>
      </c>
      <c r="I117" s="83">
        <v>0.22000000002413833</v>
      </c>
      <c r="J117" s="86" t="s">
        <v>127</v>
      </c>
      <c r="K117" s="86" t="s">
        <v>131</v>
      </c>
      <c r="L117" s="87">
        <v>2.2799999999999997E-2</v>
      </c>
      <c r="M117" s="87">
        <v>1.2999999999597696E-2</v>
      </c>
      <c r="N117" s="83">
        <v>17301.09881</v>
      </c>
      <c r="O117" s="85">
        <v>100.57</v>
      </c>
      <c r="P117" s="83">
        <v>17.399715339</v>
      </c>
      <c r="Q117" s="84">
        <f t="shared" si="1"/>
        <v>3.5787511781723618E-4</v>
      </c>
      <c r="R117" s="84">
        <f>P117/'סכום נכסי הקרן'!$C$42</f>
        <v>1.4086423074060213E-5</v>
      </c>
    </row>
    <row r="118" spans="2:18">
      <c r="B118" s="76" t="s">
        <v>2979</v>
      </c>
      <c r="C118" s="86" t="s">
        <v>2792</v>
      </c>
      <c r="D118" s="73" t="s">
        <v>2840</v>
      </c>
      <c r="E118" s="73"/>
      <c r="F118" s="73" t="s">
        <v>290</v>
      </c>
      <c r="G118" s="94">
        <v>43614</v>
      </c>
      <c r="H118" s="73" t="s">
        <v>2779</v>
      </c>
      <c r="I118" s="83">
        <v>1.2599999999950688</v>
      </c>
      <c r="J118" s="86" t="s">
        <v>127</v>
      </c>
      <c r="K118" s="86" t="s">
        <v>131</v>
      </c>
      <c r="L118" s="87">
        <v>2.427E-2</v>
      </c>
      <c r="M118" s="87">
        <v>1.4399999999987674E-2</v>
      </c>
      <c r="N118" s="83">
        <v>95925.250184000004</v>
      </c>
      <c r="O118" s="85">
        <v>101.48</v>
      </c>
      <c r="P118" s="83">
        <v>97.344941397999989</v>
      </c>
      <c r="Q118" s="84">
        <f t="shared" si="1"/>
        <v>2.0021782938963516E-3</v>
      </c>
      <c r="R118" s="84">
        <f>P118/'סכום נכסי הקרן'!$C$42</f>
        <v>7.8808302431149685E-5</v>
      </c>
    </row>
    <row r="119" spans="2:18">
      <c r="B119" s="76" t="s">
        <v>2979</v>
      </c>
      <c r="C119" s="86" t="s">
        <v>2792</v>
      </c>
      <c r="D119" s="73">
        <v>7355</v>
      </c>
      <c r="E119" s="73"/>
      <c r="F119" s="73" t="s">
        <v>290</v>
      </c>
      <c r="G119" s="94">
        <v>43842</v>
      </c>
      <c r="H119" s="73" t="s">
        <v>2779</v>
      </c>
      <c r="I119" s="83">
        <v>1.4899999999934712</v>
      </c>
      <c r="J119" s="86" t="s">
        <v>127</v>
      </c>
      <c r="K119" s="86" t="s">
        <v>131</v>
      </c>
      <c r="L119" s="87">
        <v>2.0838000000000002E-2</v>
      </c>
      <c r="M119" s="87">
        <v>1.9199999999955416E-2</v>
      </c>
      <c r="N119" s="83">
        <v>124702.825092</v>
      </c>
      <c r="O119" s="85">
        <v>100.72</v>
      </c>
      <c r="P119" s="83">
        <v>125.600688318</v>
      </c>
      <c r="Q119" s="84">
        <f t="shared" si="1"/>
        <v>2.5833388796298292E-3</v>
      </c>
      <c r="R119" s="84">
        <f>P119/'סכום נכסי הקרן'!$C$42</f>
        <v>1.0168352755029633E-4</v>
      </c>
    </row>
    <row r="120" spans="2:18">
      <c r="B120" s="76" t="s">
        <v>2980</v>
      </c>
      <c r="C120" s="86" t="s">
        <v>2780</v>
      </c>
      <c r="D120" s="73">
        <v>7127</v>
      </c>
      <c r="E120" s="73"/>
      <c r="F120" s="73" t="s">
        <v>290</v>
      </c>
      <c r="G120" s="94">
        <v>43631</v>
      </c>
      <c r="H120" s="73" t="s">
        <v>2779</v>
      </c>
      <c r="I120" s="83">
        <v>6.4700000000000006</v>
      </c>
      <c r="J120" s="86" t="s">
        <v>350</v>
      </c>
      <c r="K120" s="86" t="s">
        <v>131</v>
      </c>
      <c r="L120" s="87">
        <v>3.1E-2</v>
      </c>
      <c r="M120" s="87">
        <v>1.0800000000000001E-2</v>
      </c>
      <c r="N120" s="83">
        <v>456939.11</v>
      </c>
      <c r="O120" s="85">
        <v>113.8</v>
      </c>
      <c r="P120" s="83">
        <v>519.99667999999997</v>
      </c>
      <c r="Q120" s="84">
        <f t="shared" si="1"/>
        <v>1.0695225151325198E-2</v>
      </c>
      <c r="R120" s="84">
        <f>P120/'סכום נכסי הקרן'!$C$42</f>
        <v>4.2097776250215837E-4</v>
      </c>
    </row>
    <row r="121" spans="2:18">
      <c r="B121" s="76" t="s">
        <v>2980</v>
      </c>
      <c r="C121" s="86" t="s">
        <v>2780</v>
      </c>
      <c r="D121" s="73">
        <v>7128</v>
      </c>
      <c r="E121" s="73"/>
      <c r="F121" s="73" t="s">
        <v>290</v>
      </c>
      <c r="G121" s="94">
        <v>43634</v>
      </c>
      <c r="H121" s="73" t="s">
        <v>2779</v>
      </c>
      <c r="I121" s="83">
        <v>6.49</v>
      </c>
      <c r="J121" s="86" t="s">
        <v>350</v>
      </c>
      <c r="K121" s="86" t="s">
        <v>131</v>
      </c>
      <c r="L121" s="87">
        <v>2.4900000000000002E-2</v>
      </c>
      <c r="M121" s="87">
        <v>1.0500000000000001E-2</v>
      </c>
      <c r="N121" s="83">
        <v>193485.01</v>
      </c>
      <c r="O121" s="85">
        <v>111.51</v>
      </c>
      <c r="P121" s="83">
        <v>215.75513000000001</v>
      </c>
      <c r="Q121" s="84">
        <f t="shared" si="1"/>
        <v>4.4376238957976391E-3</v>
      </c>
      <c r="R121" s="84">
        <f>P121/'סכום נכסי הקרן'!$C$42</f>
        <v>1.746705611192793E-4</v>
      </c>
    </row>
    <row r="122" spans="2:18">
      <c r="B122" s="76" t="s">
        <v>2980</v>
      </c>
      <c r="C122" s="86" t="s">
        <v>2780</v>
      </c>
      <c r="D122" s="73">
        <v>7130</v>
      </c>
      <c r="E122" s="73"/>
      <c r="F122" s="73" t="s">
        <v>290</v>
      </c>
      <c r="G122" s="94">
        <v>43634</v>
      </c>
      <c r="H122" s="73" t="s">
        <v>2779</v>
      </c>
      <c r="I122" s="83">
        <v>6.83</v>
      </c>
      <c r="J122" s="86" t="s">
        <v>350</v>
      </c>
      <c r="K122" s="86" t="s">
        <v>131</v>
      </c>
      <c r="L122" s="87">
        <v>3.6000000000000004E-2</v>
      </c>
      <c r="M122" s="87">
        <v>1.0999999999999999E-2</v>
      </c>
      <c r="N122" s="83">
        <v>122784.2</v>
      </c>
      <c r="O122" s="85">
        <v>118.27</v>
      </c>
      <c r="P122" s="83">
        <v>145.21688</v>
      </c>
      <c r="Q122" s="84">
        <f t="shared" si="1"/>
        <v>2.986802199146682E-3</v>
      </c>
      <c r="R122" s="84">
        <f>P122/'סכום נכסי הקרן'!$C$42</f>
        <v>1.1756436064158032E-4</v>
      </c>
    </row>
    <row r="123" spans="2:18">
      <c r="B123" s="76" t="s">
        <v>2981</v>
      </c>
      <c r="C123" s="86" t="s">
        <v>2792</v>
      </c>
      <c r="D123" s="73">
        <v>22333</v>
      </c>
      <c r="E123" s="73"/>
      <c r="F123" s="73" t="s">
        <v>751</v>
      </c>
      <c r="G123" s="94">
        <v>41639</v>
      </c>
      <c r="H123" s="73" t="s">
        <v>300</v>
      </c>
      <c r="I123" s="83">
        <v>1.4699999999977602</v>
      </c>
      <c r="J123" s="86" t="s">
        <v>126</v>
      </c>
      <c r="K123" s="86" t="s">
        <v>131</v>
      </c>
      <c r="L123" s="87">
        <v>3.7000000000000005E-2</v>
      </c>
      <c r="M123" s="87">
        <v>2.2999999999812563E-3</v>
      </c>
      <c r="N123" s="83">
        <v>204317.57173</v>
      </c>
      <c r="O123" s="85">
        <v>107.06</v>
      </c>
      <c r="P123" s="83">
        <v>218.74238306699999</v>
      </c>
      <c r="Q123" s="84">
        <f t="shared" si="1"/>
        <v>4.4990653344921154E-3</v>
      </c>
      <c r="R123" s="84">
        <f>P123/'סכום נכסי הקרן'!$C$42</f>
        <v>1.770889748525619E-4</v>
      </c>
    </row>
    <row r="124" spans="2:18">
      <c r="B124" s="76" t="s">
        <v>2981</v>
      </c>
      <c r="C124" s="86" t="s">
        <v>2792</v>
      </c>
      <c r="D124" s="73">
        <v>22334</v>
      </c>
      <c r="E124" s="73"/>
      <c r="F124" s="73" t="s">
        <v>751</v>
      </c>
      <c r="G124" s="94">
        <v>42004</v>
      </c>
      <c r="H124" s="73" t="s">
        <v>300</v>
      </c>
      <c r="I124" s="83">
        <v>1.9399999999995805</v>
      </c>
      <c r="J124" s="86" t="s">
        <v>126</v>
      </c>
      <c r="K124" s="86" t="s">
        <v>131</v>
      </c>
      <c r="L124" s="87">
        <v>3.7000000000000005E-2</v>
      </c>
      <c r="M124" s="87">
        <v>1.8000000000125865E-3</v>
      </c>
      <c r="N124" s="83">
        <v>87564.673792999994</v>
      </c>
      <c r="O124" s="85">
        <v>108.88</v>
      </c>
      <c r="P124" s="83">
        <v>95.340412865999994</v>
      </c>
      <c r="Q124" s="84">
        <f t="shared" si="1"/>
        <v>1.9609494076427022E-3</v>
      </c>
      <c r="R124" s="84">
        <f>P124/'סכום נכסי הקרן'!$C$42</f>
        <v>7.7185480654147004E-5</v>
      </c>
    </row>
    <row r="125" spans="2:18">
      <c r="B125" s="76" t="s">
        <v>2981</v>
      </c>
      <c r="C125" s="86" t="s">
        <v>2792</v>
      </c>
      <c r="D125" s="73" t="s">
        <v>2841</v>
      </c>
      <c r="E125" s="73"/>
      <c r="F125" s="73" t="s">
        <v>751</v>
      </c>
      <c r="G125" s="94">
        <v>42759</v>
      </c>
      <c r="H125" s="73" t="s">
        <v>300</v>
      </c>
      <c r="I125" s="83">
        <v>2.9499999999979778</v>
      </c>
      <c r="J125" s="86" t="s">
        <v>126</v>
      </c>
      <c r="K125" s="86" t="s">
        <v>131</v>
      </c>
      <c r="L125" s="87">
        <v>2.4E-2</v>
      </c>
      <c r="M125" s="87">
        <v>9.3999999999919079E-3</v>
      </c>
      <c r="N125" s="83">
        <v>117239.867317</v>
      </c>
      <c r="O125" s="85">
        <v>105.44</v>
      </c>
      <c r="P125" s="83">
        <v>123.61771341500001</v>
      </c>
      <c r="Q125" s="84">
        <f t="shared" si="1"/>
        <v>2.542553305658449E-3</v>
      </c>
      <c r="R125" s="84">
        <f>P125/'סכום נכסי הקרן'!$C$42</f>
        <v>1.0007815511260525E-4</v>
      </c>
    </row>
    <row r="126" spans="2:18">
      <c r="B126" s="76" t="s">
        <v>2981</v>
      </c>
      <c r="C126" s="86" t="s">
        <v>2792</v>
      </c>
      <c r="D126" s="73" t="s">
        <v>2842</v>
      </c>
      <c r="E126" s="73"/>
      <c r="F126" s="73" t="s">
        <v>751</v>
      </c>
      <c r="G126" s="94">
        <v>42759</v>
      </c>
      <c r="H126" s="73" t="s">
        <v>300</v>
      </c>
      <c r="I126" s="83">
        <v>2.8899999999873556</v>
      </c>
      <c r="J126" s="86" t="s">
        <v>126</v>
      </c>
      <c r="K126" s="86" t="s">
        <v>131</v>
      </c>
      <c r="L126" s="87">
        <v>3.8800000000000001E-2</v>
      </c>
      <c r="M126" s="87">
        <v>1.5499999999925389E-2</v>
      </c>
      <c r="N126" s="83">
        <v>117239.867317</v>
      </c>
      <c r="O126" s="85">
        <v>108.6</v>
      </c>
      <c r="P126" s="83">
        <v>127.32249114899997</v>
      </c>
      <c r="Q126" s="84">
        <f t="shared" si="1"/>
        <v>2.6187526998560158E-3</v>
      </c>
      <c r="R126" s="84">
        <f>P126/'סכום נכסי הקרן'!$C$42</f>
        <v>1.0307746087937884E-4</v>
      </c>
    </row>
    <row r="127" spans="2:18">
      <c r="B127" s="76" t="s">
        <v>2982</v>
      </c>
      <c r="C127" s="86" t="s">
        <v>2780</v>
      </c>
      <c r="D127" s="73" t="s">
        <v>2843</v>
      </c>
      <c r="E127" s="73"/>
      <c r="F127" s="73" t="s">
        <v>602</v>
      </c>
      <c r="G127" s="94">
        <v>43530</v>
      </c>
      <c r="H127" s="73" t="s">
        <v>129</v>
      </c>
      <c r="I127" s="83">
        <v>6.3</v>
      </c>
      <c r="J127" s="86" t="s">
        <v>419</v>
      </c>
      <c r="K127" s="86" t="s">
        <v>131</v>
      </c>
      <c r="L127" s="87">
        <v>3.4000000000000002E-2</v>
      </c>
      <c r="M127" s="87">
        <v>2.4399999999999995E-2</v>
      </c>
      <c r="N127" s="83">
        <v>366104.78</v>
      </c>
      <c r="O127" s="85">
        <v>106.25</v>
      </c>
      <c r="P127" s="83">
        <v>388.98633000000001</v>
      </c>
      <c r="Q127" s="84">
        <f t="shared" si="1"/>
        <v>8.0006210426914349E-3</v>
      </c>
      <c r="R127" s="84">
        <f>P127/'סכום נכסי הקרן'!$C$42</f>
        <v>3.149146930078981E-4</v>
      </c>
    </row>
    <row r="128" spans="2:18">
      <c r="B128" s="76" t="s">
        <v>2983</v>
      </c>
      <c r="C128" s="86" t="s">
        <v>2780</v>
      </c>
      <c r="D128" s="73" t="s">
        <v>2844</v>
      </c>
      <c r="E128" s="73"/>
      <c r="F128" s="73" t="s">
        <v>2845</v>
      </c>
      <c r="G128" s="94">
        <v>42732</v>
      </c>
      <c r="H128" s="73" t="s">
        <v>2779</v>
      </c>
      <c r="I128" s="83">
        <v>3.3099999999865002</v>
      </c>
      <c r="J128" s="86" t="s">
        <v>127</v>
      </c>
      <c r="K128" s="86" t="s">
        <v>131</v>
      </c>
      <c r="L128" s="87">
        <v>2.1613000000000004E-2</v>
      </c>
      <c r="M128" s="87">
        <v>5.5999999999562164E-3</v>
      </c>
      <c r="N128" s="83">
        <v>128468.80042100001</v>
      </c>
      <c r="O128" s="85">
        <v>106.67</v>
      </c>
      <c r="P128" s="83">
        <v>137.03766713499999</v>
      </c>
      <c r="Q128" s="84">
        <f t="shared" si="1"/>
        <v>2.8185731959311407E-3</v>
      </c>
      <c r="R128" s="84">
        <f>P128/'סכום נכסי הקרן'!$C$42</f>
        <v>1.109426515742521E-4</v>
      </c>
    </row>
    <row r="129" spans="2:18">
      <c r="B129" s="76" t="s">
        <v>2984</v>
      </c>
      <c r="C129" s="86" t="s">
        <v>2792</v>
      </c>
      <c r="D129" s="73">
        <v>6718</v>
      </c>
      <c r="E129" s="73"/>
      <c r="F129" s="73" t="s">
        <v>602</v>
      </c>
      <c r="G129" s="94">
        <v>43482</v>
      </c>
      <c r="H129" s="73" t="s">
        <v>129</v>
      </c>
      <c r="I129" s="83">
        <v>3.0599999999981948</v>
      </c>
      <c r="J129" s="86" t="s">
        <v>127</v>
      </c>
      <c r="K129" s="86" t="s">
        <v>131</v>
      </c>
      <c r="L129" s="87">
        <v>4.1299999999999996E-2</v>
      </c>
      <c r="M129" s="87">
        <v>1.0799999999986303E-2</v>
      </c>
      <c r="N129" s="83">
        <v>586146.99206399999</v>
      </c>
      <c r="O129" s="85">
        <v>109.62</v>
      </c>
      <c r="P129" s="83">
        <v>642.53434168599995</v>
      </c>
      <c r="Q129" s="84">
        <f t="shared" si="1"/>
        <v>1.3215564091275132E-2</v>
      </c>
      <c r="R129" s="84">
        <f>P129/'סכום נכסי הקרן'!$C$42</f>
        <v>5.2018153172395175E-4</v>
      </c>
    </row>
    <row r="130" spans="2:18">
      <c r="B130" s="76" t="s">
        <v>2985</v>
      </c>
      <c r="C130" s="86" t="s">
        <v>2780</v>
      </c>
      <c r="D130" s="73" t="s">
        <v>2846</v>
      </c>
      <c r="E130" s="73"/>
      <c r="F130" s="73" t="s">
        <v>2845</v>
      </c>
      <c r="G130" s="94">
        <v>42242</v>
      </c>
      <c r="H130" s="73" t="s">
        <v>2779</v>
      </c>
      <c r="I130" s="83">
        <v>4.4500000000084432</v>
      </c>
      <c r="J130" s="86" t="s">
        <v>650</v>
      </c>
      <c r="K130" s="86" t="s">
        <v>131</v>
      </c>
      <c r="L130" s="87">
        <v>2.3599999999999999E-2</v>
      </c>
      <c r="M130" s="87">
        <v>6.5000000000064936E-3</v>
      </c>
      <c r="N130" s="83">
        <v>214324.468092</v>
      </c>
      <c r="O130" s="85">
        <v>107.77</v>
      </c>
      <c r="P130" s="83">
        <v>230.977480189</v>
      </c>
      <c r="Q130" s="84">
        <f t="shared" si="1"/>
        <v>4.750715245926399E-3</v>
      </c>
      <c r="R130" s="84">
        <f>P130/'סכום נכסי הקרן'!$C$42</f>
        <v>1.8699423772927136E-4</v>
      </c>
    </row>
    <row r="131" spans="2:18">
      <c r="B131" s="76" t="s">
        <v>2986</v>
      </c>
      <c r="C131" s="86" t="s">
        <v>2792</v>
      </c>
      <c r="D131" s="73" t="s">
        <v>2847</v>
      </c>
      <c r="E131" s="73"/>
      <c r="F131" s="73" t="s">
        <v>2845</v>
      </c>
      <c r="G131" s="94">
        <v>42978</v>
      </c>
      <c r="H131" s="73" t="s">
        <v>2779</v>
      </c>
      <c r="I131" s="83">
        <v>2.2800000000184872</v>
      </c>
      <c r="J131" s="86" t="s">
        <v>127</v>
      </c>
      <c r="K131" s="86" t="s">
        <v>131</v>
      </c>
      <c r="L131" s="87">
        <v>2.3E-2</v>
      </c>
      <c r="M131" s="87">
        <v>1.6300000000261904E-2</v>
      </c>
      <c r="N131" s="83">
        <v>31724.565943000001</v>
      </c>
      <c r="O131" s="85">
        <v>102.3</v>
      </c>
      <c r="P131" s="83">
        <v>32.454385105000007</v>
      </c>
      <c r="Q131" s="84">
        <f t="shared" si="1"/>
        <v>6.6751763846990332E-4</v>
      </c>
      <c r="R131" s="84">
        <f>P131/'סכום נכסי הקרן'!$C$42</f>
        <v>2.6274349337934773E-5</v>
      </c>
    </row>
    <row r="132" spans="2:18">
      <c r="B132" s="76" t="s">
        <v>2986</v>
      </c>
      <c r="C132" s="86" t="s">
        <v>2792</v>
      </c>
      <c r="D132" s="73" t="s">
        <v>2848</v>
      </c>
      <c r="E132" s="73"/>
      <c r="F132" s="73" t="s">
        <v>2845</v>
      </c>
      <c r="G132" s="94">
        <v>42978</v>
      </c>
      <c r="H132" s="73" t="s">
        <v>2779</v>
      </c>
      <c r="I132" s="83">
        <v>2.2699999999879732</v>
      </c>
      <c r="J132" s="86" t="s">
        <v>127</v>
      </c>
      <c r="K132" s="86" t="s">
        <v>131</v>
      </c>
      <c r="L132" s="87">
        <v>2.76E-2</v>
      </c>
      <c r="M132" s="87">
        <v>1.6999999999973855E-2</v>
      </c>
      <c r="N132" s="83">
        <v>74023.987313000005</v>
      </c>
      <c r="O132" s="85">
        <v>103.34</v>
      </c>
      <c r="P132" s="83">
        <v>76.496388495999994</v>
      </c>
      <c r="Q132" s="84">
        <f t="shared" si="1"/>
        <v>1.5733679265566903E-3</v>
      </c>
      <c r="R132" s="84">
        <f>P132/'סכום נכסי הקרן'!$C$42</f>
        <v>6.192977706808037E-5</v>
      </c>
    </row>
    <row r="133" spans="2:18">
      <c r="B133" s="76" t="s">
        <v>2987</v>
      </c>
      <c r="C133" s="86" t="s">
        <v>2780</v>
      </c>
      <c r="D133" s="73" t="s">
        <v>2849</v>
      </c>
      <c r="E133" s="73"/>
      <c r="F133" s="73" t="s">
        <v>602</v>
      </c>
      <c r="G133" s="94">
        <v>43530</v>
      </c>
      <c r="H133" s="73" t="s">
        <v>129</v>
      </c>
      <c r="I133" s="83">
        <v>6.49</v>
      </c>
      <c r="J133" s="86" t="s">
        <v>419</v>
      </c>
      <c r="K133" s="86" t="s">
        <v>131</v>
      </c>
      <c r="L133" s="87">
        <v>3.4000000000000002E-2</v>
      </c>
      <c r="M133" s="87">
        <v>2.4399999999999998E-2</v>
      </c>
      <c r="N133" s="83">
        <v>765766.68</v>
      </c>
      <c r="O133" s="85">
        <v>106.43</v>
      </c>
      <c r="P133" s="83">
        <v>815.00548000000003</v>
      </c>
      <c r="Q133" s="84">
        <f t="shared" si="1"/>
        <v>1.6762928386704061E-2</v>
      </c>
      <c r="R133" s="84">
        <f>P133/'סכום נכסי הקרן'!$C$42</f>
        <v>6.5981033455328529E-4</v>
      </c>
    </row>
    <row r="134" spans="2:18">
      <c r="B134" s="76" t="s">
        <v>2988</v>
      </c>
      <c r="C134" s="86" t="s">
        <v>2780</v>
      </c>
      <c r="D134" s="73" t="s">
        <v>2850</v>
      </c>
      <c r="E134" s="73"/>
      <c r="F134" s="73" t="s">
        <v>602</v>
      </c>
      <c r="G134" s="94">
        <v>44143</v>
      </c>
      <c r="H134" s="73" t="s">
        <v>129</v>
      </c>
      <c r="I134" s="83">
        <v>7.8599999999999994</v>
      </c>
      <c r="J134" s="86" t="s">
        <v>419</v>
      </c>
      <c r="K134" s="86" t="s">
        <v>131</v>
      </c>
      <c r="L134" s="87">
        <v>2.5243000000000002E-2</v>
      </c>
      <c r="M134" s="87">
        <v>1.8600000000000002E-2</v>
      </c>
      <c r="N134" s="83">
        <v>112674.19</v>
      </c>
      <c r="O134" s="85">
        <v>105.83</v>
      </c>
      <c r="P134" s="83">
        <v>119.24311</v>
      </c>
      <c r="Q134" s="84">
        <f t="shared" si="1"/>
        <v>2.4525770225960622E-3</v>
      </c>
      <c r="R134" s="84">
        <f>P134/'סכום נכסי הקרן'!$C$42</f>
        <v>9.6536573351965919E-5</v>
      </c>
    </row>
    <row r="135" spans="2:18">
      <c r="B135" s="76" t="s">
        <v>2988</v>
      </c>
      <c r="C135" s="86" t="s">
        <v>2780</v>
      </c>
      <c r="D135" s="73" t="s">
        <v>2851</v>
      </c>
      <c r="E135" s="73"/>
      <c r="F135" s="73" t="s">
        <v>602</v>
      </c>
      <c r="G135" s="94">
        <v>43779</v>
      </c>
      <c r="H135" s="73" t="s">
        <v>129</v>
      </c>
      <c r="I135" s="83">
        <v>8.52</v>
      </c>
      <c r="J135" s="86" t="s">
        <v>419</v>
      </c>
      <c r="K135" s="86" t="s">
        <v>131</v>
      </c>
      <c r="L135" s="87">
        <v>2.7243E-2</v>
      </c>
      <c r="M135" s="87">
        <v>1.9200000000000002E-2</v>
      </c>
      <c r="N135" s="83">
        <v>33458.79</v>
      </c>
      <c r="O135" s="85">
        <v>106.19</v>
      </c>
      <c r="P135" s="83">
        <v>35.529890000000002</v>
      </c>
      <c r="Q135" s="84">
        <f t="shared" si="1"/>
        <v>7.3077422946588369E-4</v>
      </c>
      <c r="R135" s="84">
        <f>P135/'סכום נכסי הקרן'!$C$42</f>
        <v>2.8764209791008307E-5</v>
      </c>
    </row>
    <row r="136" spans="2:18">
      <c r="B136" s="76" t="s">
        <v>2988</v>
      </c>
      <c r="C136" s="86" t="s">
        <v>2780</v>
      </c>
      <c r="D136" s="73" t="s">
        <v>2852</v>
      </c>
      <c r="E136" s="73"/>
      <c r="F136" s="73" t="s">
        <v>602</v>
      </c>
      <c r="G136" s="94">
        <v>43835</v>
      </c>
      <c r="H136" s="73" t="s">
        <v>129</v>
      </c>
      <c r="I136" s="83">
        <v>8.4500000000000011</v>
      </c>
      <c r="J136" s="86" t="s">
        <v>419</v>
      </c>
      <c r="K136" s="86" t="s">
        <v>131</v>
      </c>
      <c r="L136" s="87">
        <v>2.7243E-2</v>
      </c>
      <c r="M136" s="87">
        <v>2.2099999999999998E-2</v>
      </c>
      <c r="N136" s="83">
        <v>18631.84</v>
      </c>
      <c r="O136" s="85">
        <v>103.66</v>
      </c>
      <c r="P136" s="83">
        <v>19.313759999999998</v>
      </c>
      <c r="Q136" s="84">
        <f t="shared" si="1"/>
        <v>3.972429433946743E-4</v>
      </c>
      <c r="R136" s="84">
        <f>P136/'סכום נכסי הקרן'!$C$42</f>
        <v>1.5635991118835002E-5</v>
      </c>
    </row>
    <row r="137" spans="2:18">
      <c r="B137" s="76" t="s">
        <v>2988</v>
      </c>
      <c r="C137" s="86" t="s">
        <v>2780</v>
      </c>
      <c r="D137" s="73" t="s">
        <v>2853</v>
      </c>
      <c r="E137" s="73"/>
      <c r="F137" s="73" t="s">
        <v>602</v>
      </c>
      <c r="G137" s="94">
        <v>43227</v>
      </c>
      <c r="H137" s="73" t="s">
        <v>129</v>
      </c>
      <c r="I137" s="83">
        <v>8.64</v>
      </c>
      <c r="J137" s="86" t="s">
        <v>419</v>
      </c>
      <c r="K137" s="86" t="s">
        <v>131</v>
      </c>
      <c r="L137" s="87">
        <v>2.9805999999999999E-2</v>
      </c>
      <c r="M137" s="87">
        <v>1.26E-2</v>
      </c>
      <c r="N137" s="83">
        <v>11005.31</v>
      </c>
      <c r="O137" s="85">
        <v>115.71</v>
      </c>
      <c r="P137" s="83">
        <v>12.73424</v>
      </c>
      <c r="Q137" s="84">
        <f t="shared" si="1"/>
        <v>2.6191621825549235E-4</v>
      </c>
      <c r="R137" s="84">
        <f>P137/'סכום נכסי הקרן'!$C$42</f>
        <v>1.0309357864295376E-5</v>
      </c>
    </row>
    <row r="138" spans="2:18">
      <c r="B138" s="76" t="s">
        <v>2988</v>
      </c>
      <c r="C138" s="86" t="s">
        <v>2780</v>
      </c>
      <c r="D138" s="73" t="s">
        <v>2854</v>
      </c>
      <c r="E138" s="73"/>
      <c r="F138" s="73" t="s">
        <v>602</v>
      </c>
      <c r="G138" s="94">
        <v>43279</v>
      </c>
      <c r="H138" s="73" t="s">
        <v>129</v>
      </c>
      <c r="I138" s="83">
        <v>8.66</v>
      </c>
      <c r="J138" s="86" t="s">
        <v>419</v>
      </c>
      <c r="K138" s="86" t="s">
        <v>131</v>
      </c>
      <c r="L138" s="87">
        <v>2.9796999999999997E-2</v>
      </c>
      <c r="M138" s="87">
        <v>1.1800000000000001E-2</v>
      </c>
      <c r="N138" s="83">
        <v>12871.03</v>
      </c>
      <c r="O138" s="85">
        <v>115.51</v>
      </c>
      <c r="P138" s="83">
        <v>14.867329999999999</v>
      </c>
      <c r="Q138" s="84">
        <f t="shared" si="1"/>
        <v>3.057893403262722E-4</v>
      </c>
      <c r="R138" s="84">
        <f>P138/'סכום נכסי הקרן'!$C$42</f>
        <v>1.2036260150317141E-5</v>
      </c>
    </row>
    <row r="139" spans="2:18">
      <c r="B139" s="76" t="s">
        <v>2988</v>
      </c>
      <c r="C139" s="86" t="s">
        <v>2780</v>
      </c>
      <c r="D139" s="73" t="s">
        <v>2855</v>
      </c>
      <c r="E139" s="73"/>
      <c r="F139" s="73" t="s">
        <v>602</v>
      </c>
      <c r="G139" s="94">
        <v>43321</v>
      </c>
      <c r="H139" s="73" t="s">
        <v>129</v>
      </c>
      <c r="I139" s="83">
        <v>8.6499999999999986</v>
      </c>
      <c r="J139" s="86" t="s">
        <v>419</v>
      </c>
      <c r="K139" s="86" t="s">
        <v>131</v>
      </c>
      <c r="L139" s="87">
        <v>3.0529000000000001E-2</v>
      </c>
      <c r="M139" s="87">
        <v>1.1399999999999999E-2</v>
      </c>
      <c r="N139" s="83">
        <v>72101.66</v>
      </c>
      <c r="O139" s="85">
        <v>116.52</v>
      </c>
      <c r="P139" s="83">
        <v>84.01285</v>
      </c>
      <c r="Q139" s="84">
        <f t="shared" ref="Q139:Q186" si="2">IFERROR(P139/$P$10,0)</f>
        <v>1.7279655446156143E-3</v>
      </c>
      <c r="R139" s="84">
        <f>P139/'סכום נכסי הקרן'!$C$42</f>
        <v>6.8014937353887451E-5</v>
      </c>
    </row>
    <row r="140" spans="2:18">
      <c r="B140" s="76" t="s">
        <v>2988</v>
      </c>
      <c r="C140" s="86" t="s">
        <v>2780</v>
      </c>
      <c r="D140" s="73" t="s">
        <v>2856</v>
      </c>
      <c r="E140" s="73"/>
      <c r="F140" s="73" t="s">
        <v>602</v>
      </c>
      <c r="G140" s="94">
        <v>43138</v>
      </c>
      <c r="H140" s="73" t="s">
        <v>129</v>
      </c>
      <c r="I140" s="83">
        <v>8.61</v>
      </c>
      <c r="J140" s="86" t="s">
        <v>419</v>
      </c>
      <c r="K140" s="86" t="s">
        <v>131</v>
      </c>
      <c r="L140" s="87">
        <v>2.8243000000000001E-2</v>
      </c>
      <c r="M140" s="87">
        <v>1.4800000000000001E-2</v>
      </c>
      <c r="N140" s="83">
        <v>69004.850000000006</v>
      </c>
      <c r="O140" s="85">
        <v>112.07</v>
      </c>
      <c r="P140" s="83">
        <v>77.333749999999995</v>
      </c>
      <c r="Q140" s="84">
        <f t="shared" si="2"/>
        <v>1.5905906707833117E-3</v>
      </c>
      <c r="R140" s="84">
        <f>P140/'סכום נכסי הקרן'!$C$42</f>
        <v>6.2607686343115295E-5</v>
      </c>
    </row>
    <row r="141" spans="2:18">
      <c r="B141" s="76" t="s">
        <v>2988</v>
      </c>
      <c r="C141" s="86" t="s">
        <v>2780</v>
      </c>
      <c r="D141" s="73" t="s">
        <v>2857</v>
      </c>
      <c r="E141" s="73"/>
      <c r="F141" s="73" t="s">
        <v>602</v>
      </c>
      <c r="G141" s="94">
        <v>43417</v>
      </c>
      <c r="H141" s="73" t="s">
        <v>129</v>
      </c>
      <c r="I141" s="83">
        <v>8.5899999999999981</v>
      </c>
      <c r="J141" s="86" t="s">
        <v>419</v>
      </c>
      <c r="K141" s="86" t="s">
        <v>131</v>
      </c>
      <c r="L141" s="87">
        <v>3.2797E-2</v>
      </c>
      <c r="M141" s="87">
        <v>1.23E-2</v>
      </c>
      <c r="N141" s="83">
        <v>82091.009999999995</v>
      </c>
      <c r="O141" s="85">
        <v>117.75</v>
      </c>
      <c r="P141" s="83">
        <v>96.66216</v>
      </c>
      <c r="Q141" s="84">
        <f t="shared" si="2"/>
        <v>1.9881349335026922E-3</v>
      </c>
      <c r="R141" s="84">
        <f>P141/'סכום נכסי הקרן'!$C$42</f>
        <v>7.8255537776559722E-5</v>
      </c>
    </row>
    <row r="142" spans="2:18">
      <c r="B142" s="76" t="s">
        <v>2988</v>
      </c>
      <c r="C142" s="86" t="s">
        <v>2780</v>
      </c>
      <c r="D142" s="73" t="s">
        <v>2858</v>
      </c>
      <c r="E142" s="73"/>
      <c r="F142" s="73" t="s">
        <v>602</v>
      </c>
      <c r="G142" s="94">
        <v>43485</v>
      </c>
      <c r="H142" s="73" t="s">
        <v>129</v>
      </c>
      <c r="I142" s="83">
        <v>8.64</v>
      </c>
      <c r="J142" s="86" t="s">
        <v>419</v>
      </c>
      <c r="K142" s="86" t="s">
        <v>131</v>
      </c>
      <c r="L142" s="87">
        <v>3.2190999999999997E-2</v>
      </c>
      <c r="M142" s="87">
        <v>1.0800000000000001E-2</v>
      </c>
      <c r="N142" s="83">
        <v>103738.28</v>
      </c>
      <c r="O142" s="85">
        <v>118.67</v>
      </c>
      <c r="P142" s="83">
        <v>123.10621</v>
      </c>
      <c r="Q142" s="84">
        <f t="shared" si="2"/>
        <v>2.5320327688944512E-3</v>
      </c>
      <c r="R142" s="84">
        <f>P142/'סכום נכסי הקרן'!$C$42</f>
        <v>9.9664053308803511E-5</v>
      </c>
    </row>
    <row r="143" spans="2:18">
      <c r="B143" s="76" t="s">
        <v>2988</v>
      </c>
      <c r="C143" s="86" t="s">
        <v>2780</v>
      </c>
      <c r="D143" s="73" t="s">
        <v>2859</v>
      </c>
      <c r="E143" s="73"/>
      <c r="F143" s="73" t="s">
        <v>602</v>
      </c>
      <c r="G143" s="94">
        <v>43613</v>
      </c>
      <c r="H143" s="73" t="s">
        <v>129</v>
      </c>
      <c r="I143" s="83">
        <v>8.6900000000000013</v>
      </c>
      <c r="J143" s="86" t="s">
        <v>419</v>
      </c>
      <c r="K143" s="86" t="s">
        <v>131</v>
      </c>
      <c r="L143" s="87">
        <v>2.7243E-2</v>
      </c>
      <c r="M143" s="87">
        <v>1.2600000000000002E-2</v>
      </c>
      <c r="N143" s="83">
        <v>27380.12</v>
      </c>
      <c r="O143" s="85">
        <v>112.35</v>
      </c>
      <c r="P143" s="83">
        <v>30.761569999999999</v>
      </c>
      <c r="Q143" s="84">
        <f t="shared" si="2"/>
        <v>6.3270003408146891E-4</v>
      </c>
      <c r="R143" s="84">
        <f>P143/'סכום נכסי הקרן'!$C$42</f>
        <v>2.4903883827976594E-5</v>
      </c>
    </row>
    <row r="144" spans="2:18">
      <c r="B144" s="76" t="s">
        <v>2988</v>
      </c>
      <c r="C144" s="86" t="s">
        <v>2780</v>
      </c>
      <c r="D144" s="73" t="s">
        <v>2860</v>
      </c>
      <c r="E144" s="73"/>
      <c r="F144" s="73" t="s">
        <v>602</v>
      </c>
      <c r="G144" s="94">
        <v>43657</v>
      </c>
      <c r="H144" s="73" t="s">
        <v>129</v>
      </c>
      <c r="I144" s="83">
        <v>8.620000000000001</v>
      </c>
      <c r="J144" s="86" t="s">
        <v>419</v>
      </c>
      <c r="K144" s="86" t="s">
        <v>131</v>
      </c>
      <c r="L144" s="87">
        <v>2.7243E-2</v>
      </c>
      <c r="M144" s="87">
        <v>1.5399999999999999E-2</v>
      </c>
      <c r="N144" s="83">
        <v>27013.360000000001</v>
      </c>
      <c r="O144" s="85">
        <v>109.68</v>
      </c>
      <c r="P144" s="83">
        <v>29.628250000000001</v>
      </c>
      <c r="Q144" s="84">
        <f t="shared" si="2"/>
        <v>6.0939005339370788E-4</v>
      </c>
      <c r="R144" s="84">
        <f>P144/'סכום נכסי הקרן'!$C$42</f>
        <v>2.3986373128102618E-5</v>
      </c>
    </row>
    <row r="145" spans="2:18">
      <c r="B145" s="76" t="s">
        <v>2988</v>
      </c>
      <c r="C145" s="86" t="s">
        <v>2780</v>
      </c>
      <c r="D145" s="73" t="s">
        <v>2861</v>
      </c>
      <c r="E145" s="73"/>
      <c r="F145" s="73" t="s">
        <v>602</v>
      </c>
      <c r="G145" s="94">
        <v>43541</v>
      </c>
      <c r="H145" s="73" t="s">
        <v>129</v>
      </c>
      <c r="I145" s="83">
        <v>8.66</v>
      </c>
      <c r="J145" s="86" t="s">
        <v>419</v>
      </c>
      <c r="K145" s="86" t="s">
        <v>131</v>
      </c>
      <c r="L145" s="87">
        <v>2.9270999999999998E-2</v>
      </c>
      <c r="M145" s="87">
        <v>1.1800000000000001E-2</v>
      </c>
      <c r="N145" s="83">
        <v>8908.5</v>
      </c>
      <c r="O145" s="85">
        <v>114.95</v>
      </c>
      <c r="P145" s="83">
        <v>10.240320000000001</v>
      </c>
      <c r="Q145" s="84">
        <f t="shared" si="2"/>
        <v>2.1062159093326993E-4</v>
      </c>
      <c r="R145" s="84">
        <f>P145/'סכום נכסי הקרן'!$C$42</f>
        <v>8.2903356246545707E-6</v>
      </c>
    </row>
    <row r="146" spans="2:18">
      <c r="B146" s="76" t="s">
        <v>2989</v>
      </c>
      <c r="C146" s="86" t="s">
        <v>2792</v>
      </c>
      <c r="D146" s="73">
        <v>7561</v>
      </c>
      <c r="E146" s="73"/>
      <c r="F146" s="73" t="s">
        <v>622</v>
      </c>
      <c r="G146" s="94">
        <v>43920</v>
      </c>
      <c r="H146" s="73" t="s">
        <v>129</v>
      </c>
      <c r="I146" s="83">
        <v>6.55</v>
      </c>
      <c r="J146" s="86" t="s">
        <v>155</v>
      </c>
      <c r="K146" s="86" t="s">
        <v>131</v>
      </c>
      <c r="L146" s="87">
        <v>5.5918000000000002E-2</v>
      </c>
      <c r="M146" s="87">
        <v>2.7900000000000001E-2</v>
      </c>
      <c r="N146" s="83">
        <v>386251.6</v>
      </c>
      <c r="O146" s="85">
        <v>120.31</v>
      </c>
      <c r="P146" s="83">
        <v>464.69932</v>
      </c>
      <c r="Q146" s="84">
        <f t="shared" si="2"/>
        <v>9.5578761292624357E-3</v>
      </c>
      <c r="R146" s="84">
        <f>P146/'סכום נכסי הקרן'!$C$42</f>
        <v>3.7621024805365008E-4</v>
      </c>
    </row>
    <row r="147" spans="2:18">
      <c r="B147" s="76" t="s">
        <v>2989</v>
      </c>
      <c r="C147" s="86" t="s">
        <v>2792</v>
      </c>
      <c r="D147" s="73">
        <v>7894</v>
      </c>
      <c r="E147" s="73"/>
      <c r="F147" s="73" t="s">
        <v>622</v>
      </c>
      <c r="G147" s="94">
        <v>44068</v>
      </c>
      <c r="H147" s="73" t="s">
        <v>129</v>
      </c>
      <c r="I147" s="83">
        <v>6.59</v>
      </c>
      <c r="J147" s="86" t="s">
        <v>155</v>
      </c>
      <c r="K147" s="86" t="s">
        <v>131</v>
      </c>
      <c r="L147" s="87">
        <v>4.5102999999999997E-2</v>
      </c>
      <c r="M147" s="87">
        <v>3.7000000000000005E-2</v>
      </c>
      <c r="N147" s="83">
        <v>480497.82</v>
      </c>
      <c r="O147" s="85">
        <v>106.74</v>
      </c>
      <c r="P147" s="83">
        <v>512.88337999999999</v>
      </c>
      <c r="Q147" s="84">
        <f t="shared" si="2"/>
        <v>1.0548919707473285E-2</v>
      </c>
      <c r="R147" s="84">
        <f>P147/'סכום נכסי הקרן'!$C$42</f>
        <v>4.1521899281538537E-4</v>
      </c>
    </row>
    <row r="148" spans="2:18">
      <c r="B148" s="76" t="s">
        <v>2989</v>
      </c>
      <c r="C148" s="86" t="s">
        <v>2792</v>
      </c>
      <c r="D148" s="73">
        <v>8076</v>
      </c>
      <c r="E148" s="73"/>
      <c r="F148" s="73" t="s">
        <v>622</v>
      </c>
      <c r="G148" s="94">
        <v>44160</v>
      </c>
      <c r="H148" s="73" t="s">
        <v>129</v>
      </c>
      <c r="I148" s="83">
        <v>6.5200000000000005</v>
      </c>
      <c r="J148" s="86" t="s">
        <v>155</v>
      </c>
      <c r="K148" s="86" t="s">
        <v>131</v>
      </c>
      <c r="L148" s="87">
        <v>4.5465999999999999E-2</v>
      </c>
      <c r="M148" s="87">
        <v>4.6799999999999994E-2</v>
      </c>
      <c r="N148" s="83">
        <v>443389.92</v>
      </c>
      <c r="O148" s="85">
        <v>100.08</v>
      </c>
      <c r="P148" s="83">
        <v>443.74463000000003</v>
      </c>
      <c r="Q148" s="84">
        <f t="shared" si="2"/>
        <v>9.1268827476773413E-3</v>
      </c>
      <c r="R148" s="84">
        <f>P148/'סכום נכסי הקרן'!$C$42</f>
        <v>3.5924579645344693E-4</v>
      </c>
    </row>
    <row r="149" spans="2:18">
      <c r="B149" s="76" t="s">
        <v>2990</v>
      </c>
      <c r="C149" s="86" t="s">
        <v>2792</v>
      </c>
      <c r="D149" s="73" t="s">
        <v>2862</v>
      </c>
      <c r="E149" s="73"/>
      <c r="F149" s="73" t="s">
        <v>622</v>
      </c>
      <c r="G149" s="94">
        <v>42372</v>
      </c>
      <c r="H149" s="73" t="s">
        <v>129</v>
      </c>
      <c r="I149" s="83">
        <v>9.38000000000733</v>
      </c>
      <c r="J149" s="86" t="s">
        <v>127</v>
      </c>
      <c r="K149" s="86" t="s">
        <v>131</v>
      </c>
      <c r="L149" s="87">
        <v>6.7000000000000004E-2</v>
      </c>
      <c r="M149" s="87">
        <v>1.6600000000001704E-2</v>
      </c>
      <c r="N149" s="83">
        <v>154880.149997</v>
      </c>
      <c r="O149" s="85">
        <v>151.47999999999999</v>
      </c>
      <c r="P149" s="83">
        <v>234.61244295600002</v>
      </c>
      <c r="Q149" s="84">
        <f t="shared" si="2"/>
        <v>4.8254786948194748E-3</v>
      </c>
      <c r="R149" s="84">
        <f>P149/'סכום נכסי הקרן'!$C$42</f>
        <v>1.8993702284941929E-4</v>
      </c>
    </row>
    <row r="150" spans="2:18">
      <c r="B150" s="7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83"/>
      <c r="O150" s="85"/>
      <c r="P150" s="73"/>
      <c r="Q150" s="84"/>
      <c r="R150" s="73"/>
    </row>
    <row r="151" spans="2:18">
      <c r="B151" s="70" t="s">
        <v>38</v>
      </c>
      <c r="C151" s="71"/>
      <c r="D151" s="71"/>
      <c r="E151" s="71"/>
      <c r="F151" s="71"/>
      <c r="G151" s="71"/>
      <c r="H151" s="71"/>
      <c r="I151" s="80">
        <v>4.1864501836198409</v>
      </c>
      <c r="J151" s="71"/>
      <c r="K151" s="71"/>
      <c r="L151" s="71"/>
      <c r="M151" s="91">
        <v>2.6806036141469723E-2</v>
      </c>
      <c r="N151" s="80"/>
      <c r="O151" s="82"/>
      <c r="P151" s="80">
        <v>26991.990299999998</v>
      </c>
      <c r="Q151" s="81">
        <f t="shared" si="2"/>
        <v>0.55516780134228128</v>
      </c>
      <c r="R151" s="81">
        <f>P151/'סכום נכסי הקרן'!$C$42</f>
        <v>2.1852115828843298E-2</v>
      </c>
    </row>
    <row r="152" spans="2:18">
      <c r="B152" s="89" t="s">
        <v>36</v>
      </c>
      <c r="C152" s="71"/>
      <c r="D152" s="71"/>
      <c r="E152" s="71"/>
      <c r="F152" s="71"/>
      <c r="G152" s="71"/>
      <c r="H152" s="71"/>
      <c r="I152" s="80">
        <v>4.1864501836198409</v>
      </c>
      <c r="J152" s="71"/>
      <c r="K152" s="71"/>
      <c r="L152" s="71"/>
      <c r="M152" s="91">
        <v>2.6806036141469723E-2</v>
      </c>
      <c r="N152" s="80"/>
      <c r="O152" s="82"/>
      <c r="P152" s="80">
        <v>26991.990299999998</v>
      </c>
      <c r="Q152" s="81">
        <f t="shared" si="2"/>
        <v>0.55516780134228128</v>
      </c>
      <c r="R152" s="81">
        <f>P152/'סכום נכסי הקרן'!$C$42</f>
        <v>2.1852115828843298E-2</v>
      </c>
    </row>
    <row r="153" spans="2:18">
      <c r="B153" s="76" t="s">
        <v>2991</v>
      </c>
      <c r="C153" s="86" t="s">
        <v>2792</v>
      </c>
      <c r="D153" s="73" t="s">
        <v>2863</v>
      </c>
      <c r="E153" s="73"/>
      <c r="F153" s="73" t="s">
        <v>2807</v>
      </c>
      <c r="G153" s="94">
        <v>43186</v>
      </c>
      <c r="H153" s="73" t="s">
        <v>2779</v>
      </c>
      <c r="I153" s="83">
        <v>5.0599999999999996</v>
      </c>
      <c r="J153" s="86" t="s">
        <v>154</v>
      </c>
      <c r="K153" s="86" t="s">
        <v>130</v>
      </c>
      <c r="L153" s="87">
        <v>4.8000000000000001E-2</v>
      </c>
      <c r="M153" s="87">
        <v>0.02</v>
      </c>
      <c r="N153" s="83">
        <v>370197</v>
      </c>
      <c r="O153" s="85">
        <v>116.28</v>
      </c>
      <c r="P153" s="83">
        <v>1383.94526</v>
      </c>
      <c r="Q153" s="84">
        <f t="shared" si="2"/>
        <v>2.8464808953798111E-2</v>
      </c>
      <c r="R153" s="84">
        <f>P153/'סכום נכסי הקרן'!$C$42</f>
        <v>1.1204113437421712E-3</v>
      </c>
    </row>
    <row r="154" spans="2:18">
      <c r="B154" s="76" t="s">
        <v>2991</v>
      </c>
      <c r="C154" s="86" t="s">
        <v>2792</v>
      </c>
      <c r="D154" s="73">
        <v>6831</v>
      </c>
      <c r="E154" s="73"/>
      <c r="F154" s="73" t="s">
        <v>2807</v>
      </c>
      <c r="G154" s="94">
        <v>43552</v>
      </c>
      <c r="H154" s="73" t="s">
        <v>2779</v>
      </c>
      <c r="I154" s="83">
        <v>5.04</v>
      </c>
      <c r="J154" s="86" t="s">
        <v>154</v>
      </c>
      <c r="K154" s="86" t="s">
        <v>130</v>
      </c>
      <c r="L154" s="87">
        <v>4.5999999999999999E-2</v>
      </c>
      <c r="M154" s="87">
        <v>2.4E-2</v>
      </c>
      <c r="N154" s="83">
        <v>248761.08</v>
      </c>
      <c r="O154" s="85">
        <v>112.89</v>
      </c>
      <c r="P154" s="83">
        <v>902.85681999999997</v>
      </c>
      <c r="Q154" s="84">
        <f t="shared" si="2"/>
        <v>1.85698435022883E-2</v>
      </c>
      <c r="R154" s="84">
        <f>P154/'סכום נכסי הקרן'!$C$42</f>
        <v>7.3093282815462203E-4</v>
      </c>
    </row>
    <row r="155" spans="2:18">
      <c r="B155" s="76" t="s">
        <v>2991</v>
      </c>
      <c r="C155" s="86" t="s">
        <v>2780</v>
      </c>
      <c r="D155" s="73">
        <v>7598</v>
      </c>
      <c r="E155" s="73"/>
      <c r="F155" s="73" t="s">
        <v>2807</v>
      </c>
      <c r="G155" s="94">
        <v>43942</v>
      </c>
      <c r="H155" s="73" t="s">
        <v>2779</v>
      </c>
      <c r="I155" s="83">
        <v>4.87</v>
      </c>
      <c r="J155" s="86" t="s">
        <v>154</v>
      </c>
      <c r="K155" s="86" t="s">
        <v>130</v>
      </c>
      <c r="L155" s="87">
        <v>5.4400000000000004E-2</v>
      </c>
      <c r="M155" s="87">
        <v>3.9599999999999996E-2</v>
      </c>
      <c r="N155" s="83">
        <v>314737.93</v>
      </c>
      <c r="O155" s="85">
        <v>109.08</v>
      </c>
      <c r="P155" s="83">
        <v>1103.7613200000001</v>
      </c>
      <c r="Q155" s="84">
        <f t="shared" si="2"/>
        <v>2.2702021541221959E-2</v>
      </c>
      <c r="R155" s="84">
        <f>P155/'סכום נכסי הקרן'!$C$42</f>
        <v>8.9358064907266123E-4</v>
      </c>
    </row>
    <row r="156" spans="2:18">
      <c r="B156" s="76" t="s">
        <v>2992</v>
      </c>
      <c r="C156" s="86" t="s">
        <v>2780</v>
      </c>
      <c r="D156" s="73">
        <v>7088</v>
      </c>
      <c r="E156" s="73"/>
      <c r="F156" s="73" t="s">
        <v>871</v>
      </c>
      <c r="G156" s="94">
        <v>43684</v>
      </c>
      <c r="H156" s="73" t="s">
        <v>291</v>
      </c>
      <c r="I156" s="83">
        <v>8.02</v>
      </c>
      <c r="J156" s="86" t="s">
        <v>875</v>
      </c>
      <c r="K156" s="86" t="s">
        <v>130</v>
      </c>
      <c r="L156" s="87">
        <v>4.36E-2</v>
      </c>
      <c r="M156" s="87">
        <v>3.9299999999999995E-2</v>
      </c>
      <c r="N156" s="83">
        <v>326691.59000000003</v>
      </c>
      <c r="O156" s="85">
        <v>105.95</v>
      </c>
      <c r="P156" s="83">
        <v>1112.8071100000002</v>
      </c>
      <c r="Q156" s="84">
        <f t="shared" si="2"/>
        <v>2.2888074192022746E-2</v>
      </c>
      <c r="R156" s="84">
        <f>P156/'סכום נכסי הקרן'!$C$42</f>
        <v>9.0090391974097478E-4</v>
      </c>
    </row>
    <row r="157" spans="2:18">
      <c r="B157" s="76" t="s">
        <v>2993</v>
      </c>
      <c r="C157" s="86" t="s">
        <v>2780</v>
      </c>
      <c r="D157" s="73" t="s">
        <v>2864</v>
      </c>
      <c r="E157" s="73"/>
      <c r="F157" s="73" t="s">
        <v>960</v>
      </c>
      <c r="G157" s="94">
        <v>43811</v>
      </c>
      <c r="H157" s="73" t="s">
        <v>905</v>
      </c>
      <c r="I157" s="83">
        <v>9.5899999999999981</v>
      </c>
      <c r="J157" s="86" t="s">
        <v>875</v>
      </c>
      <c r="K157" s="86" t="s">
        <v>130</v>
      </c>
      <c r="L157" s="87">
        <v>4.4800000000000006E-2</v>
      </c>
      <c r="M157" s="87">
        <v>3.0699999999999998E-2</v>
      </c>
      <c r="N157" s="83">
        <v>113360.58</v>
      </c>
      <c r="O157" s="85">
        <v>115.36</v>
      </c>
      <c r="P157" s="83">
        <v>420.43446</v>
      </c>
      <c r="Q157" s="84">
        <f t="shared" si="2"/>
        <v>8.6474421549688138E-3</v>
      </c>
      <c r="R157" s="84">
        <f>P157/'סכום נכסי הקרן'!$C$42</f>
        <v>3.4037440056271749E-4</v>
      </c>
    </row>
    <row r="158" spans="2:18">
      <c r="B158" s="76" t="s">
        <v>2994</v>
      </c>
      <c r="C158" s="86" t="s">
        <v>2780</v>
      </c>
      <c r="D158" s="73">
        <v>7258</v>
      </c>
      <c r="E158" s="73"/>
      <c r="F158" s="73" t="s">
        <v>633</v>
      </c>
      <c r="G158" s="94">
        <v>43774</v>
      </c>
      <c r="H158" s="73"/>
      <c r="I158" s="83">
        <v>4.8000000000000007</v>
      </c>
      <c r="J158" s="86" t="s">
        <v>875</v>
      </c>
      <c r="K158" s="86" t="s">
        <v>130</v>
      </c>
      <c r="L158" s="87">
        <v>2.3967000000000002E-2</v>
      </c>
      <c r="M158" s="87">
        <v>2.0400000000000001E-2</v>
      </c>
      <c r="N158" s="83">
        <v>81639.5</v>
      </c>
      <c r="O158" s="85">
        <v>102.9</v>
      </c>
      <c r="P158" s="83">
        <v>270.08267000000001</v>
      </c>
      <c r="Q158" s="84">
        <f t="shared" si="2"/>
        <v>5.5550257842435918E-3</v>
      </c>
      <c r="R158" s="84">
        <f>P158/'סכום נכסי הקרן'!$C$42</f>
        <v>2.1865293083642154E-4</v>
      </c>
    </row>
    <row r="159" spans="2:18">
      <c r="B159" s="76" t="s">
        <v>2995</v>
      </c>
      <c r="C159" s="86" t="s">
        <v>2780</v>
      </c>
      <c r="D159" s="73">
        <v>8150</v>
      </c>
      <c r="E159" s="73"/>
      <c r="F159" s="73" t="s">
        <v>633</v>
      </c>
      <c r="G159" s="94">
        <v>44186</v>
      </c>
      <c r="H159" s="73"/>
      <c r="I159" s="83">
        <v>0.37</v>
      </c>
      <c r="J159" s="86" t="s">
        <v>875</v>
      </c>
      <c r="K159" s="86" t="s">
        <v>130</v>
      </c>
      <c r="L159" s="87">
        <v>2.6516000000000001E-2</v>
      </c>
      <c r="M159" s="87">
        <v>2.06E-2</v>
      </c>
      <c r="N159" s="83">
        <v>223082.6</v>
      </c>
      <c r="O159" s="85">
        <v>100.31</v>
      </c>
      <c r="P159" s="83">
        <v>719.43389000000002</v>
      </c>
      <c r="Q159" s="84">
        <f t="shared" si="2"/>
        <v>1.4797224157361403E-2</v>
      </c>
      <c r="R159" s="84">
        <f>P159/'סכום נכסי הקרן'!$C$42</f>
        <v>5.8243769802611813E-4</v>
      </c>
    </row>
    <row r="160" spans="2:18">
      <c r="B160" s="76" t="s">
        <v>2996</v>
      </c>
      <c r="C160" s="86" t="s">
        <v>2780</v>
      </c>
      <c r="D160" s="73">
        <v>7889</v>
      </c>
      <c r="E160" s="73"/>
      <c r="F160" s="73" t="s">
        <v>633</v>
      </c>
      <c r="G160" s="94">
        <v>44064</v>
      </c>
      <c r="H160" s="73"/>
      <c r="I160" s="83">
        <v>4.9400000000000004</v>
      </c>
      <c r="J160" s="86" t="s">
        <v>875</v>
      </c>
      <c r="K160" s="86" t="s">
        <v>130</v>
      </c>
      <c r="L160" s="87">
        <v>3.6499999999999998E-2</v>
      </c>
      <c r="M160" s="87">
        <v>3.4099999999999998E-2</v>
      </c>
      <c r="N160" s="83">
        <v>82024.460000000006</v>
      </c>
      <c r="O160" s="85">
        <v>101.66</v>
      </c>
      <c r="P160" s="83">
        <v>268.08621999999997</v>
      </c>
      <c r="Q160" s="84">
        <f t="shared" si="2"/>
        <v>5.5139630562020137E-3</v>
      </c>
      <c r="R160" s="84">
        <f>P160/'סכום נכסי הקרן'!$C$42</f>
        <v>2.1703664925949408E-4</v>
      </c>
    </row>
    <row r="161" spans="2:18">
      <c r="B161" s="76" t="s">
        <v>2996</v>
      </c>
      <c r="C161" s="86" t="s">
        <v>2780</v>
      </c>
      <c r="D161" s="73">
        <v>7979</v>
      </c>
      <c r="E161" s="73"/>
      <c r="F161" s="73" t="s">
        <v>633</v>
      </c>
      <c r="G161" s="94">
        <v>44104</v>
      </c>
      <c r="H161" s="73"/>
      <c r="I161" s="83">
        <v>4.9400000000000004</v>
      </c>
      <c r="J161" s="86" t="s">
        <v>875</v>
      </c>
      <c r="K161" s="86" t="s">
        <v>130</v>
      </c>
      <c r="L161" s="87">
        <v>3.6499999999999998E-2</v>
      </c>
      <c r="M161" s="87">
        <v>3.4099999999999998E-2</v>
      </c>
      <c r="N161" s="83">
        <v>7311.37</v>
      </c>
      <c r="O161" s="85">
        <v>101.66</v>
      </c>
      <c r="P161" s="83">
        <v>23.896259999999998</v>
      </c>
      <c r="Q161" s="84">
        <f t="shared" si="2"/>
        <v>4.9149521680524248E-4</v>
      </c>
      <c r="R161" s="84">
        <f>P161/'סכום נכסי הקרן'!$C$42</f>
        <v>1.9345881337107436E-5</v>
      </c>
    </row>
    <row r="162" spans="2:18">
      <c r="B162" s="76" t="s">
        <v>2996</v>
      </c>
      <c r="C162" s="86" t="s">
        <v>2780</v>
      </c>
      <c r="D162" s="73">
        <v>8037</v>
      </c>
      <c r="E162" s="73"/>
      <c r="F162" s="73" t="s">
        <v>633</v>
      </c>
      <c r="G162" s="94">
        <v>44134</v>
      </c>
      <c r="H162" s="73"/>
      <c r="I162" s="83">
        <v>4.9399999999999995</v>
      </c>
      <c r="J162" s="86" t="s">
        <v>875</v>
      </c>
      <c r="K162" s="86" t="s">
        <v>130</v>
      </c>
      <c r="L162" s="87">
        <v>3.6499999999999998E-2</v>
      </c>
      <c r="M162" s="87">
        <v>3.4099999999999998E-2</v>
      </c>
      <c r="N162" s="83">
        <v>9291.5400000000009</v>
      </c>
      <c r="O162" s="85">
        <v>101.66</v>
      </c>
      <c r="P162" s="83">
        <v>30.368179999999999</v>
      </c>
      <c r="Q162" s="84">
        <f t="shared" si="2"/>
        <v>6.2460883891791552E-4</v>
      </c>
      <c r="R162" s="84">
        <f>P162/'סכום נכסי הקרן'!$C$42</f>
        <v>2.4585404021546439E-5</v>
      </c>
    </row>
    <row r="163" spans="2:18">
      <c r="B163" s="76" t="s">
        <v>2996</v>
      </c>
      <c r="C163" s="86" t="s">
        <v>2780</v>
      </c>
      <c r="D163" s="73">
        <v>8102</v>
      </c>
      <c r="E163" s="73"/>
      <c r="F163" s="73" t="s">
        <v>633</v>
      </c>
      <c r="G163" s="94">
        <v>44165</v>
      </c>
      <c r="H163" s="73"/>
      <c r="I163" s="83">
        <v>4.9399999999999995</v>
      </c>
      <c r="J163" s="86" t="s">
        <v>875</v>
      </c>
      <c r="K163" s="86" t="s">
        <v>130</v>
      </c>
      <c r="L163" s="87">
        <v>3.6499999999999998E-2</v>
      </c>
      <c r="M163" s="87">
        <v>3.4099999999999998E-2</v>
      </c>
      <c r="N163" s="83">
        <v>10967.06</v>
      </c>
      <c r="O163" s="85">
        <v>101.66</v>
      </c>
      <c r="P163" s="83">
        <v>35.844389999999997</v>
      </c>
      <c r="Q163" s="84">
        <f t="shared" si="2"/>
        <v>7.3724282520786367E-4</v>
      </c>
      <c r="R163" s="84">
        <f>P163/'סכום נכסי הקרן'!$C$42</f>
        <v>2.9018822005661152E-5</v>
      </c>
    </row>
    <row r="164" spans="2:18">
      <c r="B164" s="76" t="s">
        <v>2996</v>
      </c>
      <c r="C164" s="86" t="s">
        <v>2780</v>
      </c>
      <c r="D164" s="73">
        <v>8164</v>
      </c>
      <c r="E164" s="73"/>
      <c r="F164" s="73" t="s">
        <v>633</v>
      </c>
      <c r="G164" s="94">
        <v>44196</v>
      </c>
      <c r="H164" s="73"/>
      <c r="I164" s="83">
        <v>4.919999999999999</v>
      </c>
      <c r="J164" s="86" t="s">
        <v>875</v>
      </c>
      <c r="K164" s="86" t="s">
        <v>130</v>
      </c>
      <c r="L164" s="87">
        <v>3.6499999999999998E-2</v>
      </c>
      <c r="M164" s="87">
        <v>4.2899999999999994E-2</v>
      </c>
      <c r="N164" s="83">
        <v>24295.08</v>
      </c>
      <c r="O164" s="85">
        <v>97.5</v>
      </c>
      <c r="P164" s="83">
        <v>76.155960000000007</v>
      </c>
      <c r="Q164" s="84">
        <f t="shared" si="2"/>
        <v>1.5663660368279964E-3</v>
      </c>
      <c r="R164" s="84">
        <f>P164/'סכום נכסי הקרן'!$C$42</f>
        <v>6.1654173718962748E-5</v>
      </c>
    </row>
    <row r="165" spans="2:18">
      <c r="B165" s="76" t="s">
        <v>2997</v>
      </c>
      <c r="C165" s="86" t="s">
        <v>2780</v>
      </c>
      <c r="D165" s="73">
        <v>8056</v>
      </c>
      <c r="E165" s="73"/>
      <c r="F165" s="73" t="s">
        <v>633</v>
      </c>
      <c r="G165" s="94">
        <v>44141</v>
      </c>
      <c r="H165" s="73"/>
      <c r="I165" s="83">
        <v>2.98</v>
      </c>
      <c r="J165" s="86" t="s">
        <v>875</v>
      </c>
      <c r="K165" s="86" t="s">
        <v>130</v>
      </c>
      <c r="L165" s="87">
        <v>4.7538999999999998E-2</v>
      </c>
      <c r="M165" s="87">
        <v>5.0199999999999988E-2</v>
      </c>
      <c r="N165" s="83">
        <v>202888.81</v>
      </c>
      <c r="O165" s="85">
        <v>99.63</v>
      </c>
      <c r="P165" s="83">
        <v>649.87401999999997</v>
      </c>
      <c r="Q165" s="84">
        <f t="shared" si="2"/>
        <v>1.3366525655311521E-2</v>
      </c>
      <c r="R165" s="84">
        <f>P165/'סכום נכסי הקרן'!$C$42</f>
        <v>5.2612357226565932E-4</v>
      </c>
    </row>
    <row r="166" spans="2:18">
      <c r="B166" s="76" t="s">
        <v>2998</v>
      </c>
      <c r="C166" s="86" t="s">
        <v>2780</v>
      </c>
      <c r="D166" s="73">
        <v>7903</v>
      </c>
      <c r="E166" s="73"/>
      <c r="F166" s="73" t="s">
        <v>633</v>
      </c>
      <c r="G166" s="94">
        <v>44070</v>
      </c>
      <c r="H166" s="73"/>
      <c r="I166" s="83">
        <v>3.69</v>
      </c>
      <c r="J166" s="86" t="s">
        <v>903</v>
      </c>
      <c r="K166" s="86" t="s">
        <v>130</v>
      </c>
      <c r="L166" s="87">
        <v>2.7339000000000002E-2</v>
      </c>
      <c r="M166" s="87">
        <v>2.81E-2</v>
      </c>
      <c r="N166" s="83">
        <v>167621.69</v>
      </c>
      <c r="O166" s="85">
        <v>100.67</v>
      </c>
      <c r="P166" s="83">
        <v>542.51440000000002</v>
      </c>
      <c r="Q166" s="84">
        <f t="shared" si="2"/>
        <v>1.1158366733872417E-2</v>
      </c>
      <c r="R166" s="84">
        <f>P166/'סכום נכסי הקרן'!$C$42</f>
        <v>4.392076084739637E-4</v>
      </c>
    </row>
    <row r="167" spans="2:18">
      <c r="B167" s="76" t="s">
        <v>2998</v>
      </c>
      <c r="C167" s="86" t="s">
        <v>2780</v>
      </c>
      <c r="D167" s="73">
        <v>7364</v>
      </c>
      <c r="E167" s="73"/>
      <c r="F167" s="73" t="s">
        <v>633</v>
      </c>
      <c r="G167" s="94">
        <v>43846</v>
      </c>
      <c r="H167" s="73"/>
      <c r="I167" s="83">
        <v>2.29</v>
      </c>
      <c r="J167" s="86" t="s">
        <v>875</v>
      </c>
      <c r="K167" s="86" t="s">
        <v>132</v>
      </c>
      <c r="L167" s="87">
        <v>1.7500000000000002E-2</v>
      </c>
      <c r="M167" s="87">
        <v>1.3699999999999999E-2</v>
      </c>
      <c r="N167" s="83">
        <v>400093.31</v>
      </c>
      <c r="O167" s="85">
        <v>100.94</v>
      </c>
      <c r="P167" s="83">
        <v>1592.8413500000001</v>
      </c>
      <c r="Q167" s="84">
        <f t="shared" si="2"/>
        <v>3.2761356992876932E-2</v>
      </c>
      <c r="R167" s="84">
        <f>P167/'סכום נכסי הקרן'!$C$42</f>
        <v>1.2895289784233188E-3</v>
      </c>
    </row>
    <row r="168" spans="2:18">
      <c r="B168" s="76" t="s">
        <v>2999</v>
      </c>
      <c r="C168" s="86" t="s">
        <v>2780</v>
      </c>
      <c r="D168" s="73">
        <v>8160</v>
      </c>
      <c r="E168" s="73"/>
      <c r="F168" s="73" t="s">
        <v>633</v>
      </c>
      <c r="G168" s="94">
        <v>44195</v>
      </c>
      <c r="H168" s="73"/>
      <c r="I168" s="83">
        <v>5.4600000000000009</v>
      </c>
      <c r="J168" s="86" t="s">
        <v>875</v>
      </c>
      <c r="K168" s="86" t="s">
        <v>132</v>
      </c>
      <c r="L168" s="87">
        <v>2.6249999999999999E-2</v>
      </c>
      <c r="M168" s="87">
        <v>2.8600000000000004E-2</v>
      </c>
      <c r="N168" s="83">
        <v>26016.16</v>
      </c>
      <c r="O168" s="85">
        <v>99.1</v>
      </c>
      <c r="P168" s="83">
        <v>101.68683</v>
      </c>
      <c r="Q168" s="84">
        <f t="shared" si="2"/>
        <v>2.0914817028726603E-3</v>
      </c>
      <c r="R168" s="84">
        <f>P168/'סכום נכסי הקרן'!$C$42</f>
        <v>8.2323399005811645E-5</v>
      </c>
    </row>
    <row r="169" spans="2:18">
      <c r="B169" s="76" t="s">
        <v>2999</v>
      </c>
      <c r="C169" s="86" t="s">
        <v>2780</v>
      </c>
      <c r="D169" s="73">
        <v>7384</v>
      </c>
      <c r="E169" s="73"/>
      <c r="F169" s="73" t="s">
        <v>633</v>
      </c>
      <c r="G169" s="94">
        <v>43861</v>
      </c>
      <c r="H169" s="73"/>
      <c r="I169" s="83">
        <v>5.46</v>
      </c>
      <c r="J169" s="86" t="s">
        <v>875</v>
      </c>
      <c r="K169" s="86" t="s">
        <v>132</v>
      </c>
      <c r="L169" s="87">
        <v>2.6249999999999999E-2</v>
      </c>
      <c r="M169" s="87">
        <v>2.86E-2</v>
      </c>
      <c r="N169" s="83">
        <v>1668.37</v>
      </c>
      <c r="O169" s="85">
        <v>99.1</v>
      </c>
      <c r="P169" s="83">
        <v>6.5209799999999998</v>
      </c>
      <c r="Q169" s="84">
        <f t="shared" si="2"/>
        <v>1.3412268191267796E-4</v>
      </c>
      <c r="R169" s="84">
        <f>P169/'סכום נכסי הקרן'!$C$42</f>
        <v>5.2792405707692692E-6</v>
      </c>
    </row>
    <row r="170" spans="2:18">
      <c r="B170" s="76" t="s">
        <v>2999</v>
      </c>
      <c r="C170" s="86" t="s">
        <v>2780</v>
      </c>
      <c r="D170" s="73" t="s">
        <v>2865</v>
      </c>
      <c r="E170" s="73"/>
      <c r="F170" s="73" t="s">
        <v>633</v>
      </c>
      <c r="G170" s="94">
        <v>43937</v>
      </c>
      <c r="H170" s="73"/>
      <c r="I170" s="83">
        <v>5.46</v>
      </c>
      <c r="J170" s="86" t="s">
        <v>875</v>
      </c>
      <c r="K170" s="86" t="s">
        <v>132</v>
      </c>
      <c r="L170" s="87">
        <v>2.6249999999999999E-2</v>
      </c>
      <c r="M170" s="87">
        <v>2.8600000000000004E-2</v>
      </c>
      <c r="N170" s="83">
        <v>5901.86</v>
      </c>
      <c r="O170" s="85">
        <v>99.1</v>
      </c>
      <c r="P170" s="83">
        <v>23.068020000000001</v>
      </c>
      <c r="Q170" s="84">
        <f t="shared" si="2"/>
        <v>4.7446008250528202E-4</v>
      </c>
      <c r="R170" s="84">
        <f>P170/'סכום נכסי הקרן'!$C$42</f>
        <v>1.8675356629113556E-5</v>
      </c>
    </row>
    <row r="171" spans="2:18">
      <c r="B171" s="76" t="s">
        <v>2999</v>
      </c>
      <c r="C171" s="86" t="s">
        <v>2780</v>
      </c>
      <c r="D171" s="73">
        <v>7824</v>
      </c>
      <c r="E171" s="73"/>
      <c r="F171" s="73" t="s">
        <v>633</v>
      </c>
      <c r="G171" s="94">
        <v>44027</v>
      </c>
      <c r="H171" s="73"/>
      <c r="I171" s="83">
        <v>5.46</v>
      </c>
      <c r="J171" s="86" t="s">
        <v>875</v>
      </c>
      <c r="K171" s="86" t="s">
        <v>132</v>
      </c>
      <c r="L171" s="87">
        <v>2.6249999999999999E-2</v>
      </c>
      <c r="M171" s="87">
        <v>2.8600000000000004E-2</v>
      </c>
      <c r="N171" s="83">
        <v>445.11</v>
      </c>
      <c r="O171" s="85">
        <v>99.1</v>
      </c>
      <c r="P171" s="83">
        <v>1.7397499999999999</v>
      </c>
      <c r="Q171" s="84">
        <f t="shared" si="2"/>
        <v>3.578295530082618E-5</v>
      </c>
      <c r="R171" s="84">
        <f>P171/'סכום נכסי הקרן'!$C$42</f>
        <v>1.408462958481062E-6</v>
      </c>
    </row>
    <row r="172" spans="2:18">
      <c r="B172" s="76" t="s">
        <v>2999</v>
      </c>
      <c r="C172" s="86" t="s">
        <v>2780</v>
      </c>
      <c r="D172" s="73">
        <v>8016</v>
      </c>
      <c r="E172" s="73"/>
      <c r="F172" s="73" t="s">
        <v>633</v>
      </c>
      <c r="G172" s="94">
        <v>44124</v>
      </c>
      <c r="H172" s="73"/>
      <c r="I172" s="83">
        <v>5.46</v>
      </c>
      <c r="J172" s="86" t="s">
        <v>875</v>
      </c>
      <c r="K172" s="86" t="s">
        <v>132</v>
      </c>
      <c r="L172" s="87">
        <v>2.6249999999999999E-2</v>
      </c>
      <c r="M172" s="87">
        <v>2.86E-2</v>
      </c>
      <c r="N172" s="83">
        <v>735.4</v>
      </c>
      <c r="O172" s="85">
        <v>99.1</v>
      </c>
      <c r="P172" s="83">
        <v>2.8743799999999999</v>
      </c>
      <c r="Q172" s="84">
        <f t="shared" si="2"/>
        <v>5.9119879900898841E-5</v>
      </c>
      <c r="R172" s="84">
        <f>P172/'סכום נכסי הקרן'!$C$42</f>
        <v>2.3270342052586837E-6</v>
      </c>
    </row>
    <row r="173" spans="2:18">
      <c r="B173" s="76" t="s">
        <v>2999</v>
      </c>
      <c r="C173" s="86" t="s">
        <v>2780</v>
      </c>
      <c r="D173" s="73">
        <v>8127</v>
      </c>
      <c r="E173" s="73"/>
      <c r="F173" s="73" t="s">
        <v>633</v>
      </c>
      <c r="G173" s="94">
        <v>44179</v>
      </c>
      <c r="H173" s="73"/>
      <c r="I173" s="83">
        <v>5.46</v>
      </c>
      <c r="J173" s="86" t="s">
        <v>875</v>
      </c>
      <c r="K173" s="86" t="s">
        <v>132</v>
      </c>
      <c r="L173" s="87">
        <v>2.6249999999999999E-2</v>
      </c>
      <c r="M173" s="87">
        <v>2.8600000000000004E-2</v>
      </c>
      <c r="N173" s="83">
        <v>44547.71</v>
      </c>
      <c r="O173" s="85">
        <v>99.1</v>
      </c>
      <c r="P173" s="83">
        <v>174.11935999999997</v>
      </c>
      <c r="Q173" s="84">
        <f t="shared" si="2"/>
        <v>3.5812647080836102E-3</v>
      </c>
      <c r="R173" s="84">
        <f>P173/'סכום נכסי הקרן'!$C$42</f>
        <v>1.4096316649773189E-4</v>
      </c>
    </row>
    <row r="174" spans="2:18">
      <c r="B174" s="76" t="s">
        <v>2999</v>
      </c>
      <c r="C174" s="86" t="s">
        <v>2780</v>
      </c>
      <c r="D174" s="73">
        <v>8151</v>
      </c>
      <c r="E174" s="73"/>
      <c r="F174" s="73" t="s">
        <v>633</v>
      </c>
      <c r="G174" s="94">
        <v>44187</v>
      </c>
      <c r="H174" s="73"/>
      <c r="I174" s="83">
        <v>5.46</v>
      </c>
      <c r="J174" s="86" t="s">
        <v>875</v>
      </c>
      <c r="K174" s="86" t="s">
        <v>132</v>
      </c>
      <c r="L174" s="87">
        <v>2.6249999999999999E-2</v>
      </c>
      <c r="M174" s="87">
        <v>2.86E-2</v>
      </c>
      <c r="N174" s="83">
        <v>594.91999999999996</v>
      </c>
      <c r="O174" s="85">
        <v>99.1</v>
      </c>
      <c r="P174" s="83">
        <v>2.3253200000000001</v>
      </c>
      <c r="Q174" s="84">
        <f t="shared" si="2"/>
        <v>4.7826884104105266E-5</v>
      </c>
      <c r="R174" s="84">
        <f>P174/'סכום נכסי הקרן'!$C$42</f>
        <v>1.8825274244087848E-6</v>
      </c>
    </row>
    <row r="175" spans="2:18">
      <c r="B175" s="76" t="s">
        <v>2999</v>
      </c>
      <c r="C175" s="86" t="s">
        <v>2780</v>
      </c>
      <c r="D175" s="73">
        <v>8159</v>
      </c>
      <c r="E175" s="73"/>
      <c r="F175" s="73" t="s">
        <v>633</v>
      </c>
      <c r="G175" s="94">
        <v>44195</v>
      </c>
      <c r="H175" s="73"/>
      <c r="I175" s="83">
        <v>5.4300000000000006</v>
      </c>
      <c r="J175" s="86" t="s">
        <v>875</v>
      </c>
      <c r="K175" s="86" t="s">
        <v>133</v>
      </c>
      <c r="L175" s="87">
        <v>2.8999E-2</v>
      </c>
      <c r="M175" s="87">
        <v>3.1100000000000003E-2</v>
      </c>
      <c r="N175" s="83">
        <v>19317.2</v>
      </c>
      <c r="O175" s="85">
        <v>99.1</v>
      </c>
      <c r="P175" s="83">
        <v>84.075679999999991</v>
      </c>
      <c r="Q175" s="84">
        <f t="shared" si="2"/>
        <v>1.7292578240129706E-3</v>
      </c>
      <c r="R175" s="84">
        <f>P175/'סכום נכסי הקרן'!$C$42</f>
        <v>6.8065803126372785E-5</v>
      </c>
    </row>
    <row r="176" spans="2:18">
      <c r="B176" s="76" t="s">
        <v>2999</v>
      </c>
      <c r="C176" s="86" t="s">
        <v>2780</v>
      </c>
      <c r="D176" s="73">
        <v>7385</v>
      </c>
      <c r="E176" s="73"/>
      <c r="F176" s="73" t="s">
        <v>633</v>
      </c>
      <c r="G176" s="94">
        <v>43861</v>
      </c>
      <c r="H176" s="73"/>
      <c r="I176" s="83">
        <v>5.43</v>
      </c>
      <c r="J176" s="86" t="s">
        <v>875</v>
      </c>
      <c r="K176" s="86" t="s">
        <v>133</v>
      </c>
      <c r="L176" s="87">
        <v>2.9003999999999999E-2</v>
      </c>
      <c r="M176" s="87">
        <v>3.1100000000000003E-2</v>
      </c>
      <c r="N176" s="83">
        <v>5439.28</v>
      </c>
      <c r="O176" s="85">
        <v>99.1</v>
      </c>
      <c r="P176" s="83">
        <v>23.673749999999998</v>
      </c>
      <c r="Q176" s="84">
        <f t="shared" si="2"/>
        <v>4.8691865960795157E-4</v>
      </c>
      <c r="R176" s="84">
        <f>P176/'סכום נכסי הקרן'!$C$42</f>
        <v>1.9165742183268307E-5</v>
      </c>
    </row>
    <row r="177" spans="2:18">
      <c r="B177" s="76" t="s">
        <v>2999</v>
      </c>
      <c r="C177" s="86" t="s">
        <v>2780</v>
      </c>
      <c r="D177" s="73">
        <v>7610</v>
      </c>
      <c r="E177" s="73"/>
      <c r="F177" s="73" t="s">
        <v>633</v>
      </c>
      <c r="G177" s="94">
        <v>43937</v>
      </c>
      <c r="H177" s="73"/>
      <c r="I177" s="83">
        <v>5.43</v>
      </c>
      <c r="J177" s="86" t="s">
        <v>875</v>
      </c>
      <c r="K177" s="86" t="s">
        <v>133</v>
      </c>
      <c r="L177" s="87">
        <v>2.9003999999999999E-2</v>
      </c>
      <c r="M177" s="87">
        <v>3.1099999999999999E-2</v>
      </c>
      <c r="N177" s="83">
        <v>8424.5499999999993</v>
      </c>
      <c r="O177" s="85">
        <v>99.1</v>
      </c>
      <c r="P177" s="83">
        <v>36.666789999999999</v>
      </c>
      <c r="Q177" s="84">
        <f t="shared" si="2"/>
        <v>7.541578431353817E-4</v>
      </c>
      <c r="R177" s="84">
        <f>P177/'סכום נכסי הקרן'!$C$42</f>
        <v>2.9684618779367046E-5</v>
      </c>
    </row>
    <row r="178" spans="2:18">
      <c r="B178" s="76" t="s">
        <v>2999</v>
      </c>
      <c r="C178" s="86" t="s">
        <v>2780</v>
      </c>
      <c r="D178" s="73">
        <v>7828</v>
      </c>
      <c r="E178" s="73"/>
      <c r="F178" s="73" t="s">
        <v>633</v>
      </c>
      <c r="G178" s="94">
        <v>44027</v>
      </c>
      <c r="H178" s="73"/>
      <c r="I178" s="83">
        <v>5.43</v>
      </c>
      <c r="J178" s="86" t="s">
        <v>875</v>
      </c>
      <c r="K178" s="86" t="s">
        <v>133</v>
      </c>
      <c r="L178" s="87">
        <v>2.8999E-2</v>
      </c>
      <c r="M178" s="87">
        <v>3.1100000000000003E-2</v>
      </c>
      <c r="N178" s="83">
        <v>5594.45</v>
      </c>
      <c r="O178" s="85">
        <v>99.1</v>
      </c>
      <c r="P178" s="83">
        <v>24.349139999999998</v>
      </c>
      <c r="Q178" s="84">
        <f t="shared" si="2"/>
        <v>5.0080999467369373E-4</v>
      </c>
      <c r="R178" s="84">
        <f>P178/'סכום נכסי הקרן'!$C$42</f>
        <v>1.9712522926207538E-5</v>
      </c>
    </row>
    <row r="179" spans="2:18">
      <c r="B179" s="76" t="s">
        <v>2999</v>
      </c>
      <c r="C179" s="86" t="s">
        <v>2780</v>
      </c>
      <c r="D179" s="73">
        <v>8015</v>
      </c>
      <c r="E179" s="73"/>
      <c r="F179" s="73" t="s">
        <v>633</v>
      </c>
      <c r="G179" s="94">
        <v>44124</v>
      </c>
      <c r="H179" s="73"/>
      <c r="I179" s="83">
        <v>5.43</v>
      </c>
      <c r="J179" s="86" t="s">
        <v>875</v>
      </c>
      <c r="K179" s="86" t="s">
        <v>133</v>
      </c>
      <c r="L179" s="87">
        <v>2.9014999999999999E-2</v>
      </c>
      <c r="M179" s="87">
        <v>3.1100000000000003E-2</v>
      </c>
      <c r="N179" s="83">
        <v>4188.3500000000004</v>
      </c>
      <c r="O179" s="85">
        <v>99.1</v>
      </c>
      <c r="P179" s="83">
        <v>18.229279999999999</v>
      </c>
      <c r="Q179" s="84">
        <f t="shared" si="2"/>
        <v>3.7493749757507955E-4</v>
      </c>
      <c r="R179" s="84">
        <f>P179/'סכום נכסי הקרן'!$C$42</f>
        <v>1.47580201981777E-5</v>
      </c>
    </row>
    <row r="180" spans="2:18">
      <c r="B180" s="76" t="s">
        <v>2999</v>
      </c>
      <c r="C180" s="86" t="s">
        <v>2780</v>
      </c>
      <c r="D180" s="73">
        <v>8143</v>
      </c>
      <c r="E180" s="73"/>
      <c r="F180" s="73" t="s">
        <v>633</v>
      </c>
      <c r="G180" s="94">
        <v>44187</v>
      </c>
      <c r="H180" s="73"/>
      <c r="I180" s="83">
        <v>5.43</v>
      </c>
      <c r="J180" s="86" t="s">
        <v>875</v>
      </c>
      <c r="K180" s="86" t="s">
        <v>133</v>
      </c>
      <c r="L180" s="87">
        <v>2.8999E-2</v>
      </c>
      <c r="M180" s="87">
        <v>3.1099999999999999E-2</v>
      </c>
      <c r="N180" s="83">
        <v>2023.85</v>
      </c>
      <c r="O180" s="85">
        <v>99.1</v>
      </c>
      <c r="P180" s="83">
        <v>8.8085300000000011</v>
      </c>
      <c r="Q180" s="84">
        <f t="shared" si="2"/>
        <v>1.8117271749158584E-4</v>
      </c>
      <c r="R180" s="84">
        <f>P180/'סכום נכסי הקרן'!$C$42</f>
        <v>7.1311902420860412E-6</v>
      </c>
    </row>
    <row r="181" spans="2:18">
      <c r="B181" s="76" t="s">
        <v>2999</v>
      </c>
      <c r="C181" s="86" t="s">
        <v>2780</v>
      </c>
      <c r="D181" s="73">
        <v>7276</v>
      </c>
      <c r="E181" s="73"/>
      <c r="F181" s="73" t="s">
        <v>633</v>
      </c>
      <c r="G181" s="94">
        <v>43788</v>
      </c>
      <c r="H181" s="73"/>
      <c r="I181" s="83">
        <v>5.4599999999999991</v>
      </c>
      <c r="J181" s="86" t="s">
        <v>875</v>
      </c>
      <c r="K181" s="86" t="s">
        <v>132</v>
      </c>
      <c r="L181" s="87">
        <v>2.6249999999999999E-2</v>
      </c>
      <c r="M181" s="87">
        <v>2.8600000000000004E-2</v>
      </c>
      <c r="N181" s="83">
        <v>72751.05</v>
      </c>
      <c r="O181" s="85">
        <v>99.1</v>
      </c>
      <c r="P181" s="83">
        <v>284.35497999999995</v>
      </c>
      <c r="Q181" s="84">
        <f t="shared" si="2"/>
        <v>5.8485768293762442E-3</v>
      </c>
      <c r="R181" s="84">
        <f>P181/'סכום נכסי הקרן'!$C$42</f>
        <v>2.302074760107045E-4</v>
      </c>
    </row>
    <row r="182" spans="2:18">
      <c r="B182" s="76" t="s">
        <v>2999</v>
      </c>
      <c r="C182" s="86" t="s">
        <v>2780</v>
      </c>
      <c r="D182" s="73">
        <v>7275</v>
      </c>
      <c r="E182" s="73"/>
      <c r="F182" s="73" t="s">
        <v>633</v>
      </c>
      <c r="G182" s="94">
        <v>43788</v>
      </c>
      <c r="H182" s="73"/>
      <c r="I182" s="83">
        <v>5.43</v>
      </c>
      <c r="J182" s="86" t="s">
        <v>875</v>
      </c>
      <c r="K182" s="86" t="s">
        <v>133</v>
      </c>
      <c r="L182" s="87">
        <v>2.9003999999999999E-2</v>
      </c>
      <c r="M182" s="87">
        <v>3.1099999999999999E-2</v>
      </c>
      <c r="N182" s="83">
        <v>68363.990000000005</v>
      </c>
      <c r="O182" s="85">
        <v>99.1</v>
      </c>
      <c r="P182" s="83">
        <v>297.54556000000002</v>
      </c>
      <c r="Q182" s="84">
        <f t="shared" si="2"/>
        <v>6.1198789903372875E-3</v>
      </c>
      <c r="R182" s="84">
        <f>P182/'סכום נכסי הקרן'!$C$42</f>
        <v>2.4088627660325012E-4</v>
      </c>
    </row>
    <row r="183" spans="2:18">
      <c r="B183" s="76" t="s">
        <v>3000</v>
      </c>
      <c r="C183" s="86" t="s">
        <v>2780</v>
      </c>
      <c r="D183" s="73" t="s">
        <v>2866</v>
      </c>
      <c r="E183" s="73"/>
      <c r="F183" s="73" t="s">
        <v>633</v>
      </c>
      <c r="G183" s="94">
        <v>43797</v>
      </c>
      <c r="H183" s="73"/>
      <c r="I183" s="83">
        <v>5.59</v>
      </c>
      <c r="J183" s="86" t="s">
        <v>875</v>
      </c>
      <c r="K183" s="86" t="s">
        <v>130</v>
      </c>
      <c r="L183" s="87">
        <v>3.15E-2</v>
      </c>
      <c r="M183" s="87">
        <v>2.5099999999999994E-2</v>
      </c>
      <c r="N183" s="83">
        <v>6711.6</v>
      </c>
      <c r="O183" s="85">
        <v>105.15</v>
      </c>
      <c r="P183" s="83">
        <v>22.689060000000001</v>
      </c>
      <c r="Q183" s="84">
        <f t="shared" si="2"/>
        <v>4.6666568173459597E-4</v>
      </c>
      <c r="R183" s="84">
        <f>P183/'סכום נכסי הקרן'!$C$42</f>
        <v>1.8368559030179235E-5</v>
      </c>
    </row>
    <row r="184" spans="2:18">
      <c r="B184" s="76" t="s">
        <v>3000</v>
      </c>
      <c r="C184" s="86" t="s">
        <v>2780</v>
      </c>
      <c r="D184" s="73">
        <v>7847</v>
      </c>
      <c r="E184" s="73"/>
      <c r="F184" s="73" t="s">
        <v>633</v>
      </c>
      <c r="G184" s="94">
        <v>44043</v>
      </c>
      <c r="H184" s="73"/>
      <c r="I184" s="83">
        <v>5.59</v>
      </c>
      <c r="J184" s="86" t="s">
        <v>875</v>
      </c>
      <c r="K184" s="86" t="s">
        <v>130</v>
      </c>
      <c r="L184" s="87">
        <v>3.15E-2</v>
      </c>
      <c r="M184" s="87">
        <v>2.5099999999999997E-2</v>
      </c>
      <c r="N184" s="83">
        <v>27525</v>
      </c>
      <c r="O184" s="85">
        <v>105.15</v>
      </c>
      <c r="P184" s="83">
        <v>93.050269999999998</v>
      </c>
      <c r="Q184" s="84">
        <f t="shared" si="2"/>
        <v>1.91384604232781E-3</v>
      </c>
      <c r="R184" s="84">
        <f>P184/'סכום נכסי הקרן'!$C$42</f>
        <v>7.5331431856106689E-5</v>
      </c>
    </row>
    <row r="185" spans="2:18">
      <c r="B185" s="76" t="s">
        <v>3000</v>
      </c>
      <c r="C185" s="86" t="s">
        <v>2780</v>
      </c>
      <c r="D185" s="73">
        <v>7906</v>
      </c>
      <c r="E185" s="73"/>
      <c r="F185" s="73" t="s">
        <v>633</v>
      </c>
      <c r="G185" s="94">
        <v>44071</v>
      </c>
      <c r="H185" s="73"/>
      <c r="I185" s="83">
        <v>5.59</v>
      </c>
      <c r="J185" s="86" t="s">
        <v>875</v>
      </c>
      <c r="K185" s="86" t="s">
        <v>130</v>
      </c>
      <c r="L185" s="87">
        <v>3.15E-2</v>
      </c>
      <c r="M185" s="87">
        <v>2.5100000000000001E-2</v>
      </c>
      <c r="N185" s="83">
        <v>31462.15</v>
      </c>
      <c r="O185" s="85">
        <v>105.15</v>
      </c>
      <c r="P185" s="83">
        <v>106.36008</v>
      </c>
      <c r="Q185" s="84">
        <f t="shared" si="2"/>
        <v>2.1876005106666457E-3</v>
      </c>
      <c r="R185" s="84">
        <f>P185/'סכום נכסי הקרן'!$C$42</f>
        <v>8.6106758408439394E-5</v>
      </c>
    </row>
    <row r="186" spans="2:18">
      <c r="B186" s="76" t="s">
        <v>3000</v>
      </c>
      <c r="C186" s="86" t="s">
        <v>2780</v>
      </c>
      <c r="D186" s="73">
        <v>7977</v>
      </c>
      <c r="E186" s="73"/>
      <c r="F186" s="73" t="s">
        <v>633</v>
      </c>
      <c r="G186" s="94">
        <v>44104</v>
      </c>
      <c r="H186" s="73"/>
      <c r="I186" s="83">
        <v>5.5900000000000007</v>
      </c>
      <c r="J186" s="86" t="s">
        <v>875</v>
      </c>
      <c r="K186" s="86" t="s">
        <v>130</v>
      </c>
      <c r="L186" s="87">
        <v>3.15E-2</v>
      </c>
      <c r="M186" s="87">
        <v>2.5100000000000001E-2</v>
      </c>
      <c r="N186" s="83">
        <v>25839.31</v>
      </c>
      <c r="O186" s="85">
        <v>105.15</v>
      </c>
      <c r="P186" s="83">
        <v>87.351649999999992</v>
      </c>
      <c r="Q186" s="84">
        <f t="shared" si="2"/>
        <v>1.7966375556277702E-3</v>
      </c>
      <c r="R186" s="84">
        <f>P186/'סכום נכסי הקרן'!$C$42</f>
        <v>7.071795567593175E-5</v>
      </c>
    </row>
    <row r="187" spans="2:18">
      <c r="B187" s="76" t="s">
        <v>3000</v>
      </c>
      <c r="C187" s="86" t="s">
        <v>2780</v>
      </c>
      <c r="D187" s="73">
        <v>8023</v>
      </c>
      <c r="E187" s="73"/>
      <c r="F187" s="73" t="s">
        <v>633</v>
      </c>
      <c r="G187" s="94">
        <v>44134</v>
      </c>
      <c r="H187" s="73"/>
      <c r="I187" s="83">
        <v>5.59</v>
      </c>
      <c r="J187" s="86" t="s">
        <v>875</v>
      </c>
      <c r="K187" s="86" t="s">
        <v>130</v>
      </c>
      <c r="L187" s="87">
        <v>3.15E-2</v>
      </c>
      <c r="M187" s="87">
        <v>2.5100000000000008E-2</v>
      </c>
      <c r="N187" s="83">
        <v>19945.990000000002</v>
      </c>
      <c r="O187" s="85">
        <v>105.15</v>
      </c>
      <c r="P187" s="83">
        <v>67.428869999999989</v>
      </c>
      <c r="Q187" s="84">
        <f t="shared" ref="Q187:Q250" si="3">IFERROR(P187/$P$10,0)</f>
        <v>1.3868683668315672E-3</v>
      </c>
      <c r="R187" s="84">
        <f>P187/'סכום נכסי הקרן'!$C$42</f>
        <v>5.4588915492016044E-5</v>
      </c>
    </row>
    <row r="188" spans="2:18">
      <c r="B188" s="76" t="s">
        <v>3000</v>
      </c>
      <c r="C188" s="86" t="s">
        <v>2780</v>
      </c>
      <c r="D188" s="73">
        <v>8082</v>
      </c>
      <c r="E188" s="73"/>
      <c r="F188" s="73" t="s">
        <v>633</v>
      </c>
      <c r="G188" s="94">
        <v>44165</v>
      </c>
      <c r="H188" s="73"/>
      <c r="I188" s="83">
        <v>5.589999999999999</v>
      </c>
      <c r="J188" s="86" t="s">
        <v>875</v>
      </c>
      <c r="K188" s="86" t="s">
        <v>130</v>
      </c>
      <c r="L188" s="87">
        <v>3.15E-2</v>
      </c>
      <c r="M188" s="87">
        <v>2.5099999999999997E-2</v>
      </c>
      <c r="N188" s="83">
        <v>24060.44</v>
      </c>
      <c r="O188" s="85">
        <v>105.15</v>
      </c>
      <c r="P188" s="83">
        <v>81.33805000000001</v>
      </c>
      <c r="Q188" s="84">
        <f t="shared" si="3"/>
        <v>1.6729506006071938E-3</v>
      </c>
      <c r="R188" s="84">
        <f>P188/'סכום נכסי הקרן'!$C$42</f>
        <v>6.5849478683765233E-5</v>
      </c>
    </row>
    <row r="189" spans="2:18">
      <c r="B189" s="76" t="s">
        <v>3000</v>
      </c>
      <c r="C189" s="86" t="s">
        <v>2780</v>
      </c>
      <c r="D189" s="73">
        <v>8163</v>
      </c>
      <c r="E189" s="73"/>
      <c r="F189" s="73" t="s">
        <v>633</v>
      </c>
      <c r="G189" s="94">
        <v>44196</v>
      </c>
      <c r="H189" s="73"/>
      <c r="I189" s="83">
        <v>5.5600000000000005</v>
      </c>
      <c r="J189" s="86" t="s">
        <v>875</v>
      </c>
      <c r="K189" s="86" t="s">
        <v>130</v>
      </c>
      <c r="L189" s="87">
        <v>3.1451E-2</v>
      </c>
      <c r="M189" s="87">
        <v>3.4299999999999997E-2</v>
      </c>
      <c r="N189" s="83">
        <v>28623.49</v>
      </c>
      <c r="O189" s="85">
        <v>100</v>
      </c>
      <c r="P189" s="83">
        <v>92.02452000000001</v>
      </c>
      <c r="Q189" s="84">
        <f t="shared" si="3"/>
        <v>1.8927485476303981E-3</v>
      </c>
      <c r="R189" s="84">
        <f>P189/'סכום נכסי הקרן'!$C$42</f>
        <v>7.4501007438999676E-5</v>
      </c>
    </row>
    <row r="190" spans="2:18">
      <c r="B190" s="76" t="s">
        <v>3000</v>
      </c>
      <c r="C190" s="86" t="s">
        <v>2780</v>
      </c>
      <c r="D190" s="73">
        <v>7386</v>
      </c>
      <c r="E190" s="73"/>
      <c r="F190" s="73" t="s">
        <v>633</v>
      </c>
      <c r="G190" s="94">
        <v>43861</v>
      </c>
      <c r="H190" s="73"/>
      <c r="I190" s="83">
        <v>5.5900000000000007</v>
      </c>
      <c r="J190" s="86" t="s">
        <v>875</v>
      </c>
      <c r="K190" s="86" t="s">
        <v>130</v>
      </c>
      <c r="L190" s="87">
        <v>3.15E-2</v>
      </c>
      <c r="M190" s="87">
        <v>2.5099999999999997E-2</v>
      </c>
      <c r="N190" s="83">
        <v>18046.16</v>
      </c>
      <c r="O190" s="85">
        <v>105.15</v>
      </c>
      <c r="P190" s="83">
        <v>61.006360000000001</v>
      </c>
      <c r="Q190" s="84">
        <f t="shared" si="3"/>
        <v>1.2547710032740972E-3</v>
      </c>
      <c r="R190" s="84">
        <f>P190/'סכום נכסי הקרן'!$C$42</f>
        <v>4.9389394046133482E-5</v>
      </c>
    </row>
    <row r="191" spans="2:18">
      <c r="B191" s="76" t="s">
        <v>3000</v>
      </c>
      <c r="C191" s="86" t="s">
        <v>2780</v>
      </c>
      <c r="D191" s="73">
        <v>7535</v>
      </c>
      <c r="E191" s="73"/>
      <c r="F191" s="73" t="s">
        <v>633</v>
      </c>
      <c r="G191" s="94">
        <v>43921</v>
      </c>
      <c r="H191" s="73"/>
      <c r="I191" s="83">
        <v>5.59</v>
      </c>
      <c r="J191" s="86" t="s">
        <v>875</v>
      </c>
      <c r="K191" s="86" t="s">
        <v>130</v>
      </c>
      <c r="L191" s="87">
        <v>3.15E-2</v>
      </c>
      <c r="M191" s="87">
        <v>2.5099999999999997E-2</v>
      </c>
      <c r="N191" s="83">
        <v>19966.72</v>
      </c>
      <c r="O191" s="85">
        <v>105.15</v>
      </c>
      <c r="P191" s="83">
        <v>67.498960000000011</v>
      </c>
      <c r="Q191" s="84">
        <f t="shared" si="3"/>
        <v>1.3883099689795974E-3</v>
      </c>
      <c r="R191" s="84">
        <f>P191/'סכום נכסי הקרן'!$C$42</f>
        <v>5.4645658799249822E-5</v>
      </c>
    </row>
    <row r="192" spans="2:18">
      <c r="B192" s="76" t="s">
        <v>3000</v>
      </c>
      <c r="C192" s="86" t="s">
        <v>2780</v>
      </c>
      <c r="D192" s="73">
        <v>7645</v>
      </c>
      <c r="E192" s="73"/>
      <c r="F192" s="73" t="s">
        <v>633</v>
      </c>
      <c r="G192" s="94">
        <v>43951</v>
      </c>
      <c r="H192" s="73"/>
      <c r="I192" s="83">
        <v>5.59</v>
      </c>
      <c r="J192" s="86" t="s">
        <v>875</v>
      </c>
      <c r="K192" s="86" t="s">
        <v>130</v>
      </c>
      <c r="L192" s="87">
        <v>3.15E-2</v>
      </c>
      <c r="M192" s="87">
        <v>2.5099999999999997E-2</v>
      </c>
      <c r="N192" s="83">
        <v>17113.16</v>
      </c>
      <c r="O192" s="85">
        <v>105.15</v>
      </c>
      <c r="P192" s="83">
        <v>57.852290000000004</v>
      </c>
      <c r="Q192" s="84">
        <f t="shared" si="3"/>
        <v>1.1898984952553146E-3</v>
      </c>
      <c r="R192" s="84">
        <f>P192/'סכום נכסי הקרן'!$C$42</f>
        <v>4.683592902905841E-5</v>
      </c>
    </row>
    <row r="193" spans="2:18">
      <c r="B193" s="76" t="s">
        <v>3000</v>
      </c>
      <c r="C193" s="86" t="s">
        <v>2780</v>
      </c>
      <c r="D193" s="73">
        <v>7778</v>
      </c>
      <c r="E193" s="73"/>
      <c r="F193" s="73" t="s">
        <v>633</v>
      </c>
      <c r="G193" s="94">
        <v>44012</v>
      </c>
      <c r="H193" s="73"/>
      <c r="I193" s="83">
        <v>5.59</v>
      </c>
      <c r="J193" s="86" t="s">
        <v>875</v>
      </c>
      <c r="K193" s="86" t="s">
        <v>130</v>
      </c>
      <c r="L193" s="87">
        <v>3.15E-2</v>
      </c>
      <c r="M193" s="87">
        <v>2.5099999999999997E-2</v>
      </c>
      <c r="N193" s="83">
        <v>26201.51</v>
      </c>
      <c r="O193" s="85">
        <v>105.15</v>
      </c>
      <c r="P193" s="83">
        <v>88.57611</v>
      </c>
      <c r="Q193" s="84">
        <f t="shared" si="3"/>
        <v>1.821822092169026E-3</v>
      </c>
      <c r="R193" s="84">
        <f>P193/'סכום נכסי הקרן'!$C$42</f>
        <v>7.1709251295498774E-5</v>
      </c>
    </row>
    <row r="194" spans="2:18">
      <c r="B194" s="76" t="s">
        <v>3000</v>
      </c>
      <c r="C194" s="86" t="s">
        <v>2780</v>
      </c>
      <c r="D194" s="73">
        <v>7125</v>
      </c>
      <c r="E194" s="73"/>
      <c r="F194" s="73" t="s">
        <v>633</v>
      </c>
      <c r="G194" s="94">
        <v>43706</v>
      </c>
      <c r="H194" s="73"/>
      <c r="I194" s="83">
        <v>5.59</v>
      </c>
      <c r="J194" s="86" t="s">
        <v>875</v>
      </c>
      <c r="K194" s="86" t="s">
        <v>130</v>
      </c>
      <c r="L194" s="87">
        <v>3.15E-2</v>
      </c>
      <c r="M194" s="87">
        <v>2.5099999999999997E-2</v>
      </c>
      <c r="N194" s="83">
        <v>15670.43</v>
      </c>
      <c r="O194" s="85">
        <v>105.15</v>
      </c>
      <c r="P194" s="83">
        <v>52.975029999999997</v>
      </c>
      <c r="Q194" s="84">
        <f t="shared" si="3"/>
        <v>1.0895836358959196E-3</v>
      </c>
      <c r="R194" s="84">
        <f>P194/'סכום נכסי הקרן'!$C$42</f>
        <v>4.2887407661688753E-5</v>
      </c>
    </row>
    <row r="195" spans="2:18">
      <c r="B195" s="76" t="s">
        <v>3000</v>
      </c>
      <c r="C195" s="86" t="s">
        <v>2780</v>
      </c>
      <c r="D195" s="73">
        <v>7204</v>
      </c>
      <c r="E195" s="73"/>
      <c r="F195" s="73" t="s">
        <v>633</v>
      </c>
      <c r="G195" s="94">
        <v>43738</v>
      </c>
      <c r="H195" s="73"/>
      <c r="I195" s="83">
        <v>5.5900000000000007</v>
      </c>
      <c r="J195" s="86" t="s">
        <v>875</v>
      </c>
      <c r="K195" s="86" t="s">
        <v>130</v>
      </c>
      <c r="L195" s="87">
        <v>3.15E-2</v>
      </c>
      <c r="M195" s="87">
        <v>2.5099999999999997E-2</v>
      </c>
      <c r="N195" s="83">
        <v>7715.02</v>
      </c>
      <c r="O195" s="85">
        <v>105.15</v>
      </c>
      <c r="P195" s="83">
        <v>26.08118</v>
      </c>
      <c r="Q195" s="84">
        <f t="shared" si="3"/>
        <v>5.3643437168144953E-4</v>
      </c>
      <c r="R195" s="84">
        <f>P195/'סכום נכסי הקרן'!$C$42</f>
        <v>2.111474403993511E-5</v>
      </c>
    </row>
    <row r="196" spans="2:18">
      <c r="B196" s="76" t="s">
        <v>3000</v>
      </c>
      <c r="C196" s="86" t="s">
        <v>2780</v>
      </c>
      <c r="D196" s="73">
        <v>7246</v>
      </c>
      <c r="E196" s="73"/>
      <c r="F196" s="73" t="s">
        <v>633</v>
      </c>
      <c r="G196" s="94">
        <v>43769</v>
      </c>
      <c r="H196" s="73"/>
      <c r="I196" s="83">
        <v>5.59</v>
      </c>
      <c r="J196" s="86" t="s">
        <v>875</v>
      </c>
      <c r="K196" s="86" t="s">
        <v>130</v>
      </c>
      <c r="L196" s="87">
        <v>3.15E-2</v>
      </c>
      <c r="M196" s="87">
        <v>2.5099999999999997E-2</v>
      </c>
      <c r="N196" s="83">
        <v>14603.87</v>
      </c>
      <c r="O196" s="85">
        <v>105.15</v>
      </c>
      <c r="P196" s="83">
        <v>49.369440000000004</v>
      </c>
      <c r="Q196" s="84">
        <f t="shared" si="3"/>
        <v>1.0154243223145971E-3</v>
      </c>
      <c r="R196" s="84">
        <f>P196/'סכום נכסי הקרן'!$C$42</f>
        <v>3.9968402081306673E-5</v>
      </c>
    </row>
    <row r="197" spans="2:18">
      <c r="B197" s="76" t="s">
        <v>3000</v>
      </c>
      <c r="C197" s="86" t="s">
        <v>2780</v>
      </c>
      <c r="D197" s="73">
        <v>7280</v>
      </c>
      <c r="E197" s="73"/>
      <c r="F197" s="73" t="s">
        <v>633</v>
      </c>
      <c r="G197" s="94">
        <v>43798</v>
      </c>
      <c r="H197" s="73"/>
      <c r="I197" s="83">
        <v>5.59</v>
      </c>
      <c r="J197" s="86" t="s">
        <v>875</v>
      </c>
      <c r="K197" s="86" t="s">
        <v>130</v>
      </c>
      <c r="L197" s="87">
        <v>3.15E-2</v>
      </c>
      <c r="M197" s="87">
        <v>2.5100000000000001E-2</v>
      </c>
      <c r="N197" s="83">
        <v>2639.56</v>
      </c>
      <c r="O197" s="85">
        <v>105.15</v>
      </c>
      <c r="P197" s="83">
        <v>8.9232300000000002</v>
      </c>
      <c r="Q197" s="84">
        <f t="shared" si="3"/>
        <v>1.8353185240924916E-4</v>
      </c>
      <c r="R197" s="84">
        <f>P197/'סכום נכסי הקרן'!$C$42</f>
        <v>7.2240488144888448E-6</v>
      </c>
    </row>
    <row r="198" spans="2:18">
      <c r="B198" s="76" t="s">
        <v>3000</v>
      </c>
      <c r="C198" s="86" t="s">
        <v>2780</v>
      </c>
      <c r="D198" s="73">
        <v>7337</v>
      </c>
      <c r="E198" s="73"/>
      <c r="F198" s="73" t="s">
        <v>633</v>
      </c>
      <c r="G198" s="94">
        <v>43830</v>
      </c>
      <c r="H198" s="73"/>
      <c r="I198" s="83">
        <v>5.59</v>
      </c>
      <c r="J198" s="86" t="s">
        <v>875</v>
      </c>
      <c r="K198" s="86" t="s">
        <v>130</v>
      </c>
      <c r="L198" s="87">
        <v>3.15E-2</v>
      </c>
      <c r="M198" s="87">
        <v>2.5099999999999997E-2</v>
      </c>
      <c r="N198" s="83">
        <v>17711.36</v>
      </c>
      <c r="O198" s="85">
        <v>105.15</v>
      </c>
      <c r="P198" s="83">
        <v>59.874550000000006</v>
      </c>
      <c r="Q198" s="84">
        <f t="shared" si="3"/>
        <v>1.2314920800730463E-3</v>
      </c>
      <c r="R198" s="84">
        <f>P198/'סכום נכסי הקרן'!$C$42</f>
        <v>4.8473105808720958E-5</v>
      </c>
    </row>
    <row r="199" spans="2:18">
      <c r="B199" s="76" t="s">
        <v>3001</v>
      </c>
      <c r="C199" s="86" t="s">
        <v>2780</v>
      </c>
      <c r="D199" s="73">
        <v>7533</v>
      </c>
      <c r="E199" s="73"/>
      <c r="F199" s="73" t="s">
        <v>633</v>
      </c>
      <c r="G199" s="94">
        <v>43921</v>
      </c>
      <c r="H199" s="73"/>
      <c r="I199" s="83">
        <v>5.2200000000000006</v>
      </c>
      <c r="J199" s="86" t="s">
        <v>875</v>
      </c>
      <c r="K199" s="86" t="s">
        <v>130</v>
      </c>
      <c r="L199" s="87">
        <v>3.2538999999999998E-2</v>
      </c>
      <c r="M199" s="87">
        <v>2.7300000000000005E-2</v>
      </c>
      <c r="N199" s="83">
        <v>4861.26</v>
      </c>
      <c r="O199" s="85">
        <v>102.97</v>
      </c>
      <c r="P199" s="83">
        <v>16.093129999999999</v>
      </c>
      <c r="Q199" s="84">
        <f t="shared" si="3"/>
        <v>3.3100143781599931E-4</v>
      </c>
      <c r="R199" s="84">
        <f>P199/'סכום נכסי הקרן'!$C$42</f>
        <v>1.3028640604121473E-5</v>
      </c>
    </row>
    <row r="200" spans="2:18">
      <c r="B200" s="76" t="s">
        <v>3001</v>
      </c>
      <c r="C200" s="86" t="s">
        <v>2780</v>
      </c>
      <c r="D200" s="73">
        <v>7647</v>
      </c>
      <c r="E200" s="73"/>
      <c r="F200" s="73" t="s">
        <v>633</v>
      </c>
      <c r="G200" s="94">
        <v>43955</v>
      </c>
      <c r="H200" s="73"/>
      <c r="I200" s="83">
        <v>5.21</v>
      </c>
      <c r="J200" s="86" t="s">
        <v>875</v>
      </c>
      <c r="K200" s="86" t="s">
        <v>130</v>
      </c>
      <c r="L200" s="87">
        <v>3.1600000000000003E-2</v>
      </c>
      <c r="M200" s="87">
        <v>2.69E-2</v>
      </c>
      <c r="N200" s="83">
        <v>18472.77</v>
      </c>
      <c r="O200" s="85">
        <v>102.97</v>
      </c>
      <c r="P200" s="83">
        <v>61.153800000000004</v>
      </c>
      <c r="Q200" s="84">
        <f t="shared" si="3"/>
        <v>1.2578035303208303E-3</v>
      </c>
      <c r="R200" s="84">
        <f>P200/'סכום נכסי הקרן'!$C$42</f>
        <v>4.9508758195349434E-5</v>
      </c>
    </row>
    <row r="201" spans="2:18">
      <c r="B201" s="76" t="s">
        <v>3001</v>
      </c>
      <c r="C201" s="86" t="s">
        <v>2780</v>
      </c>
      <c r="D201" s="73">
        <v>7713</v>
      </c>
      <c r="E201" s="73"/>
      <c r="F201" s="73" t="s">
        <v>633</v>
      </c>
      <c r="G201" s="94">
        <v>43987</v>
      </c>
      <c r="H201" s="73"/>
      <c r="I201" s="83">
        <v>5.21</v>
      </c>
      <c r="J201" s="86" t="s">
        <v>875</v>
      </c>
      <c r="K201" s="86" t="s">
        <v>130</v>
      </c>
      <c r="L201" s="87">
        <v>3.1600000000000003E-2</v>
      </c>
      <c r="M201" s="87">
        <v>2.69E-2</v>
      </c>
      <c r="N201" s="83">
        <v>28316.82</v>
      </c>
      <c r="O201" s="85">
        <v>102.97</v>
      </c>
      <c r="P201" s="83">
        <v>93.742419999999996</v>
      </c>
      <c r="Q201" s="84">
        <f t="shared" si="3"/>
        <v>1.9280820949281645E-3</v>
      </c>
      <c r="R201" s="84">
        <f>P201/'סכום נכסי הקרן'!$C$42</f>
        <v>7.5891781122790211E-5</v>
      </c>
    </row>
    <row r="202" spans="2:18">
      <c r="B202" s="76" t="s">
        <v>3001</v>
      </c>
      <c r="C202" s="86" t="s">
        <v>2780</v>
      </c>
      <c r="D202" s="73">
        <v>7859</v>
      </c>
      <c r="E202" s="73"/>
      <c r="F202" s="73" t="s">
        <v>633</v>
      </c>
      <c r="G202" s="94">
        <v>44048</v>
      </c>
      <c r="H202" s="73"/>
      <c r="I202" s="83">
        <v>5.2099999999999991</v>
      </c>
      <c r="J202" s="86" t="s">
        <v>875</v>
      </c>
      <c r="K202" s="86" t="s">
        <v>130</v>
      </c>
      <c r="L202" s="87">
        <v>3.1600000000000003E-2</v>
      </c>
      <c r="M202" s="87">
        <v>2.69E-2</v>
      </c>
      <c r="N202" s="83">
        <v>33542.67</v>
      </c>
      <c r="O202" s="85">
        <v>102.97</v>
      </c>
      <c r="P202" s="83">
        <v>111.04249</v>
      </c>
      <c r="Q202" s="84">
        <f t="shared" si="3"/>
        <v>2.2839077201680922E-3</v>
      </c>
      <c r="R202" s="84">
        <f>P202/'סכום נכסי הקרן'!$C$42</f>
        <v>8.9897533543614736E-5</v>
      </c>
    </row>
    <row r="203" spans="2:18">
      <c r="B203" s="76" t="s">
        <v>3001</v>
      </c>
      <c r="C203" s="86" t="s">
        <v>2780</v>
      </c>
      <c r="D203" s="73">
        <v>7872</v>
      </c>
      <c r="E203" s="73"/>
      <c r="F203" s="73" t="s">
        <v>633</v>
      </c>
      <c r="G203" s="94">
        <v>44053</v>
      </c>
      <c r="H203" s="73"/>
      <c r="I203" s="83">
        <v>5.21</v>
      </c>
      <c r="J203" s="86" t="s">
        <v>875</v>
      </c>
      <c r="K203" s="86" t="s">
        <v>130</v>
      </c>
      <c r="L203" s="87">
        <v>3.1600000000000003E-2</v>
      </c>
      <c r="M203" s="87">
        <v>2.69E-2</v>
      </c>
      <c r="N203" s="83">
        <v>18594.3</v>
      </c>
      <c r="O203" s="85">
        <v>102.97</v>
      </c>
      <c r="P203" s="83">
        <v>61.556150000000002</v>
      </c>
      <c r="Q203" s="84">
        <f t="shared" si="3"/>
        <v>1.266079013617446E-3</v>
      </c>
      <c r="R203" s="84">
        <f>P203/'סכום נכסי הקרן'!$C$42</f>
        <v>4.9834491818769383E-5</v>
      </c>
    </row>
    <row r="204" spans="2:18">
      <c r="B204" s="76" t="s">
        <v>3001</v>
      </c>
      <c r="C204" s="86" t="s">
        <v>2780</v>
      </c>
      <c r="D204" s="73">
        <v>7921</v>
      </c>
      <c r="E204" s="73"/>
      <c r="F204" s="73" t="s">
        <v>633</v>
      </c>
      <c r="G204" s="94">
        <v>44078</v>
      </c>
      <c r="H204" s="73"/>
      <c r="I204" s="83">
        <v>5.21</v>
      </c>
      <c r="J204" s="86" t="s">
        <v>875</v>
      </c>
      <c r="K204" s="86" t="s">
        <v>130</v>
      </c>
      <c r="L204" s="87">
        <v>3.1600000000000003E-2</v>
      </c>
      <c r="M204" s="87">
        <v>2.69E-2</v>
      </c>
      <c r="N204" s="83">
        <v>46303.46</v>
      </c>
      <c r="O204" s="85">
        <v>102.97</v>
      </c>
      <c r="P204" s="83">
        <v>153.28692999999998</v>
      </c>
      <c r="Q204" s="84">
        <f t="shared" si="3"/>
        <v>3.1527859545284502E-3</v>
      </c>
      <c r="R204" s="84">
        <f>P204/'סכום נכסי הקרן'!$C$42</f>
        <v>1.2409769387801664E-4</v>
      </c>
    </row>
    <row r="205" spans="2:18">
      <c r="B205" s="76" t="s">
        <v>3001</v>
      </c>
      <c r="C205" s="86" t="s">
        <v>2780</v>
      </c>
      <c r="D205" s="73">
        <v>7973</v>
      </c>
      <c r="E205" s="73"/>
      <c r="F205" s="73" t="s">
        <v>633</v>
      </c>
      <c r="G205" s="94">
        <v>44103</v>
      </c>
      <c r="H205" s="73"/>
      <c r="I205" s="83">
        <v>5.22</v>
      </c>
      <c r="J205" s="86" t="s">
        <v>875</v>
      </c>
      <c r="K205" s="86" t="s">
        <v>130</v>
      </c>
      <c r="L205" s="87">
        <v>3.2538999999999998E-2</v>
      </c>
      <c r="M205" s="87">
        <v>2.7299999999999994E-2</v>
      </c>
      <c r="N205" s="83">
        <v>4375.13</v>
      </c>
      <c r="O205" s="85">
        <v>102.97</v>
      </c>
      <c r="P205" s="83">
        <v>14.483840000000001</v>
      </c>
      <c r="Q205" s="84">
        <f t="shared" si="3"/>
        <v>2.9790176709545529E-4</v>
      </c>
      <c r="R205" s="84">
        <f>P205/'סכום נכסי הקרן'!$C$42</f>
        <v>1.1725795163998474E-5</v>
      </c>
    </row>
    <row r="206" spans="2:18">
      <c r="B206" s="76" t="s">
        <v>3001</v>
      </c>
      <c r="C206" s="86" t="s">
        <v>2780</v>
      </c>
      <c r="D206" s="73">
        <v>8046</v>
      </c>
      <c r="E206" s="73"/>
      <c r="F206" s="73" t="s">
        <v>633</v>
      </c>
      <c r="G206" s="94">
        <v>44140</v>
      </c>
      <c r="H206" s="73"/>
      <c r="I206" s="83">
        <v>5.2099999999999982</v>
      </c>
      <c r="J206" s="86" t="s">
        <v>875</v>
      </c>
      <c r="K206" s="86" t="s">
        <v>130</v>
      </c>
      <c r="L206" s="87">
        <v>3.1600000000000003E-2</v>
      </c>
      <c r="M206" s="87">
        <v>2.6900000000000004E-2</v>
      </c>
      <c r="N206" s="83">
        <v>50192.47</v>
      </c>
      <c r="O206" s="85">
        <v>102.97</v>
      </c>
      <c r="P206" s="83">
        <v>166.16145</v>
      </c>
      <c r="Q206" s="84">
        <f t="shared" si="3"/>
        <v>3.4175874338672019E-3</v>
      </c>
      <c r="R206" s="84">
        <f>P206/'סכום נכסי הקרן'!$C$42</f>
        <v>1.3452061931455846E-4</v>
      </c>
    </row>
    <row r="207" spans="2:18">
      <c r="B207" s="76" t="s">
        <v>3001</v>
      </c>
      <c r="C207" s="86" t="s">
        <v>2780</v>
      </c>
      <c r="D207" s="73">
        <v>8118</v>
      </c>
      <c r="E207" s="73"/>
      <c r="F207" s="73" t="s">
        <v>633</v>
      </c>
      <c r="G207" s="94">
        <v>44172</v>
      </c>
      <c r="H207" s="73"/>
      <c r="I207" s="83">
        <v>5.21</v>
      </c>
      <c r="J207" s="86" t="s">
        <v>875</v>
      </c>
      <c r="K207" s="86" t="s">
        <v>130</v>
      </c>
      <c r="L207" s="87">
        <v>3.1600000000000003E-2</v>
      </c>
      <c r="M207" s="87">
        <v>2.69E-2</v>
      </c>
      <c r="N207" s="83">
        <v>8993.32</v>
      </c>
      <c r="O207" s="85">
        <v>102.97</v>
      </c>
      <c r="P207" s="83">
        <v>29.77225</v>
      </c>
      <c r="Q207" s="84">
        <f t="shared" si="3"/>
        <v>6.1235182696078307E-4</v>
      </c>
      <c r="R207" s="84">
        <f>P207/'סכום נכסי הקרן'!$C$42</f>
        <v>2.410295232972427E-5</v>
      </c>
    </row>
    <row r="208" spans="2:18">
      <c r="B208" s="76" t="s">
        <v>3001</v>
      </c>
      <c r="C208" s="86" t="s">
        <v>2780</v>
      </c>
      <c r="D208" s="73" t="s">
        <v>2867</v>
      </c>
      <c r="E208" s="73"/>
      <c r="F208" s="73" t="s">
        <v>633</v>
      </c>
      <c r="G208" s="94">
        <v>43593</v>
      </c>
      <c r="H208" s="73"/>
      <c r="I208" s="83">
        <v>5.22</v>
      </c>
      <c r="J208" s="86" t="s">
        <v>875</v>
      </c>
      <c r="K208" s="86" t="s">
        <v>130</v>
      </c>
      <c r="L208" s="87">
        <v>3.2538999999999998E-2</v>
      </c>
      <c r="M208" s="87">
        <v>2.7400000000000008E-2</v>
      </c>
      <c r="N208" s="83">
        <v>22604.85</v>
      </c>
      <c r="O208" s="85">
        <v>102.97</v>
      </c>
      <c r="P208" s="83">
        <v>74.833010000000002</v>
      </c>
      <c r="Q208" s="84">
        <f t="shared" si="3"/>
        <v>1.5391557705740932E-3</v>
      </c>
      <c r="R208" s="84">
        <f>P208/'סכום נכסי הקרן'!$C$42</f>
        <v>6.0583142782953239E-5</v>
      </c>
    </row>
    <row r="209" spans="2:18">
      <c r="B209" s="76" t="s">
        <v>3001</v>
      </c>
      <c r="C209" s="86" t="s">
        <v>2780</v>
      </c>
      <c r="D209" s="73" t="s">
        <v>2868</v>
      </c>
      <c r="E209" s="73"/>
      <c r="F209" s="73" t="s">
        <v>633</v>
      </c>
      <c r="G209" s="94">
        <v>43836</v>
      </c>
      <c r="H209" s="73"/>
      <c r="I209" s="83">
        <v>5.21</v>
      </c>
      <c r="J209" s="86" t="s">
        <v>875</v>
      </c>
      <c r="K209" s="86" t="s">
        <v>130</v>
      </c>
      <c r="L209" s="87">
        <v>3.1600000000000003E-2</v>
      </c>
      <c r="M209" s="87">
        <v>2.69E-2</v>
      </c>
      <c r="N209" s="83">
        <v>86287.27</v>
      </c>
      <c r="O209" s="85">
        <v>102.97</v>
      </c>
      <c r="P209" s="83">
        <v>285.65275000000003</v>
      </c>
      <c r="Q209" s="84">
        <f t="shared" si="3"/>
        <v>5.8752691966133504E-3</v>
      </c>
      <c r="R209" s="84">
        <f>P209/'סכום נכסי הקרן'!$C$42</f>
        <v>2.3125812177798605E-4</v>
      </c>
    </row>
    <row r="210" spans="2:18">
      <c r="B210" s="76" t="s">
        <v>3001</v>
      </c>
      <c r="C210" s="86" t="s">
        <v>2780</v>
      </c>
      <c r="D210" s="73">
        <v>7399</v>
      </c>
      <c r="E210" s="73"/>
      <c r="F210" s="73" t="s">
        <v>633</v>
      </c>
      <c r="G210" s="94">
        <v>43866</v>
      </c>
      <c r="H210" s="73"/>
      <c r="I210" s="83">
        <v>5.21</v>
      </c>
      <c r="J210" s="86" t="s">
        <v>875</v>
      </c>
      <c r="K210" s="86" t="s">
        <v>130</v>
      </c>
      <c r="L210" s="87">
        <v>3.1600000000000003E-2</v>
      </c>
      <c r="M210" s="87">
        <v>2.6899999999999993E-2</v>
      </c>
      <c r="N210" s="83">
        <v>48734.09</v>
      </c>
      <c r="O210" s="85">
        <v>102.97</v>
      </c>
      <c r="P210" s="83">
        <v>161.33351999999999</v>
      </c>
      <c r="Q210" s="84">
        <f t="shared" si="3"/>
        <v>3.3182871876332497E-3</v>
      </c>
      <c r="R210" s="84">
        <f>P210/'סכום נכסי הקרן'!$C$42</f>
        <v>1.3061203441952211E-4</v>
      </c>
    </row>
    <row r="211" spans="2:18">
      <c r="B211" s="76" t="s">
        <v>3001</v>
      </c>
      <c r="C211" s="86" t="s">
        <v>2780</v>
      </c>
      <c r="D211" s="73">
        <v>7471</v>
      </c>
      <c r="E211" s="73"/>
      <c r="F211" s="73" t="s">
        <v>633</v>
      </c>
      <c r="G211" s="94">
        <v>43895</v>
      </c>
      <c r="H211" s="73"/>
      <c r="I211" s="83">
        <v>5.21</v>
      </c>
      <c r="J211" s="86" t="s">
        <v>875</v>
      </c>
      <c r="K211" s="86" t="s">
        <v>130</v>
      </c>
      <c r="L211" s="87">
        <v>3.1600000000000003E-2</v>
      </c>
      <c r="M211" s="87">
        <v>2.69E-2</v>
      </c>
      <c r="N211" s="83">
        <v>19323.490000000002</v>
      </c>
      <c r="O211" s="85">
        <v>102.97</v>
      </c>
      <c r="P211" s="83">
        <v>63.970140000000001</v>
      </c>
      <c r="Q211" s="84">
        <f t="shared" si="3"/>
        <v>1.3157296509312218E-3</v>
      </c>
      <c r="R211" s="84">
        <f>P211/'סכום נכסי הקרן'!$C$42</f>
        <v>5.1788804505732275E-5</v>
      </c>
    </row>
    <row r="212" spans="2:18">
      <c r="B212" s="76" t="s">
        <v>3001</v>
      </c>
      <c r="C212" s="86" t="s">
        <v>2780</v>
      </c>
      <c r="D212" s="73">
        <v>7587</v>
      </c>
      <c r="E212" s="73"/>
      <c r="F212" s="73" t="s">
        <v>633</v>
      </c>
      <c r="G212" s="94">
        <v>43927</v>
      </c>
      <c r="H212" s="73"/>
      <c r="I212" s="83">
        <v>5.21</v>
      </c>
      <c r="J212" s="86" t="s">
        <v>875</v>
      </c>
      <c r="K212" s="86" t="s">
        <v>130</v>
      </c>
      <c r="L212" s="87">
        <v>3.1600000000000003E-2</v>
      </c>
      <c r="M212" s="87">
        <v>2.69E-2</v>
      </c>
      <c r="N212" s="83">
        <v>21146.46</v>
      </c>
      <c r="O212" s="85">
        <v>102.97</v>
      </c>
      <c r="P212" s="83">
        <v>70.005080000000007</v>
      </c>
      <c r="Q212" s="84">
        <f t="shared" si="3"/>
        <v>1.4398555243401415E-3</v>
      </c>
      <c r="R212" s="84">
        <f>P212/'סכום נכסי הקרן'!$C$42</f>
        <v>5.6674557887916907E-5</v>
      </c>
    </row>
    <row r="213" spans="2:18">
      <c r="B213" s="76" t="s">
        <v>3001</v>
      </c>
      <c r="C213" s="86" t="s">
        <v>2780</v>
      </c>
      <c r="D213" s="73">
        <v>7779</v>
      </c>
      <c r="E213" s="73"/>
      <c r="F213" s="73" t="s">
        <v>633</v>
      </c>
      <c r="G213" s="94">
        <v>44012</v>
      </c>
      <c r="H213" s="73"/>
      <c r="I213" s="83">
        <v>5.22</v>
      </c>
      <c r="J213" s="86" t="s">
        <v>875</v>
      </c>
      <c r="K213" s="86" t="s">
        <v>130</v>
      </c>
      <c r="L213" s="87">
        <v>3.2538999999999998E-2</v>
      </c>
      <c r="M213" s="87">
        <v>2.7300000000000001E-2</v>
      </c>
      <c r="N213" s="83">
        <v>4253.6000000000004</v>
      </c>
      <c r="O213" s="85">
        <v>102.97</v>
      </c>
      <c r="P213" s="83">
        <v>14.081479999999999</v>
      </c>
      <c r="Q213" s="84">
        <f t="shared" si="3"/>
        <v>2.8962607812011944E-4</v>
      </c>
      <c r="R213" s="84">
        <f>P213/'סכום נכסי הקרן'!$C$42</f>
        <v>1.1400053444800634E-5</v>
      </c>
    </row>
    <row r="214" spans="2:18">
      <c r="B214" s="76" t="s">
        <v>3001</v>
      </c>
      <c r="C214" s="86" t="s">
        <v>2780</v>
      </c>
      <c r="D214" s="73">
        <v>7802</v>
      </c>
      <c r="E214" s="73"/>
      <c r="F214" s="73" t="s">
        <v>633</v>
      </c>
      <c r="G214" s="94">
        <v>44018</v>
      </c>
      <c r="H214" s="73"/>
      <c r="I214" s="83">
        <v>5.21</v>
      </c>
      <c r="J214" s="86" t="s">
        <v>875</v>
      </c>
      <c r="K214" s="86" t="s">
        <v>130</v>
      </c>
      <c r="L214" s="87">
        <v>3.1600000000000003E-2</v>
      </c>
      <c r="M214" s="87">
        <v>2.69E-2</v>
      </c>
      <c r="N214" s="83">
        <v>27587.63</v>
      </c>
      <c r="O214" s="85">
        <v>102.97</v>
      </c>
      <c r="P214" s="83">
        <v>91.328450000000004</v>
      </c>
      <c r="Q214" s="84">
        <f t="shared" si="3"/>
        <v>1.8784318689718288E-3</v>
      </c>
      <c r="R214" s="84">
        <f>P214/'סכום נכסי הקרן'!$C$42</f>
        <v>7.3937484627383099E-5</v>
      </c>
    </row>
    <row r="215" spans="2:18">
      <c r="B215" s="76" t="s">
        <v>3001</v>
      </c>
      <c r="C215" s="86" t="s">
        <v>2780</v>
      </c>
      <c r="D215" s="73">
        <v>7020</v>
      </c>
      <c r="E215" s="73"/>
      <c r="F215" s="73" t="s">
        <v>633</v>
      </c>
      <c r="G215" s="94">
        <v>43643</v>
      </c>
      <c r="H215" s="73"/>
      <c r="I215" s="83">
        <v>5.2100000000000009</v>
      </c>
      <c r="J215" s="86" t="s">
        <v>875</v>
      </c>
      <c r="K215" s="86" t="s">
        <v>130</v>
      </c>
      <c r="L215" s="87">
        <v>3.1600000000000003E-2</v>
      </c>
      <c r="M215" s="87">
        <v>2.6500000000000003E-2</v>
      </c>
      <c r="N215" s="83">
        <v>2673.69</v>
      </c>
      <c r="O215" s="85">
        <v>102.97</v>
      </c>
      <c r="P215" s="83">
        <v>8.8512099999999982</v>
      </c>
      <c r="Q215" s="84">
        <f t="shared" si="3"/>
        <v>1.8205055426827167E-4</v>
      </c>
      <c r="R215" s="84">
        <f>P215/'סכום נכסי הקרן'!$C$42</f>
        <v>7.1657430221222347E-6</v>
      </c>
    </row>
    <row r="216" spans="2:18">
      <c r="B216" s="76" t="s">
        <v>3001</v>
      </c>
      <c r="C216" s="86" t="s">
        <v>2780</v>
      </c>
      <c r="D216" s="73">
        <v>7974</v>
      </c>
      <c r="E216" s="73"/>
      <c r="F216" s="73" t="s">
        <v>633</v>
      </c>
      <c r="G216" s="94">
        <v>44109</v>
      </c>
      <c r="H216" s="73"/>
      <c r="I216" s="83">
        <v>5.2099999999999991</v>
      </c>
      <c r="J216" s="86" t="s">
        <v>875</v>
      </c>
      <c r="K216" s="86" t="s">
        <v>130</v>
      </c>
      <c r="L216" s="87">
        <v>3.1600000000000003E-2</v>
      </c>
      <c r="M216" s="87">
        <v>2.6900000000000004E-2</v>
      </c>
      <c r="N216" s="83">
        <v>46181.93</v>
      </c>
      <c r="O216" s="85">
        <v>102.97</v>
      </c>
      <c r="P216" s="83">
        <v>152.88460000000001</v>
      </c>
      <c r="Q216" s="84">
        <f t="shared" si="3"/>
        <v>3.1445108825892748E-3</v>
      </c>
      <c r="R216" s="84">
        <f>P216/'סכום נכסי הקרן'!$C$42</f>
        <v>1.2377197644615248E-4</v>
      </c>
    </row>
    <row r="217" spans="2:18">
      <c r="B217" s="76" t="s">
        <v>3001</v>
      </c>
      <c r="C217" s="86" t="s">
        <v>2780</v>
      </c>
      <c r="D217" s="73" t="s">
        <v>2869</v>
      </c>
      <c r="E217" s="73"/>
      <c r="F217" s="73" t="s">
        <v>633</v>
      </c>
      <c r="G217" s="94">
        <v>43804</v>
      </c>
      <c r="H217" s="73"/>
      <c r="I217" s="83">
        <v>5.19</v>
      </c>
      <c r="J217" s="86" t="s">
        <v>875</v>
      </c>
      <c r="K217" s="86" t="s">
        <v>130</v>
      </c>
      <c r="L217" s="87">
        <v>3.1600000000000003E-2</v>
      </c>
      <c r="M217" s="87">
        <v>2.69E-2</v>
      </c>
      <c r="N217" s="83">
        <v>36459.410000000003</v>
      </c>
      <c r="O217" s="85">
        <v>102.97</v>
      </c>
      <c r="P217" s="83">
        <v>120.69835999999999</v>
      </c>
      <c r="Q217" s="84">
        <f t="shared" si="3"/>
        <v>2.4825084183147158E-3</v>
      </c>
      <c r="R217" s="84">
        <f>P217/'סכום נכסי הקרן'!$C$42</f>
        <v>9.7714711429465313E-5</v>
      </c>
    </row>
    <row r="218" spans="2:18">
      <c r="B218" s="76" t="s">
        <v>3001</v>
      </c>
      <c r="C218" s="86" t="s">
        <v>2780</v>
      </c>
      <c r="D218" s="73" t="s">
        <v>2870</v>
      </c>
      <c r="E218" s="73"/>
      <c r="F218" s="73" t="s">
        <v>633</v>
      </c>
      <c r="G218" s="94">
        <v>43830</v>
      </c>
      <c r="H218" s="73"/>
      <c r="I218" s="83">
        <v>5.21</v>
      </c>
      <c r="J218" s="86" t="s">
        <v>875</v>
      </c>
      <c r="K218" s="86" t="s">
        <v>130</v>
      </c>
      <c r="L218" s="87">
        <v>3.1600000000000003E-2</v>
      </c>
      <c r="M218" s="87">
        <v>2.69E-2</v>
      </c>
      <c r="N218" s="83">
        <v>2430.65</v>
      </c>
      <c r="O218" s="85">
        <v>102.97</v>
      </c>
      <c r="P218" s="83">
        <v>8.0466700000000007</v>
      </c>
      <c r="Q218" s="84">
        <f t="shared" si="3"/>
        <v>1.65502878534559E-4</v>
      </c>
      <c r="R218" s="84">
        <f>P218/'סכום נכסי הקרן'!$C$42</f>
        <v>6.5144053077285861E-6</v>
      </c>
    </row>
    <row r="219" spans="2:18">
      <c r="B219" s="76" t="s">
        <v>3002</v>
      </c>
      <c r="C219" s="86" t="s">
        <v>2780</v>
      </c>
      <c r="D219" s="73">
        <v>7952</v>
      </c>
      <c r="E219" s="73"/>
      <c r="F219" s="73" t="s">
        <v>633</v>
      </c>
      <c r="G219" s="94">
        <v>44095</v>
      </c>
      <c r="H219" s="73"/>
      <c r="I219" s="83">
        <v>2.14</v>
      </c>
      <c r="J219" s="86" t="s">
        <v>903</v>
      </c>
      <c r="K219" s="86" t="s">
        <v>130</v>
      </c>
      <c r="L219" s="87">
        <v>3.6516E-2</v>
      </c>
      <c r="M219" s="87">
        <v>3.6499999999999998E-2</v>
      </c>
      <c r="N219" s="83">
        <v>6047.48</v>
      </c>
      <c r="O219" s="85">
        <v>100.33</v>
      </c>
      <c r="P219" s="83">
        <v>19.506820000000001</v>
      </c>
      <c r="Q219" s="84">
        <f t="shared" si="3"/>
        <v>4.012137767617544E-4</v>
      </c>
      <c r="R219" s="84">
        <f>P219/'סכום נכסי הקרן'!$C$42</f>
        <v>1.5792288206786924E-5</v>
      </c>
    </row>
    <row r="220" spans="2:18">
      <c r="B220" s="76" t="s">
        <v>3002</v>
      </c>
      <c r="C220" s="86" t="s">
        <v>2780</v>
      </c>
      <c r="D220" s="73">
        <v>7996</v>
      </c>
      <c r="E220" s="73"/>
      <c r="F220" s="73" t="s">
        <v>633</v>
      </c>
      <c r="G220" s="94">
        <v>44124</v>
      </c>
      <c r="H220" s="73"/>
      <c r="I220" s="83">
        <v>2.14</v>
      </c>
      <c r="J220" s="86" t="s">
        <v>903</v>
      </c>
      <c r="K220" s="86" t="s">
        <v>130</v>
      </c>
      <c r="L220" s="87">
        <v>3.6516E-2</v>
      </c>
      <c r="M220" s="87">
        <v>3.6499999999999998E-2</v>
      </c>
      <c r="N220" s="83">
        <v>9580.2099999999991</v>
      </c>
      <c r="O220" s="85">
        <v>100.33</v>
      </c>
      <c r="P220" s="83">
        <v>30.90204</v>
      </c>
      <c r="Q220" s="84">
        <f t="shared" si="3"/>
        <v>6.355892030604068E-4</v>
      </c>
      <c r="R220" s="84">
        <f>P220/'סכום נכסי הקרן'!$C$42</f>
        <v>2.501760522000294E-5</v>
      </c>
    </row>
    <row r="221" spans="2:18">
      <c r="B221" s="76" t="s">
        <v>3002</v>
      </c>
      <c r="C221" s="86" t="s">
        <v>2780</v>
      </c>
      <c r="D221" s="73">
        <v>8078</v>
      </c>
      <c r="E221" s="73"/>
      <c r="F221" s="73" t="s">
        <v>633</v>
      </c>
      <c r="G221" s="94">
        <v>44155</v>
      </c>
      <c r="H221" s="73"/>
      <c r="I221" s="83">
        <v>2.14</v>
      </c>
      <c r="J221" s="86" t="s">
        <v>903</v>
      </c>
      <c r="K221" s="86" t="s">
        <v>130</v>
      </c>
      <c r="L221" s="87">
        <v>3.6516E-2</v>
      </c>
      <c r="M221" s="87">
        <v>3.6499999999999998E-2</v>
      </c>
      <c r="N221" s="83">
        <v>10573.46</v>
      </c>
      <c r="O221" s="85">
        <v>100.33</v>
      </c>
      <c r="P221" s="83">
        <v>34.105849999999997</v>
      </c>
      <c r="Q221" s="84">
        <f t="shared" si="3"/>
        <v>7.0148475703214969E-4</v>
      </c>
      <c r="R221" s="84">
        <f>P221/'סכום נכסי הקרן'!$C$42</f>
        <v>2.761133863630483E-5</v>
      </c>
    </row>
    <row r="222" spans="2:18">
      <c r="B222" s="76" t="s">
        <v>3002</v>
      </c>
      <c r="C222" s="86" t="s">
        <v>2780</v>
      </c>
      <c r="D222" s="73">
        <v>7902</v>
      </c>
      <c r="E222" s="73"/>
      <c r="F222" s="73" t="s">
        <v>633</v>
      </c>
      <c r="G222" s="94">
        <v>44063</v>
      </c>
      <c r="H222" s="73"/>
      <c r="I222" s="83">
        <v>2.1399999999999997</v>
      </c>
      <c r="J222" s="86" t="s">
        <v>903</v>
      </c>
      <c r="K222" s="86" t="s">
        <v>130</v>
      </c>
      <c r="L222" s="87">
        <v>3.6516E-2</v>
      </c>
      <c r="M222" s="87">
        <v>3.6499999999999998E-2</v>
      </c>
      <c r="N222" s="83">
        <v>13444.31</v>
      </c>
      <c r="O222" s="85">
        <v>100.33</v>
      </c>
      <c r="P222" s="83">
        <v>43.366109999999999</v>
      </c>
      <c r="Q222" s="84">
        <f t="shared" si="3"/>
        <v>8.9194859933939435E-4</v>
      </c>
      <c r="R222" s="84">
        <f>P222/'סכום נכסי הקרן'!$C$42</f>
        <v>3.5108239453033577E-5</v>
      </c>
    </row>
    <row r="223" spans="2:18">
      <c r="B223" s="76" t="s">
        <v>3002</v>
      </c>
      <c r="C223" s="86" t="s">
        <v>2780</v>
      </c>
      <c r="D223" s="73">
        <v>8129</v>
      </c>
      <c r="E223" s="73"/>
      <c r="F223" s="73" t="s">
        <v>633</v>
      </c>
      <c r="G223" s="94">
        <v>44186</v>
      </c>
      <c r="H223" s="73"/>
      <c r="I223" s="83">
        <v>2.14</v>
      </c>
      <c r="J223" s="86" t="s">
        <v>903</v>
      </c>
      <c r="K223" s="86" t="s">
        <v>130</v>
      </c>
      <c r="L223" s="87">
        <v>3.6516E-2</v>
      </c>
      <c r="M223" s="87">
        <v>3.6499999999999998E-2</v>
      </c>
      <c r="N223" s="83">
        <v>23998.080000000002</v>
      </c>
      <c r="O223" s="85">
        <v>100.32</v>
      </c>
      <c r="P223" s="83">
        <v>77.400739999999999</v>
      </c>
      <c r="Q223" s="84">
        <f t="shared" si="3"/>
        <v>1.5919685125281614E-3</v>
      </c>
      <c r="R223" s="84">
        <f>P223/'סכום נכסי הקרן'!$C$42</f>
        <v>6.2661919959203029E-5</v>
      </c>
    </row>
    <row r="224" spans="2:18">
      <c r="B224" s="76" t="s">
        <v>3003</v>
      </c>
      <c r="C224" s="86" t="s">
        <v>2780</v>
      </c>
      <c r="D224" s="73">
        <v>8062</v>
      </c>
      <c r="E224" s="73"/>
      <c r="F224" s="73" t="s">
        <v>633</v>
      </c>
      <c r="G224" s="94">
        <v>44137</v>
      </c>
      <c r="H224" s="73"/>
      <c r="I224" s="83">
        <v>1.68</v>
      </c>
      <c r="J224" s="86" t="s">
        <v>928</v>
      </c>
      <c r="K224" s="86" t="s">
        <v>130</v>
      </c>
      <c r="L224" s="87">
        <v>2.155E-2</v>
      </c>
      <c r="M224" s="87">
        <v>2.6699999999999995E-2</v>
      </c>
      <c r="N224" s="83">
        <v>661843.74</v>
      </c>
      <c r="O224" s="85">
        <v>99.41</v>
      </c>
      <c r="P224" s="83">
        <v>2115.2734300000002</v>
      </c>
      <c r="Q224" s="84">
        <f t="shared" si="3"/>
        <v>4.350667313965529E-2</v>
      </c>
      <c r="R224" s="84">
        <f>P224/'סכום נכסי הקרן'!$C$42</f>
        <v>1.7124783866729035E-3</v>
      </c>
    </row>
    <row r="225" spans="2:18">
      <c r="B225" s="76" t="s">
        <v>3003</v>
      </c>
      <c r="C225" s="86" t="s">
        <v>2780</v>
      </c>
      <c r="D225" s="73">
        <v>8144</v>
      </c>
      <c r="E225" s="73"/>
      <c r="F225" s="73" t="s">
        <v>633</v>
      </c>
      <c r="G225" s="94">
        <v>44188</v>
      </c>
      <c r="H225" s="73"/>
      <c r="I225" s="83">
        <v>1.68</v>
      </c>
      <c r="J225" s="86" t="s">
        <v>928</v>
      </c>
      <c r="K225" s="86" t="s">
        <v>130</v>
      </c>
      <c r="L225" s="87">
        <v>2.155E-2</v>
      </c>
      <c r="M225" s="87">
        <v>2.6600000000000002E-2</v>
      </c>
      <c r="N225" s="83">
        <v>8248.86</v>
      </c>
      <c r="O225" s="85">
        <v>99.28</v>
      </c>
      <c r="P225" s="83">
        <v>26.329150000000002</v>
      </c>
      <c r="Q225" s="84">
        <f t="shared" si="3"/>
        <v>5.415345868996969E-4</v>
      </c>
      <c r="R225" s="84">
        <f>P225/'סכום נכסי הקרן'!$C$42</f>
        <v>2.1315495044283176E-5</v>
      </c>
    </row>
    <row r="226" spans="2:18">
      <c r="B226" s="76" t="s">
        <v>3003</v>
      </c>
      <c r="C226" s="86" t="s">
        <v>2780</v>
      </c>
      <c r="D226" s="73">
        <v>8072</v>
      </c>
      <c r="E226" s="73"/>
      <c r="F226" s="73" t="s">
        <v>633</v>
      </c>
      <c r="G226" s="94">
        <v>44152</v>
      </c>
      <c r="H226" s="73"/>
      <c r="I226" s="83">
        <v>1.6800000000000002</v>
      </c>
      <c r="J226" s="86" t="s">
        <v>928</v>
      </c>
      <c r="K226" s="86" t="s">
        <v>130</v>
      </c>
      <c r="L226" s="87">
        <v>2.155E-2</v>
      </c>
      <c r="M226" s="87">
        <v>2.6699999999999995E-2</v>
      </c>
      <c r="N226" s="83">
        <v>44157.39</v>
      </c>
      <c r="O226" s="85">
        <v>99.41</v>
      </c>
      <c r="P226" s="83">
        <v>141.12841</v>
      </c>
      <c r="Q226" s="84">
        <f t="shared" si="3"/>
        <v>2.9027110715371006E-3</v>
      </c>
      <c r="R226" s="84">
        <f>P226/'סכום נכסי הקרן'!$C$42</f>
        <v>1.1425442613842696E-4</v>
      </c>
    </row>
    <row r="227" spans="2:18">
      <c r="B227" s="76" t="s">
        <v>3004</v>
      </c>
      <c r="C227" s="86" t="s">
        <v>2780</v>
      </c>
      <c r="D227" s="73">
        <v>8125</v>
      </c>
      <c r="E227" s="73"/>
      <c r="F227" s="73" t="s">
        <v>633</v>
      </c>
      <c r="G227" s="94">
        <v>44174</v>
      </c>
      <c r="H227" s="73"/>
      <c r="I227" s="83">
        <v>3.67</v>
      </c>
      <c r="J227" s="86" t="s">
        <v>928</v>
      </c>
      <c r="K227" s="86" t="s">
        <v>130</v>
      </c>
      <c r="L227" s="87">
        <v>2.3987999999999999E-2</v>
      </c>
      <c r="M227" s="87">
        <v>3.5399999999999994E-2</v>
      </c>
      <c r="N227" s="83">
        <v>549371.35</v>
      </c>
      <c r="O227" s="85">
        <v>96.34</v>
      </c>
      <c r="P227" s="83">
        <v>1701.5849800000001</v>
      </c>
      <c r="Q227" s="84">
        <f t="shared" si="3"/>
        <v>3.4997982054833864E-2</v>
      </c>
      <c r="R227" s="84">
        <f>P227/'סכום נכסי הקרן'!$C$42</f>
        <v>1.3775654059708228E-3</v>
      </c>
    </row>
    <row r="228" spans="2:18">
      <c r="B228" s="76" t="s">
        <v>3005</v>
      </c>
      <c r="C228" s="86" t="s">
        <v>2780</v>
      </c>
      <c r="D228" s="73">
        <v>7323</v>
      </c>
      <c r="E228" s="73"/>
      <c r="F228" s="73" t="s">
        <v>633</v>
      </c>
      <c r="G228" s="94">
        <v>43822</v>
      </c>
      <c r="H228" s="73"/>
      <c r="I228" s="83">
        <v>3.06</v>
      </c>
      <c r="J228" s="86" t="s">
        <v>875</v>
      </c>
      <c r="K228" s="86" t="s">
        <v>130</v>
      </c>
      <c r="L228" s="87">
        <v>4.2539E-2</v>
      </c>
      <c r="M228" s="87">
        <v>2.5700000000000004E-2</v>
      </c>
      <c r="N228" s="83">
        <v>48741.35</v>
      </c>
      <c r="O228" s="85">
        <v>105.54</v>
      </c>
      <c r="P228" s="83">
        <v>165.38480999999999</v>
      </c>
      <c r="Q228" s="84">
        <f t="shared" si="3"/>
        <v>3.4016136017621097E-3</v>
      </c>
      <c r="R228" s="84">
        <f>P228/'סכום נכסי הקרן'!$C$42</f>
        <v>1.3389186882047899E-4</v>
      </c>
    </row>
    <row r="229" spans="2:18">
      <c r="B229" s="76" t="s">
        <v>3005</v>
      </c>
      <c r="C229" s="86" t="s">
        <v>2780</v>
      </c>
      <c r="D229" s="73">
        <v>7324</v>
      </c>
      <c r="E229" s="73"/>
      <c r="F229" s="73" t="s">
        <v>633</v>
      </c>
      <c r="G229" s="94">
        <v>43822</v>
      </c>
      <c r="H229" s="73"/>
      <c r="I229" s="83">
        <v>3.0500000000000003</v>
      </c>
      <c r="J229" s="86" t="s">
        <v>875</v>
      </c>
      <c r="K229" s="86" t="s">
        <v>130</v>
      </c>
      <c r="L229" s="87">
        <v>4.2244000000000004E-2</v>
      </c>
      <c r="M229" s="87">
        <v>2.5900000000000003E-2</v>
      </c>
      <c r="N229" s="83">
        <v>49594.39</v>
      </c>
      <c r="O229" s="85">
        <v>105.53</v>
      </c>
      <c r="P229" s="83">
        <v>168.26333</v>
      </c>
      <c r="Q229" s="84">
        <f t="shared" si="3"/>
        <v>3.4608186326530624E-3</v>
      </c>
      <c r="R229" s="84">
        <f>P229/'סכום נכסי הקרן'!$C$42</f>
        <v>1.3622225467778431E-4</v>
      </c>
    </row>
    <row r="230" spans="2:18">
      <c r="B230" s="76" t="s">
        <v>3005</v>
      </c>
      <c r="C230" s="86" t="s">
        <v>2780</v>
      </c>
      <c r="D230" s="73">
        <v>7325</v>
      </c>
      <c r="E230" s="73"/>
      <c r="F230" s="73" t="s">
        <v>633</v>
      </c>
      <c r="G230" s="94">
        <v>43822</v>
      </c>
      <c r="H230" s="73"/>
      <c r="I230" s="83">
        <v>3.04</v>
      </c>
      <c r="J230" s="86" t="s">
        <v>875</v>
      </c>
      <c r="K230" s="86" t="s">
        <v>130</v>
      </c>
      <c r="L230" s="87">
        <v>4.2144000000000001E-2</v>
      </c>
      <c r="M230" s="87">
        <v>2.81E-2</v>
      </c>
      <c r="N230" s="83">
        <v>49594.39</v>
      </c>
      <c r="O230" s="85">
        <v>105.53</v>
      </c>
      <c r="P230" s="83">
        <v>168.26331999999999</v>
      </c>
      <c r="Q230" s="84">
        <f t="shared" si="3"/>
        <v>3.4608184269743422E-3</v>
      </c>
      <c r="R230" s="84">
        <f>P230/'סכום נכסי הקרן'!$C$42</f>
        <v>1.3622224658200641E-4</v>
      </c>
    </row>
    <row r="231" spans="2:18">
      <c r="B231" s="76" t="s">
        <v>3005</v>
      </c>
      <c r="C231" s="86" t="s">
        <v>2780</v>
      </c>
      <c r="D231" s="73">
        <v>7552</v>
      </c>
      <c r="E231" s="73"/>
      <c r="F231" s="73" t="s">
        <v>633</v>
      </c>
      <c r="G231" s="94">
        <v>43921</v>
      </c>
      <c r="H231" s="73"/>
      <c r="I231" s="83">
        <v>3.06</v>
      </c>
      <c r="J231" s="86" t="s">
        <v>875</v>
      </c>
      <c r="K231" s="86" t="s">
        <v>130</v>
      </c>
      <c r="L231" s="87">
        <v>4.2539E-2</v>
      </c>
      <c r="M231" s="87">
        <v>2.5699999999999997E-2</v>
      </c>
      <c r="N231" s="83">
        <v>1091.4000000000001</v>
      </c>
      <c r="O231" s="85">
        <v>105.53</v>
      </c>
      <c r="P231" s="83">
        <v>3.7029200000000002</v>
      </c>
      <c r="Q231" s="84">
        <f t="shared" si="3"/>
        <v>7.6161184562457417E-5</v>
      </c>
      <c r="R231" s="84">
        <f>P231/'סכום נכסי הקרן'!$C$42</f>
        <v>2.9978017865892768E-6</v>
      </c>
    </row>
    <row r="232" spans="2:18">
      <c r="B232" s="76" t="s">
        <v>3006</v>
      </c>
      <c r="C232" s="86" t="s">
        <v>2780</v>
      </c>
      <c r="D232" s="73">
        <v>8061</v>
      </c>
      <c r="E232" s="73"/>
      <c r="F232" s="73" t="s">
        <v>633</v>
      </c>
      <c r="G232" s="94">
        <v>44136</v>
      </c>
      <c r="H232" s="73"/>
      <c r="I232" s="83">
        <v>0.16</v>
      </c>
      <c r="J232" s="86" t="s">
        <v>928</v>
      </c>
      <c r="K232" s="86" t="s">
        <v>130</v>
      </c>
      <c r="L232" s="87">
        <v>2.1299999999999999E-2</v>
      </c>
      <c r="M232" s="87">
        <v>2.0299999999999999E-2</v>
      </c>
      <c r="N232" s="83">
        <v>351933.77</v>
      </c>
      <c r="O232" s="85">
        <v>100.2</v>
      </c>
      <c r="P232" s="83">
        <v>1133.7299800000001</v>
      </c>
      <c r="Q232" s="84">
        <f t="shared" si="3"/>
        <v>2.3318413103921003E-2</v>
      </c>
      <c r="R232" s="84">
        <f>P232/'סכום נכסי הקרן'!$C$42</f>
        <v>9.1784261057593062E-4</v>
      </c>
    </row>
    <row r="233" spans="2:18">
      <c r="B233" s="76" t="s">
        <v>3006</v>
      </c>
      <c r="C233" s="86" t="s">
        <v>2780</v>
      </c>
      <c r="D233" s="73">
        <v>8073</v>
      </c>
      <c r="E233" s="73"/>
      <c r="F233" s="73" t="s">
        <v>633</v>
      </c>
      <c r="G233" s="94">
        <v>44153</v>
      </c>
      <c r="H233" s="73"/>
      <c r="I233" s="83">
        <v>0.16</v>
      </c>
      <c r="J233" s="86" t="s">
        <v>928</v>
      </c>
      <c r="K233" s="86" t="s">
        <v>130</v>
      </c>
      <c r="L233" s="87">
        <v>2.1299999999999999E-2</v>
      </c>
      <c r="M233" s="87">
        <v>2.0300000000000002E-2</v>
      </c>
      <c r="N233" s="83">
        <v>1371.13</v>
      </c>
      <c r="O233" s="85">
        <v>100.2</v>
      </c>
      <c r="P233" s="83">
        <v>4.4169999999999998</v>
      </c>
      <c r="Q233" s="84">
        <f t="shared" si="3"/>
        <v>9.0848290595631117E-5</v>
      </c>
      <c r="R233" s="84">
        <f>P233/'סכום נכסי הקרן'!$C$42</f>
        <v>3.5759050941864353E-6</v>
      </c>
    </row>
    <row r="234" spans="2:18">
      <c r="B234" s="76" t="s">
        <v>3007</v>
      </c>
      <c r="C234" s="86" t="s">
        <v>2780</v>
      </c>
      <c r="D234" s="73">
        <v>7373</v>
      </c>
      <c r="E234" s="73"/>
      <c r="F234" s="73" t="s">
        <v>633</v>
      </c>
      <c r="G234" s="94">
        <v>43857</v>
      </c>
      <c r="H234" s="73"/>
      <c r="I234" s="83">
        <v>4.4200000000000008</v>
      </c>
      <c r="J234" s="86" t="s">
        <v>875</v>
      </c>
      <c r="K234" s="86" t="s">
        <v>130</v>
      </c>
      <c r="L234" s="87">
        <v>2.6467000000000001E-2</v>
      </c>
      <c r="M234" s="87">
        <v>2.8600000000000004E-2</v>
      </c>
      <c r="N234" s="83">
        <v>46275.77</v>
      </c>
      <c r="O234" s="85">
        <v>99.37</v>
      </c>
      <c r="P234" s="83">
        <v>147.83929999999998</v>
      </c>
      <c r="Q234" s="84">
        <f t="shared" si="3"/>
        <v>3.0407397980200786E-3</v>
      </c>
      <c r="R234" s="84">
        <f>P234/'סכום נכסי הקרן'!$C$42</f>
        <v>1.1968741362711266E-4</v>
      </c>
    </row>
    <row r="235" spans="2:18">
      <c r="B235" s="76" t="s">
        <v>3008</v>
      </c>
      <c r="C235" s="86" t="s">
        <v>2780</v>
      </c>
      <c r="D235" s="73">
        <v>7646</v>
      </c>
      <c r="E235" s="73"/>
      <c r="F235" s="73" t="s">
        <v>633</v>
      </c>
      <c r="G235" s="94">
        <v>43951</v>
      </c>
      <c r="H235" s="73"/>
      <c r="I235" s="83">
        <v>11</v>
      </c>
      <c r="J235" s="86" t="s">
        <v>875</v>
      </c>
      <c r="K235" s="86" t="s">
        <v>133</v>
      </c>
      <c r="L235" s="87">
        <v>2.9388999999999998E-2</v>
      </c>
      <c r="M235" s="87">
        <v>2.4899999999999999E-2</v>
      </c>
      <c r="N235" s="83">
        <v>1704.5</v>
      </c>
      <c r="O235" s="85">
        <v>105.09</v>
      </c>
      <c r="P235" s="83">
        <v>7.8670400000000003</v>
      </c>
      <c r="Q235" s="84">
        <f t="shared" si="3"/>
        <v>1.6180827168835269E-4</v>
      </c>
      <c r="R235" s="84">
        <f>P235/'סכום נכסי הקרן'!$C$42</f>
        <v>6.3689808494834625E-6</v>
      </c>
    </row>
    <row r="236" spans="2:18">
      <c r="B236" s="76" t="s">
        <v>3008</v>
      </c>
      <c r="C236" s="86" t="s">
        <v>2780</v>
      </c>
      <c r="D236" s="73">
        <v>7701</v>
      </c>
      <c r="E236" s="73"/>
      <c r="F236" s="73" t="s">
        <v>633</v>
      </c>
      <c r="G236" s="94">
        <v>43979</v>
      </c>
      <c r="H236" s="73"/>
      <c r="I236" s="83">
        <v>10.99</v>
      </c>
      <c r="J236" s="86" t="s">
        <v>875</v>
      </c>
      <c r="K236" s="86" t="s">
        <v>133</v>
      </c>
      <c r="L236" s="87">
        <v>2.9388999999999998E-2</v>
      </c>
      <c r="M236" s="87">
        <v>2.4900000000000002E-2</v>
      </c>
      <c r="N236" s="83">
        <v>103.03</v>
      </c>
      <c r="O236" s="85">
        <v>105.09</v>
      </c>
      <c r="P236" s="83">
        <v>0.47550999999999999</v>
      </c>
      <c r="Q236" s="84">
        <f t="shared" si="3"/>
        <v>9.7802288116659623E-6</v>
      </c>
      <c r="R236" s="84">
        <f>P236/'סכום נכסי הקרן'!$C$42</f>
        <v>3.8496233446606111E-7</v>
      </c>
    </row>
    <row r="237" spans="2:18">
      <c r="B237" s="76" t="s">
        <v>3008</v>
      </c>
      <c r="C237" s="86" t="s">
        <v>2780</v>
      </c>
      <c r="D237" s="73" t="s">
        <v>2871</v>
      </c>
      <c r="E237" s="73"/>
      <c r="F237" s="73" t="s">
        <v>633</v>
      </c>
      <c r="G237" s="94">
        <v>44012</v>
      </c>
      <c r="H237" s="73"/>
      <c r="I237" s="83">
        <v>10.999999999999998</v>
      </c>
      <c r="J237" s="86" t="s">
        <v>875</v>
      </c>
      <c r="K237" s="86" t="s">
        <v>133</v>
      </c>
      <c r="L237" s="87">
        <v>2.9388999999999998E-2</v>
      </c>
      <c r="M237" s="87">
        <v>2.4900000000000002E-2</v>
      </c>
      <c r="N237" s="83">
        <v>6450.63</v>
      </c>
      <c r="O237" s="85">
        <v>105.09</v>
      </c>
      <c r="P237" s="83">
        <v>29.772560000000002</v>
      </c>
      <c r="Q237" s="84">
        <f t="shared" si="3"/>
        <v>6.1235820300110108E-4</v>
      </c>
      <c r="R237" s="84">
        <f>P237/'סכום נכסי הקרן'!$C$42</f>
        <v>2.4103203298838873E-5</v>
      </c>
    </row>
    <row r="238" spans="2:18">
      <c r="B238" s="76" t="s">
        <v>3008</v>
      </c>
      <c r="C238" s="86" t="s">
        <v>2780</v>
      </c>
      <c r="D238" s="73">
        <v>7846</v>
      </c>
      <c r="E238" s="73"/>
      <c r="F238" s="73" t="s">
        <v>633</v>
      </c>
      <c r="G238" s="94">
        <v>44043</v>
      </c>
      <c r="H238" s="73"/>
      <c r="I238" s="83">
        <v>11.000000000000002</v>
      </c>
      <c r="J238" s="86" t="s">
        <v>875</v>
      </c>
      <c r="K238" s="86" t="s">
        <v>133</v>
      </c>
      <c r="L238" s="87">
        <v>2.9388999999999998E-2</v>
      </c>
      <c r="M238" s="87">
        <v>2.4900000000000002E-2</v>
      </c>
      <c r="N238" s="83">
        <v>4069.62</v>
      </c>
      <c r="O238" s="85">
        <v>105.09</v>
      </c>
      <c r="P238" s="83">
        <v>18.783099999999997</v>
      </c>
      <c r="Q238" s="84">
        <f t="shared" si="3"/>
        <v>3.8632839644256255E-4</v>
      </c>
      <c r="R238" s="84">
        <f>P238/'סכום נכסי הקרן'!$C$42</f>
        <v>1.5206380569303425E-5</v>
      </c>
    </row>
    <row r="239" spans="2:18">
      <c r="B239" s="76" t="s">
        <v>3008</v>
      </c>
      <c r="C239" s="86" t="s">
        <v>2780</v>
      </c>
      <c r="D239" s="73">
        <v>7916</v>
      </c>
      <c r="E239" s="73"/>
      <c r="F239" s="73" t="s">
        <v>633</v>
      </c>
      <c r="G239" s="94">
        <v>44075</v>
      </c>
      <c r="H239" s="73"/>
      <c r="I239" s="83">
        <v>11</v>
      </c>
      <c r="J239" s="86" t="s">
        <v>875</v>
      </c>
      <c r="K239" s="86" t="s">
        <v>133</v>
      </c>
      <c r="L239" s="87">
        <v>2.9388999999999998E-2</v>
      </c>
      <c r="M239" s="87">
        <v>2.4900000000000002E-2</v>
      </c>
      <c r="N239" s="83">
        <v>4906.88</v>
      </c>
      <c r="O239" s="85">
        <v>105.09</v>
      </c>
      <c r="P239" s="83">
        <v>22.647449999999999</v>
      </c>
      <c r="Q239" s="84">
        <f t="shared" si="3"/>
        <v>4.6580985258094315E-4</v>
      </c>
      <c r="R239" s="84">
        <f>P239/'סכום נכסי הקרן'!$C$42</f>
        <v>1.833487249837731E-5</v>
      </c>
    </row>
    <row r="240" spans="2:18">
      <c r="B240" s="76" t="s">
        <v>3008</v>
      </c>
      <c r="C240" s="86" t="s">
        <v>2780</v>
      </c>
      <c r="D240" s="73">
        <v>7978</v>
      </c>
      <c r="E240" s="73"/>
      <c r="F240" s="73" t="s">
        <v>633</v>
      </c>
      <c r="G240" s="94">
        <v>44104</v>
      </c>
      <c r="H240" s="73"/>
      <c r="I240" s="83">
        <v>11</v>
      </c>
      <c r="J240" s="86" t="s">
        <v>875</v>
      </c>
      <c r="K240" s="86" t="s">
        <v>133</v>
      </c>
      <c r="L240" s="87">
        <v>2.9388999999999998E-2</v>
      </c>
      <c r="M240" s="87">
        <v>2.4899999999999999E-2</v>
      </c>
      <c r="N240" s="83">
        <v>5469.01</v>
      </c>
      <c r="O240" s="85">
        <v>105.09</v>
      </c>
      <c r="P240" s="83">
        <v>25.241910000000001</v>
      </c>
      <c r="Q240" s="84">
        <f t="shared" si="3"/>
        <v>5.191723737533999E-4</v>
      </c>
      <c r="R240" s="84">
        <f>P240/'סכום נכסי הקרן'!$C$42</f>
        <v>2.0435289688928126E-5</v>
      </c>
    </row>
    <row r="241" spans="2:18">
      <c r="B241" s="76" t="s">
        <v>3008</v>
      </c>
      <c r="C241" s="86" t="s">
        <v>2780</v>
      </c>
      <c r="D241" s="73">
        <v>8022</v>
      </c>
      <c r="E241" s="73"/>
      <c r="F241" s="73" t="s">
        <v>633</v>
      </c>
      <c r="G241" s="94">
        <v>44134</v>
      </c>
      <c r="H241" s="73"/>
      <c r="I241" s="83">
        <v>11</v>
      </c>
      <c r="J241" s="86" t="s">
        <v>875</v>
      </c>
      <c r="K241" s="86" t="s">
        <v>133</v>
      </c>
      <c r="L241" s="87">
        <v>2.9388999999999998E-2</v>
      </c>
      <c r="M241" s="87">
        <v>2.4900000000000002E-2</v>
      </c>
      <c r="N241" s="83">
        <v>2267.2399999999998</v>
      </c>
      <c r="O241" s="85">
        <v>105.09</v>
      </c>
      <c r="P241" s="83">
        <v>10.464309999999999</v>
      </c>
      <c r="Q241" s="84">
        <f t="shared" si="3"/>
        <v>2.1522858858111132E-4</v>
      </c>
      <c r="R241" s="84">
        <f>P241/'סכום נכסי הקרן'!$C$42</f>
        <v>8.471672953621475E-6</v>
      </c>
    </row>
    <row r="242" spans="2:18">
      <c r="B242" s="76" t="s">
        <v>3008</v>
      </c>
      <c r="C242" s="86" t="s">
        <v>2780</v>
      </c>
      <c r="D242" s="73">
        <v>8101</v>
      </c>
      <c r="E242" s="73"/>
      <c r="F242" s="73" t="s">
        <v>633</v>
      </c>
      <c r="G242" s="94">
        <v>44165</v>
      </c>
      <c r="H242" s="73"/>
      <c r="I242" s="83">
        <v>9.69</v>
      </c>
      <c r="J242" s="86" t="s">
        <v>875</v>
      </c>
      <c r="K242" s="86" t="s">
        <v>133</v>
      </c>
      <c r="L242" s="87">
        <v>2.921E-2</v>
      </c>
      <c r="M242" s="87">
        <v>2.4199999999999996E-2</v>
      </c>
      <c r="N242" s="83">
        <v>1203.6199999999999</v>
      </c>
      <c r="O242" s="85">
        <v>105.09</v>
      </c>
      <c r="P242" s="83">
        <v>5.5552700000000002</v>
      </c>
      <c r="Q242" s="84">
        <f t="shared" si="3"/>
        <v>1.1426008224976041E-4</v>
      </c>
      <c r="R242" s="84">
        <f>P242/'סכום נכסי הקרן'!$C$42</f>
        <v>4.4974232041161598E-6</v>
      </c>
    </row>
    <row r="243" spans="2:18">
      <c r="B243" s="76" t="s">
        <v>3008</v>
      </c>
      <c r="C243" s="86" t="s">
        <v>2780</v>
      </c>
      <c r="D243" s="73">
        <v>7436</v>
      </c>
      <c r="E243" s="73"/>
      <c r="F243" s="73" t="s">
        <v>633</v>
      </c>
      <c r="G243" s="94">
        <v>43871</v>
      </c>
      <c r="H243" s="73"/>
      <c r="I243" s="83">
        <v>11</v>
      </c>
      <c r="J243" s="86" t="s">
        <v>875</v>
      </c>
      <c r="K243" s="86" t="s">
        <v>133</v>
      </c>
      <c r="L243" s="87">
        <v>2.9388999999999998E-2</v>
      </c>
      <c r="M243" s="87">
        <v>2.4899999999999999E-2</v>
      </c>
      <c r="N243" s="83">
        <v>12935.57</v>
      </c>
      <c r="O243" s="85">
        <v>105.09</v>
      </c>
      <c r="P243" s="83">
        <v>59.703449999999997</v>
      </c>
      <c r="Q243" s="84">
        <f t="shared" si="3"/>
        <v>1.2279729171749451E-3</v>
      </c>
      <c r="R243" s="84">
        <f>P243/'סכום נכסי הקרן'!$C$42</f>
        <v>4.8334587049016327E-5</v>
      </c>
    </row>
    <row r="244" spans="2:18">
      <c r="B244" s="76" t="s">
        <v>3008</v>
      </c>
      <c r="C244" s="86" t="s">
        <v>2780</v>
      </c>
      <c r="D244" s="73">
        <v>7455</v>
      </c>
      <c r="E244" s="73"/>
      <c r="F244" s="73" t="s">
        <v>633</v>
      </c>
      <c r="G244" s="94">
        <v>43889</v>
      </c>
      <c r="H244" s="73"/>
      <c r="I244" s="83">
        <v>11</v>
      </c>
      <c r="J244" s="86" t="s">
        <v>875</v>
      </c>
      <c r="K244" s="86" t="s">
        <v>133</v>
      </c>
      <c r="L244" s="87">
        <v>2.9388999999999998E-2</v>
      </c>
      <c r="M244" s="87">
        <v>2.4900000000000002E-2</v>
      </c>
      <c r="N244" s="83">
        <v>8874.25</v>
      </c>
      <c r="O244" s="85">
        <v>105.09</v>
      </c>
      <c r="P244" s="83">
        <v>40.958640000000003</v>
      </c>
      <c r="Q244" s="84">
        <f t="shared" si="3"/>
        <v>8.4243206455101671E-4</v>
      </c>
      <c r="R244" s="84">
        <f>P244/'סכום נכסי הקרן'!$C$42</f>
        <v>3.3159205213255221E-5</v>
      </c>
    </row>
    <row r="245" spans="2:18">
      <c r="B245" s="76" t="s">
        <v>3008</v>
      </c>
      <c r="C245" s="86" t="s">
        <v>2780</v>
      </c>
      <c r="D245" s="73">
        <v>7536</v>
      </c>
      <c r="E245" s="73"/>
      <c r="F245" s="73" t="s">
        <v>633</v>
      </c>
      <c r="G245" s="94">
        <v>43921</v>
      </c>
      <c r="H245" s="73"/>
      <c r="I245" s="83">
        <v>11</v>
      </c>
      <c r="J245" s="86" t="s">
        <v>875</v>
      </c>
      <c r="K245" s="86" t="s">
        <v>133</v>
      </c>
      <c r="L245" s="87">
        <v>2.9388999999999998E-2</v>
      </c>
      <c r="M245" s="87">
        <v>2.4899999999999999E-2</v>
      </c>
      <c r="N245" s="83">
        <v>1374.18</v>
      </c>
      <c r="O245" s="85">
        <v>105.09</v>
      </c>
      <c r="P245" s="83">
        <v>6.3424700000000005</v>
      </c>
      <c r="Q245" s="84">
        <f t="shared" si="3"/>
        <v>1.3045111108310451E-4</v>
      </c>
      <c r="R245" s="84">
        <f>P245/'סכום נכסי הקרן'!$C$42</f>
        <v>5.1347228396478706E-6</v>
      </c>
    </row>
    <row r="246" spans="2:18">
      <c r="B246" s="76" t="s">
        <v>3009</v>
      </c>
      <c r="C246" s="86" t="s">
        <v>2780</v>
      </c>
      <c r="D246" s="73">
        <v>7770</v>
      </c>
      <c r="E246" s="73"/>
      <c r="F246" s="73" t="s">
        <v>633</v>
      </c>
      <c r="G246" s="94">
        <v>44004</v>
      </c>
      <c r="H246" s="73"/>
      <c r="I246" s="83">
        <v>4.0699999999999994</v>
      </c>
      <c r="J246" s="86" t="s">
        <v>875</v>
      </c>
      <c r="K246" s="86" t="s">
        <v>134</v>
      </c>
      <c r="L246" s="87">
        <v>4.6325999999999999E-2</v>
      </c>
      <c r="M246" s="87">
        <v>3.39E-2</v>
      </c>
      <c r="N246" s="83">
        <v>709470.04</v>
      </c>
      <c r="O246" s="85">
        <v>103.21</v>
      </c>
      <c r="P246" s="83">
        <v>1818.4547500000001</v>
      </c>
      <c r="Q246" s="84">
        <f t="shared" si="3"/>
        <v>3.7401744524112691E-2</v>
      </c>
      <c r="R246" s="84">
        <f>P246/'סכום נכסי הקרן'!$C$42</f>
        <v>1.4721805759729503E-3</v>
      </c>
    </row>
    <row r="247" spans="2:18">
      <c r="B247" s="76" t="s">
        <v>3009</v>
      </c>
      <c r="C247" s="86" t="s">
        <v>2780</v>
      </c>
      <c r="D247" s="73">
        <v>7771</v>
      </c>
      <c r="E247" s="73"/>
      <c r="F247" s="73" t="s">
        <v>633</v>
      </c>
      <c r="G247" s="94">
        <v>44004</v>
      </c>
      <c r="H247" s="73"/>
      <c r="I247" s="83">
        <v>4.07</v>
      </c>
      <c r="J247" s="86" t="s">
        <v>875</v>
      </c>
      <c r="K247" s="86" t="s">
        <v>134</v>
      </c>
      <c r="L247" s="87">
        <v>4.6325999999999999E-2</v>
      </c>
      <c r="M247" s="87">
        <v>3.4599999999999999E-2</v>
      </c>
      <c r="N247" s="83">
        <v>42958.91</v>
      </c>
      <c r="O247" s="85">
        <v>102.93</v>
      </c>
      <c r="P247" s="83">
        <v>109.81000999999999</v>
      </c>
      <c r="Q247" s="84">
        <f t="shared" si="3"/>
        <v>2.2585582292934479E-3</v>
      </c>
      <c r="R247" s="84">
        <f>P247/'סכום נכסי הקרן'!$C$42</f>
        <v>8.8899745110179615E-5</v>
      </c>
    </row>
    <row r="248" spans="2:18">
      <c r="B248" s="76" t="s">
        <v>3009</v>
      </c>
      <c r="C248" s="86" t="s">
        <v>2780</v>
      </c>
      <c r="D248" s="73">
        <v>8012</v>
      </c>
      <c r="E248" s="73"/>
      <c r="F248" s="73" t="s">
        <v>633</v>
      </c>
      <c r="G248" s="94">
        <v>44120</v>
      </c>
      <c r="H248" s="73"/>
      <c r="I248" s="83">
        <v>4.07</v>
      </c>
      <c r="J248" s="86" t="s">
        <v>875</v>
      </c>
      <c r="K248" s="86" t="s">
        <v>134</v>
      </c>
      <c r="L248" s="87">
        <v>4.6300000000000001E-2</v>
      </c>
      <c r="M248" s="87">
        <v>3.44E-2</v>
      </c>
      <c r="N248" s="83">
        <v>1399.35</v>
      </c>
      <c r="O248" s="85">
        <v>102.92</v>
      </c>
      <c r="P248" s="83">
        <v>3.5766199999999997</v>
      </c>
      <c r="Q248" s="84">
        <f t="shared" si="3"/>
        <v>7.3563462329668581E-5</v>
      </c>
      <c r="R248" s="84">
        <f>P248/'סכום נכסי הקרן'!$C$42</f>
        <v>2.8955521118336171E-6</v>
      </c>
    </row>
    <row r="249" spans="2:18">
      <c r="B249" s="76" t="s">
        <v>3009</v>
      </c>
      <c r="C249" s="86" t="s">
        <v>2780</v>
      </c>
      <c r="D249" s="73">
        <v>8018</v>
      </c>
      <c r="E249" s="73"/>
      <c r="F249" s="73" t="s">
        <v>633</v>
      </c>
      <c r="G249" s="94">
        <v>44127</v>
      </c>
      <c r="H249" s="73"/>
      <c r="I249" s="83">
        <v>4.07</v>
      </c>
      <c r="J249" s="86" t="s">
        <v>875</v>
      </c>
      <c r="K249" s="86" t="s">
        <v>134</v>
      </c>
      <c r="L249" s="87">
        <v>4.6100000000000002E-2</v>
      </c>
      <c r="M249" s="87">
        <v>3.4099999999999998E-2</v>
      </c>
      <c r="N249" s="83">
        <v>12594.14</v>
      </c>
      <c r="O249" s="85">
        <v>102.92</v>
      </c>
      <c r="P249" s="83">
        <v>32.18956</v>
      </c>
      <c r="Q249" s="84">
        <f t="shared" si="3"/>
        <v>6.6207074960957749E-4</v>
      </c>
      <c r="R249" s="84">
        <f>P249/'סכום נכסי הקרן'!$C$42</f>
        <v>2.6059952814946777E-5</v>
      </c>
    </row>
    <row r="250" spans="2:18">
      <c r="B250" s="76" t="s">
        <v>3010</v>
      </c>
      <c r="C250" s="86" t="s">
        <v>2780</v>
      </c>
      <c r="D250" s="73">
        <v>7382</v>
      </c>
      <c r="E250" s="73"/>
      <c r="F250" s="73" t="s">
        <v>633</v>
      </c>
      <c r="G250" s="94">
        <v>43860</v>
      </c>
      <c r="H250" s="73"/>
      <c r="I250" s="83">
        <v>4.59</v>
      </c>
      <c r="J250" s="86" t="s">
        <v>875</v>
      </c>
      <c r="K250" s="86" t="s">
        <v>130</v>
      </c>
      <c r="L250" s="87">
        <v>2.8967999999999997E-2</v>
      </c>
      <c r="M250" s="87">
        <v>2.0899999999999998E-2</v>
      </c>
      <c r="N250" s="83">
        <v>442363.76</v>
      </c>
      <c r="O250" s="85">
        <v>104.4</v>
      </c>
      <c r="P250" s="83">
        <v>1484.77621</v>
      </c>
      <c r="Q250" s="84">
        <f t="shared" si="3"/>
        <v>3.053868702638891E-2</v>
      </c>
      <c r="R250" s="84">
        <f>P250/'סכום נכסי הקרן'!$C$42</f>
        <v>1.2020418413099E-3</v>
      </c>
    </row>
    <row r="251" spans="2:18">
      <c r="B251" s="76" t="s">
        <v>3011</v>
      </c>
      <c r="C251" s="86" t="s">
        <v>2780</v>
      </c>
      <c r="D251" s="73">
        <v>7901</v>
      </c>
      <c r="E251" s="73"/>
      <c r="F251" s="73" t="s">
        <v>633</v>
      </c>
      <c r="G251" s="94">
        <v>44070</v>
      </c>
      <c r="H251" s="73"/>
      <c r="I251" s="83">
        <v>4.32</v>
      </c>
      <c r="J251" s="86" t="s">
        <v>903</v>
      </c>
      <c r="K251" s="86" t="s">
        <v>133</v>
      </c>
      <c r="L251" s="87">
        <v>3.0472000000000003E-2</v>
      </c>
      <c r="M251" s="87">
        <v>2.3699999999999995E-2</v>
      </c>
      <c r="N251" s="83">
        <v>89689.75</v>
      </c>
      <c r="O251" s="85">
        <v>104.02</v>
      </c>
      <c r="P251" s="83">
        <v>409.74609000000004</v>
      </c>
      <c r="Q251" s="84">
        <f t="shared" ref="Q251:Q261" si="4">IFERROR(P251/$P$10,0)</f>
        <v>8.4276051289888226E-3</v>
      </c>
      <c r="R251" s="84">
        <f>P251/'סכום נכסי הקרן'!$C$42</f>
        <v>3.3172133360968392E-4</v>
      </c>
    </row>
    <row r="252" spans="2:18">
      <c r="B252" s="76" t="s">
        <v>3011</v>
      </c>
      <c r="C252" s="86" t="s">
        <v>2780</v>
      </c>
      <c r="D252" s="73">
        <v>7948</v>
      </c>
      <c r="E252" s="73"/>
      <c r="F252" s="73" t="s">
        <v>633</v>
      </c>
      <c r="G252" s="94">
        <v>44091</v>
      </c>
      <c r="H252" s="73"/>
      <c r="I252" s="83">
        <v>4.33</v>
      </c>
      <c r="J252" s="86" t="s">
        <v>903</v>
      </c>
      <c r="K252" s="86" t="s">
        <v>133</v>
      </c>
      <c r="L252" s="87">
        <v>3.0748999999999999E-2</v>
      </c>
      <c r="M252" s="87">
        <v>2.3699999999999995E-2</v>
      </c>
      <c r="N252" s="83">
        <v>23063.08</v>
      </c>
      <c r="O252" s="85">
        <v>103.84</v>
      </c>
      <c r="P252" s="83">
        <v>105.18033</v>
      </c>
      <c r="Q252" s="84">
        <f t="shared" si="4"/>
        <v>2.1633355636822226E-3</v>
      </c>
      <c r="R252" s="84">
        <f>P252/'סכום נכסי הקרן'!$C$42</f>
        <v>8.5151659011820319E-5</v>
      </c>
    </row>
    <row r="253" spans="2:18">
      <c r="B253" s="76" t="s">
        <v>3011</v>
      </c>
      <c r="C253" s="86" t="s">
        <v>2780</v>
      </c>
      <c r="D253" s="73">
        <v>8011</v>
      </c>
      <c r="E253" s="73"/>
      <c r="F253" s="73" t="s">
        <v>633</v>
      </c>
      <c r="G253" s="94">
        <v>44120</v>
      </c>
      <c r="H253" s="73"/>
      <c r="I253" s="83">
        <v>4.3400000000000007</v>
      </c>
      <c r="J253" s="86" t="s">
        <v>903</v>
      </c>
      <c r="K253" s="86" t="s">
        <v>133</v>
      </c>
      <c r="L253" s="87">
        <v>3.0523999999999999E-2</v>
      </c>
      <c r="M253" s="87">
        <v>2.3700000000000002E-2</v>
      </c>
      <c r="N253" s="83">
        <v>28188.21</v>
      </c>
      <c r="O253" s="85">
        <v>103.59</v>
      </c>
      <c r="P253" s="83">
        <v>128.24418</v>
      </c>
      <c r="Q253" s="84">
        <f t="shared" si="4"/>
        <v>2.6377098781612917E-3</v>
      </c>
      <c r="R253" s="84">
        <f>P253/'סכום נכסי הקרן'!$C$42</f>
        <v>1.0382363970155358E-4</v>
      </c>
    </row>
    <row r="254" spans="2:18">
      <c r="B254" s="76" t="s">
        <v>3011</v>
      </c>
      <c r="C254" s="86" t="s">
        <v>2780</v>
      </c>
      <c r="D254" s="73">
        <v>8074</v>
      </c>
      <c r="E254" s="73"/>
      <c r="F254" s="73" t="s">
        <v>633</v>
      </c>
      <c r="G254" s="94">
        <v>44154</v>
      </c>
      <c r="H254" s="73"/>
      <c r="I254" s="83">
        <v>4.3499999999999996</v>
      </c>
      <c r="J254" s="86" t="s">
        <v>903</v>
      </c>
      <c r="K254" s="86" t="s">
        <v>133</v>
      </c>
      <c r="L254" s="87">
        <v>3.0543999999999998E-2</v>
      </c>
      <c r="M254" s="87">
        <v>2.3699999999999995E-2</v>
      </c>
      <c r="N254" s="83">
        <v>35875.9</v>
      </c>
      <c r="O254" s="85">
        <v>103.31</v>
      </c>
      <c r="P254" s="83">
        <v>162.77870000000001</v>
      </c>
      <c r="Q254" s="84">
        <f t="shared" si="4"/>
        <v>3.3480114648809286E-3</v>
      </c>
      <c r="R254" s="84">
        <f>P254/'סכום נכסי הקרן'!$C$42</f>
        <v>1.3178202004868588E-4</v>
      </c>
    </row>
    <row r="255" spans="2:18">
      <c r="B255" s="76" t="s">
        <v>3011</v>
      </c>
      <c r="C255" s="86" t="s">
        <v>2780</v>
      </c>
      <c r="D255" s="73">
        <v>8140</v>
      </c>
      <c r="E255" s="73"/>
      <c r="F255" s="73" t="s">
        <v>633</v>
      </c>
      <c r="G255" s="94">
        <v>44182</v>
      </c>
      <c r="H255" s="73"/>
      <c r="I255" s="83">
        <v>4.3599999999999994</v>
      </c>
      <c r="J255" s="86" t="s">
        <v>903</v>
      </c>
      <c r="K255" s="86" t="s">
        <v>133</v>
      </c>
      <c r="L255" s="87">
        <v>3.0276000000000001E-2</v>
      </c>
      <c r="M255" s="87">
        <v>2.3700000000000002E-2</v>
      </c>
      <c r="N255" s="83">
        <v>15375.39</v>
      </c>
      <c r="O255" s="85">
        <v>103.07</v>
      </c>
      <c r="P255" s="83">
        <v>69.600239999999999</v>
      </c>
      <c r="Q255" s="84">
        <f t="shared" si="4"/>
        <v>1.4315288270422616E-3</v>
      </c>
      <c r="R255" s="84">
        <f>P255/'סכום נכסי הקרן'!$C$42</f>
        <v>5.6346808415802242E-5</v>
      </c>
    </row>
    <row r="256" spans="2:18">
      <c r="B256" s="76" t="s">
        <v>3011</v>
      </c>
      <c r="C256" s="86" t="s">
        <v>2780</v>
      </c>
      <c r="D256" s="73">
        <v>7900</v>
      </c>
      <c r="E256" s="73"/>
      <c r="F256" s="73" t="s">
        <v>633</v>
      </c>
      <c r="G256" s="94">
        <v>44070</v>
      </c>
      <c r="H256" s="73"/>
      <c r="I256" s="83">
        <v>4.32</v>
      </c>
      <c r="J256" s="86" t="s">
        <v>903</v>
      </c>
      <c r="K256" s="86" t="s">
        <v>133</v>
      </c>
      <c r="L256" s="87">
        <v>3.0748999999999999E-2</v>
      </c>
      <c r="M256" s="87">
        <v>2.3700000000000002E-2</v>
      </c>
      <c r="N256" s="83">
        <v>145600.25</v>
      </c>
      <c r="O256" s="85">
        <v>104.02</v>
      </c>
      <c r="P256" s="83">
        <v>665.16809000000001</v>
      </c>
      <c r="Q256" s="84">
        <f t="shared" si="4"/>
        <v>1.3681092129332334E-2</v>
      </c>
      <c r="R256" s="84">
        <f>P256/'סכום נכסי הקרן'!$C$42</f>
        <v>5.3850531164167112E-4</v>
      </c>
    </row>
    <row r="257" spans="2:18">
      <c r="B257" s="76" t="s">
        <v>3012</v>
      </c>
      <c r="C257" s="86" t="s">
        <v>2780</v>
      </c>
      <c r="D257" s="73">
        <v>8138</v>
      </c>
      <c r="E257" s="73"/>
      <c r="F257" s="73" t="s">
        <v>633</v>
      </c>
      <c r="G257" s="94">
        <v>44179</v>
      </c>
      <c r="H257" s="73"/>
      <c r="I257" s="83">
        <v>3.52</v>
      </c>
      <c r="J257" s="86" t="s">
        <v>875</v>
      </c>
      <c r="K257" s="86" t="s">
        <v>130</v>
      </c>
      <c r="L257" s="87">
        <v>2.5289000000000002E-2</v>
      </c>
      <c r="M257" s="87">
        <v>1.9600000000000003E-2</v>
      </c>
      <c r="N257" s="83">
        <v>241205.95</v>
      </c>
      <c r="O257" s="85">
        <v>102.27</v>
      </c>
      <c r="P257" s="83">
        <v>793.08047999999997</v>
      </c>
      <c r="Q257" s="84">
        <f t="shared" si="4"/>
        <v>1.6311977793244874E-2</v>
      </c>
      <c r="R257" s="84">
        <f>P257/'סכום נכסי הקרן'!$C$42</f>
        <v>6.4206034152859931E-4</v>
      </c>
    </row>
    <row r="258" spans="2:18">
      <c r="B258" s="76" t="s">
        <v>3012</v>
      </c>
      <c r="C258" s="86" t="s">
        <v>2780</v>
      </c>
      <c r="D258" s="73">
        <v>8077</v>
      </c>
      <c r="E258" s="73"/>
      <c r="F258" s="73" t="s">
        <v>633</v>
      </c>
      <c r="G258" s="94">
        <v>44155</v>
      </c>
      <c r="H258" s="73"/>
      <c r="I258" s="83">
        <v>3.52</v>
      </c>
      <c r="J258" s="86" t="s">
        <v>875</v>
      </c>
      <c r="K258" s="86" t="s">
        <v>130</v>
      </c>
      <c r="L258" s="87">
        <v>2.5266E-2</v>
      </c>
      <c r="M258" s="87">
        <v>1.9400000000000001E-2</v>
      </c>
      <c r="N258" s="83">
        <v>16623.650000000001</v>
      </c>
      <c r="O258" s="85">
        <v>102.29</v>
      </c>
      <c r="P258" s="83">
        <v>54.66892</v>
      </c>
      <c r="Q258" s="84">
        <f t="shared" si="4"/>
        <v>1.1244233485871202E-3</v>
      </c>
      <c r="R258" s="84">
        <f>P258/'סכום נכסי הקרן'!$C$42</f>
        <v>4.425874338276448E-5</v>
      </c>
    </row>
    <row r="259" spans="2:18">
      <c r="B259" s="76" t="s">
        <v>3012</v>
      </c>
      <c r="C259" s="86" t="s">
        <v>2780</v>
      </c>
      <c r="D259" s="73">
        <v>8141</v>
      </c>
      <c r="E259" s="73"/>
      <c r="F259" s="73" t="s">
        <v>633</v>
      </c>
      <c r="G259" s="94">
        <v>44186</v>
      </c>
      <c r="H259" s="73"/>
      <c r="I259" s="83">
        <v>3.52</v>
      </c>
      <c r="J259" s="86" t="s">
        <v>875</v>
      </c>
      <c r="K259" s="86" t="s">
        <v>130</v>
      </c>
      <c r="L259" s="87">
        <v>2.5266E-2</v>
      </c>
      <c r="M259" s="87">
        <v>1.9000000000000003E-2</v>
      </c>
      <c r="N259" s="83">
        <v>21512.959999999999</v>
      </c>
      <c r="O259" s="85">
        <v>102.3</v>
      </c>
      <c r="P259" s="83">
        <v>70.754949999999994</v>
      </c>
      <c r="Q259" s="84">
        <f t="shared" si="4"/>
        <v>1.455278754511965E-3</v>
      </c>
      <c r="R259" s="84">
        <f>P259/'סכום נכסי הקרן'!$C$42</f>
        <v>5.7281635984583766E-5</v>
      </c>
    </row>
    <row r="260" spans="2:18">
      <c r="B260" s="76" t="s">
        <v>3013</v>
      </c>
      <c r="C260" s="86" t="s">
        <v>2780</v>
      </c>
      <c r="D260" s="73">
        <v>7823</v>
      </c>
      <c r="E260" s="73"/>
      <c r="F260" s="73" t="s">
        <v>633</v>
      </c>
      <c r="G260" s="94">
        <v>44027</v>
      </c>
      <c r="H260" s="73"/>
      <c r="I260" s="83">
        <v>5.83</v>
      </c>
      <c r="J260" s="86" t="s">
        <v>875</v>
      </c>
      <c r="K260" s="86" t="s">
        <v>132</v>
      </c>
      <c r="L260" s="87">
        <v>2.35E-2</v>
      </c>
      <c r="M260" s="87">
        <v>1.8600000000000002E-2</v>
      </c>
      <c r="N260" s="83">
        <v>229945.93</v>
      </c>
      <c r="O260" s="85">
        <v>103.13</v>
      </c>
      <c r="P260" s="83">
        <v>935.31660999999997</v>
      </c>
      <c r="Q260" s="84">
        <f t="shared" si="4"/>
        <v>1.9237472307946701E-2</v>
      </c>
      <c r="R260" s="84">
        <f>P260/'סכום נכסי הקרן'!$C$42</f>
        <v>7.5721155317550089E-4</v>
      </c>
    </row>
    <row r="261" spans="2:18">
      <c r="B261" s="76" t="s">
        <v>3013</v>
      </c>
      <c r="C261" s="86" t="s">
        <v>2780</v>
      </c>
      <c r="D261" s="73">
        <v>7993</v>
      </c>
      <c r="E261" s="73"/>
      <c r="F261" s="73" t="s">
        <v>633</v>
      </c>
      <c r="G261" s="94">
        <v>44119</v>
      </c>
      <c r="H261" s="73"/>
      <c r="I261" s="83">
        <v>5.83</v>
      </c>
      <c r="J261" s="86" t="s">
        <v>875</v>
      </c>
      <c r="K261" s="86" t="s">
        <v>132</v>
      </c>
      <c r="L261" s="87">
        <v>2.35E-2</v>
      </c>
      <c r="M261" s="87">
        <v>1.8599999999999998E-2</v>
      </c>
      <c r="N261" s="83">
        <v>229945.93</v>
      </c>
      <c r="O261" s="85">
        <v>103.13</v>
      </c>
      <c r="P261" s="83">
        <v>935.31661999999994</v>
      </c>
      <c r="Q261" s="84">
        <f t="shared" si="4"/>
        <v>1.9237472513625422E-2</v>
      </c>
      <c r="R261" s="84">
        <f>P261/'סכום נכסי הקרן'!$C$42</f>
        <v>7.5721156127127873E-4</v>
      </c>
    </row>
    <row r="262" spans="2:18">
      <c r="B262" s="120"/>
      <c r="C262" s="120"/>
      <c r="D262" s="120"/>
      <c r="E262" s="120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2:18">
      <c r="B263" s="120"/>
      <c r="C263" s="120"/>
      <c r="D263" s="120"/>
      <c r="E263" s="120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2:18">
      <c r="B264" s="120"/>
      <c r="C264" s="120"/>
      <c r="D264" s="120"/>
      <c r="E264" s="120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2:18">
      <c r="B265" s="122" t="s">
        <v>219</v>
      </c>
      <c r="C265" s="120"/>
      <c r="D265" s="120"/>
      <c r="E265" s="120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2:18">
      <c r="B266" s="122" t="s">
        <v>110</v>
      </c>
      <c r="C266" s="120"/>
      <c r="D266" s="120"/>
      <c r="E266" s="120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2:18">
      <c r="B267" s="122" t="s">
        <v>202</v>
      </c>
      <c r="C267" s="120"/>
      <c r="D267" s="120"/>
      <c r="E267" s="120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2:18">
      <c r="B268" s="122" t="s">
        <v>210</v>
      </c>
      <c r="C268" s="120"/>
      <c r="D268" s="120"/>
      <c r="E268" s="120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2:18">
      <c r="B269" s="120"/>
      <c r="C269" s="120"/>
      <c r="D269" s="120"/>
      <c r="E269" s="120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2:18">
      <c r="B270" s="120"/>
      <c r="C270" s="120"/>
      <c r="D270" s="120"/>
      <c r="E270" s="120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2:18">
      <c r="B271" s="120"/>
      <c r="C271" s="120"/>
      <c r="D271" s="120"/>
      <c r="E271" s="120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2:18">
      <c r="B272" s="120"/>
      <c r="C272" s="120"/>
      <c r="D272" s="120"/>
      <c r="E272" s="120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2:18">
      <c r="B273" s="120"/>
      <c r="C273" s="120"/>
      <c r="D273" s="120"/>
      <c r="E273" s="120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2:18">
      <c r="B274" s="120"/>
      <c r="C274" s="120"/>
      <c r="D274" s="120"/>
      <c r="E274" s="120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2:18">
      <c r="B275" s="120"/>
      <c r="C275" s="120"/>
      <c r="D275" s="120"/>
      <c r="E275" s="120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2:18">
      <c r="B276" s="120"/>
      <c r="C276" s="120"/>
      <c r="D276" s="120"/>
      <c r="E276" s="120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2:18">
      <c r="B277" s="120"/>
      <c r="C277" s="120"/>
      <c r="D277" s="120"/>
      <c r="E277" s="120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2:18">
      <c r="B278" s="120"/>
      <c r="C278" s="120"/>
      <c r="D278" s="120"/>
      <c r="E278" s="120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2:18">
      <c r="B279" s="120"/>
      <c r="C279" s="120"/>
      <c r="D279" s="120"/>
      <c r="E279" s="120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2:18">
      <c r="B280" s="120"/>
      <c r="C280" s="120"/>
      <c r="D280" s="120"/>
      <c r="E280" s="120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2:18">
      <c r="B281" s="120"/>
      <c r="C281" s="120"/>
      <c r="D281" s="120"/>
      <c r="E281" s="120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2:18">
      <c r="B282" s="120"/>
      <c r="C282" s="120"/>
      <c r="D282" s="120"/>
      <c r="E282" s="120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2:18">
      <c r="B283" s="120"/>
      <c r="C283" s="120"/>
      <c r="D283" s="120"/>
      <c r="E283" s="120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2:18">
      <c r="B284" s="120"/>
      <c r="C284" s="120"/>
      <c r="D284" s="120"/>
      <c r="E284" s="120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2:18">
      <c r="B285" s="120"/>
      <c r="C285" s="120"/>
      <c r="D285" s="120"/>
      <c r="E285" s="120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2:18">
      <c r="B286" s="120"/>
      <c r="C286" s="120"/>
      <c r="D286" s="120"/>
      <c r="E286" s="120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2:18">
      <c r="B287" s="120"/>
      <c r="C287" s="120"/>
      <c r="D287" s="120"/>
      <c r="E287" s="120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2:18">
      <c r="B288" s="120"/>
      <c r="C288" s="120"/>
      <c r="D288" s="120"/>
      <c r="E288" s="120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2:18">
      <c r="B289" s="120"/>
      <c r="C289" s="120"/>
      <c r="D289" s="120"/>
      <c r="E289" s="120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2:18">
      <c r="B290" s="120"/>
      <c r="C290" s="120"/>
      <c r="D290" s="120"/>
      <c r="E290" s="120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2:18">
      <c r="B291" s="120"/>
      <c r="C291" s="120"/>
      <c r="D291" s="120"/>
      <c r="E291" s="120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2:18">
      <c r="B292" s="120"/>
      <c r="C292" s="120"/>
      <c r="D292" s="120"/>
      <c r="E292" s="120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2:18">
      <c r="B293" s="120"/>
      <c r="C293" s="120"/>
      <c r="D293" s="120"/>
      <c r="E293" s="120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2:18">
      <c r="B294" s="120"/>
      <c r="C294" s="120"/>
      <c r="D294" s="120"/>
      <c r="E294" s="120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2:18">
      <c r="B295" s="120"/>
      <c r="C295" s="120"/>
      <c r="D295" s="120"/>
      <c r="E295" s="120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2:18">
      <c r="B296" s="120"/>
      <c r="C296" s="120"/>
      <c r="D296" s="120"/>
      <c r="E296" s="120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2:18">
      <c r="B297" s="120"/>
      <c r="C297" s="120"/>
      <c r="D297" s="120"/>
      <c r="E297" s="120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2:18">
      <c r="B298" s="120"/>
      <c r="C298" s="120"/>
      <c r="D298" s="120"/>
      <c r="E298" s="120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2:18">
      <c r="B299" s="120"/>
      <c r="C299" s="120"/>
      <c r="D299" s="120"/>
      <c r="E299" s="120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2:18">
      <c r="B300" s="120"/>
      <c r="C300" s="120"/>
      <c r="D300" s="120"/>
      <c r="E300" s="120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2:18">
      <c r="B301" s="120"/>
      <c r="C301" s="120"/>
      <c r="D301" s="120"/>
      <c r="E301" s="120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2:18">
      <c r="B302" s="120"/>
      <c r="C302" s="120"/>
      <c r="D302" s="120"/>
      <c r="E302" s="120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2:18">
      <c r="B303" s="120"/>
      <c r="C303" s="120"/>
      <c r="D303" s="120"/>
      <c r="E303" s="120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2:18">
      <c r="B304" s="120"/>
      <c r="C304" s="120"/>
      <c r="D304" s="120"/>
      <c r="E304" s="120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2:18">
      <c r="B305" s="120"/>
      <c r="C305" s="120"/>
      <c r="D305" s="120"/>
      <c r="E305" s="120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2:18">
      <c r="B306" s="120"/>
      <c r="C306" s="120"/>
      <c r="D306" s="120"/>
      <c r="E306" s="120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2:18">
      <c r="B307" s="120"/>
      <c r="C307" s="120"/>
      <c r="D307" s="120"/>
      <c r="E307" s="120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2:18">
      <c r="B308" s="120"/>
      <c r="C308" s="120"/>
      <c r="D308" s="120"/>
      <c r="E308" s="120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2:18">
      <c r="B309" s="120"/>
      <c r="C309" s="120"/>
      <c r="D309" s="120"/>
      <c r="E309" s="120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2:18">
      <c r="B310" s="120"/>
      <c r="C310" s="120"/>
      <c r="D310" s="120"/>
      <c r="E310" s="120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2:18">
      <c r="B311" s="120"/>
      <c r="C311" s="120"/>
      <c r="D311" s="120"/>
      <c r="E311" s="120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2:18">
      <c r="B312" s="120"/>
      <c r="C312" s="120"/>
      <c r="D312" s="120"/>
      <c r="E312" s="120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2:18">
      <c r="B313" s="120"/>
      <c r="C313" s="120"/>
      <c r="D313" s="120"/>
      <c r="E313" s="120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2:18">
      <c r="B314" s="120"/>
      <c r="C314" s="120"/>
      <c r="D314" s="120"/>
      <c r="E314" s="120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2:18">
      <c r="B315" s="120"/>
      <c r="C315" s="120"/>
      <c r="D315" s="120"/>
      <c r="E315" s="120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2:18">
      <c r="B316" s="120"/>
      <c r="C316" s="120"/>
      <c r="D316" s="120"/>
      <c r="E316" s="120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2:18">
      <c r="B317" s="120"/>
      <c r="C317" s="120"/>
      <c r="D317" s="120"/>
      <c r="E317" s="120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2:18">
      <c r="B318" s="120"/>
      <c r="C318" s="120"/>
      <c r="D318" s="120"/>
      <c r="E318" s="120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2:18">
      <c r="B319" s="120"/>
      <c r="C319" s="120"/>
      <c r="D319" s="120"/>
      <c r="E319" s="120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2:18">
      <c r="B320" s="120"/>
      <c r="C320" s="120"/>
      <c r="D320" s="120"/>
      <c r="E320" s="120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2:18">
      <c r="B321" s="120"/>
      <c r="C321" s="120"/>
      <c r="D321" s="120"/>
      <c r="E321" s="120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2:18">
      <c r="B322" s="120"/>
      <c r="C322" s="120"/>
      <c r="D322" s="120"/>
      <c r="E322" s="120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2:18">
      <c r="B323" s="120"/>
      <c r="C323" s="120"/>
      <c r="D323" s="120"/>
      <c r="E323" s="120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2:18">
      <c r="B324" s="120"/>
      <c r="C324" s="120"/>
      <c r="D324" s="120"/>
      <c r="E324" s="120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2:18">
      <c r="B325" s="120"/>
      <c r="C325" s="120"/>
      <c r="D325" s="120"/>
      <c r="E325" s="120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2:18">
      <c r="B326" s="120"/>
      <c r="C326" s="120"/>
      <c r="D326" s="120"/>
      <c r="E326" s="120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2:18">
      <c r="B327" s="120"/>
      <c r="C327" s="120"/>
      <c r="D327" s="120"/>
      <c r="E327" s="120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2:18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2:18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2:18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2:18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2:18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2:18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2:18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2:18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2:18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2:18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2:18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2:18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2:18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2:18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2:18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2:18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2:18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2:18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2:18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2:18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2:18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2:18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2:18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2:18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2:18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2:18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2:18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2:18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2:18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2:18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2:18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2:18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2:18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2:18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2:18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2:18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2:18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2:18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2:18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2:18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2:18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2:18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2:18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2:18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2:18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2:18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2:18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2:18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2:18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2:18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2:18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2:18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2:18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2:18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2:18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2:18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2:18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2:18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2:18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2:18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2:18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2:18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2:18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2:18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2:18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2:18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2:18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2:18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2:18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2:18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2:18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2:18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2:18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2:18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2:18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2:18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2:18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2:18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2:18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2:18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2:18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2:18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2:18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2:18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2:18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2:18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2:18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2:18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2:18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2:18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2:18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2:18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2:18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2:18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2:18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2:18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2:18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2:18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2:18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2:18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2:18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2:18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2:18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2:18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2:18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2:18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2:18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2:18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2:18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2:18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2:18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2:18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2:18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2:18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2:18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2:18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2:18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2:18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2:18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2:18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2:18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2:18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2:18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2:18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2:18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2:18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2:18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2:18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2:18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2:18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2:18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2:18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2:18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2:18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2:18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2:18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2:18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2:18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2:18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2:18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2:18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2:18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2:18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2:18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2:18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2:18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2:18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2:18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2:18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2:18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2:18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2:18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2:18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2:18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2:18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2:18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2:18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2:18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2:18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2:18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2:18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2:18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2:18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2:18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2:18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2:18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2:18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2:18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2:18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2:18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2:18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2:18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2:18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2:18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2:18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2:18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2:18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2:18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2:18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2:18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2:18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</row>
    <row r="513" spans="2:18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</row>
    <row r="514" spans="2:18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</row>
    <row r="515" spans="2:18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</row>
    <row r="516" spans="2:18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</row>
    <row r="517" spans="2:18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</row>
    <row r="518" spans="2:18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</row>
    <row r="519" spans="2:18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</row>
    <row r="520" spans="2:18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</row>
    <row r="521" spans="2:18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</row>
    <row r="522" spans="2:18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</row>
    <row r="523" spans="2:18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</row>
    <row r="524" spans="2:18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</row>
    <row r="525" spans="2:18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</row>
    <row r="526" spans="2:18">
      <c r="B526" s="120"/>
      <c r="C526" s="120"/>
      <c r="D526" s="120"/>
      <c r="E526" s="12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</row>
    <row r="527" spans="2:18">
      <c r="B527" s="120"/>
      <c r="C527" s="120"/>
      <c r="D527" s="120"/>
      <c r="E527" s="12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</row>
    <row r="528" spans="2:18">
      <c r="B528" s="120"/>
      <c r="C528" s="120"/>
      <c r="D528" s="120"/>
      <c r="E528" s="12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</row>
    <row r="529" spans="2:18">
      <c r="B529" s="120"/>
      <c r="C529" s="120"/>
      <c r="D529" s="120"/>
      <c r="E529" s="12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</row>
    <row r="530" spans="2:18">
      <c r="B530" s="120"/>
      <c r="C530" s="120"/>
      <c r="D530" s="120"/>
      <c r="E530" s="12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</row>
    <row r="531" spans="2:18">
      <c r="B531" s="120"/>
      <c r="C531" s="120"/>
      <c r="D531" s="120"/>
      <c r="E531" s="120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</row>
    <row r="532" spans="2:18">
      <c r="B532" s="120"/>
      <c r="C532" s="120"/>
      <c r="D532" s="120"/>
      <c r="E532" s="120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</row>
    <row r="533" spans="2:18">
      <c r="B533" s="120"/>
      <c r="C533" s="120"/>
      <c r="D533" s="120"/>
      <c r="E533" s="12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</row>
    <row r="534" spans="2:18">
      <c r="B534" s="120"/>
      <c r="C534" s="120"/>
      <c r="D534" s="120"/>
      <c r="E534" s="12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</row>
    <row r="535" spans="2:18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</row>
    <row r="536" spans="2:18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</row>
    <row r="537" spans="2:18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</row>
    <row r="538" spans="2:18">
      <c r="B538" s="120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</row>
    <row r="539" spans="2:18">
      <c r="B539" s="120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</row>
    <row r="540" spans="2:18">
      <c r="B540" s="120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</row>
    <row r="541" spans="2:18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</row>
    <row r="542" spans="2:18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</row>
    <row r="543" spans="2:18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</row>
    <row r="544" spans="2:18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</row>
    <row r="545" spans="2:18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</row>
    <row r="546" spans="2:18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</row>
    <row r="547" spans="2:18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</row>
    <row r="548" spans="2:18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</row>
    <row r="549" spans="2:18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</row>
    <row r="550" spans="2:18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</row>
    <row r="551" spans="2:18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</row>
    <row r="552" spans="2:18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</row>
    <row r="553" spans="2:18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</row>
    <row r="554" spans="2:18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</row>
    <row r="555" spans="2:18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</row>
    <row r="556" spans="2:18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</row>
    <row r="557" spans="2:18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</row>
    <row r="558" spans="2:18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</row>
    <row r="559" spans="2:18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</row>
    <row r="560" spans="2:18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</row>
    <row r="561" spans="2:18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</row>
    <row r="562" spans="2:18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</row>
    <row r="563" spans="2:18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</row>
    <row r="564" spans="2:18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</row>
    <row r="565" spans="2:18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</row>
    <row r="566" spans="2:18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</row>
    <row r="567" spans="2:18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</row>
    <row r="568" spans="2:18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</row>
    <row r="570" spans="2:18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</row>
    <row r="571" spans="2:18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</row>
    <row r="572" spans="2:18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</row>
    <row r="573" spans="2:18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</row>
    <row r="574" spans="2:18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</row>
    <row r="575" spans="2:18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</row>
    <row r="576" spans="2:18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</row>
    <row r="577" spans="2:18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</row>
    <row r="578" spans="2:18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79" spans="2:18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</row>
    <row r="580" spans="2:18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</row>
    <row r="581" spans="2:18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</row>
    <row r="582" spans="2:18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</row>
    <row r="583" spans="2:18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</row>
    <row r="584" spans="2:18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</row>
    <row r="585" spans="2:18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</row>
    <row r="586" spans="2:18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</row>
    <row r="587" spans="2:18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</row>
    <row r="588" spans="2:18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</row>
    <row r="589" spans="2:18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</row>
    <row r="590" spans="2:18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</row>
    <row r="591" spans="2:18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</row>
    <row r="592" spans="2:18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</row>
    <row r="593" spans="2:18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</row>
    <row r="594" spans="2:18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</row>
    <row r="595" spans="2:18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</row>
    <row r="596" spans="2:18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</row>
    <row r="597" spans="2:18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</row>
    <row r="598" spans="2:18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</row>
    <row r="599" spans="2:18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</row>
    <row r="600" spans="2:18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</row>
    <row r="601" spans="2:18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</row>
    <row r="602" spans="2:18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</row>
    <row r="603" spans="2:18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</row>
    <row r="604" spans="2:18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</row>
    <row r="605" spans="2:18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</row>
    <row r="606" spans="2:18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</row>
    <row r="607" spans="2:18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</row>
    <row r="608" spans="2:18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</row>
    <row r="609" spans="2:18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</row>
    <row r="610" spans="2:18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</row>
    <row r="611" spans="2:18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</row>
    <row r="612" spans="2:18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</row>
    <row r="613" spans="2:18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</row>
    <row r="614" spans="2:18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</row>
    <row r="615" spans="2:18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</row>
    <row r="616" spans="2:18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</row>
    <row r="617" spans="2:18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</row>
    <row r="618" spans="2:18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</row>
    <row r="619" spans="2:18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</row>
    <row r="620" spans="2:18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</row>
    <row r="621" spans="2:18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</row>
    <row r="622" spans="2:18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</row>
    <row r="623" spans="2:18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</row>
    <row r="624" spans="2:18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</row>
    <row r="625" spans="2:18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</row>
    <row r="626" spans="2:18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</row>
    <row r="627" spans="2:18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</row>
    <row r="628" spans="2:18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</row>
    <row r="629" spans="2:18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</row>
    <row r="630" spans="2:18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</row>
    <row r="631" spans="2:18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</row>
    <row r="632" spans="2:18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</row>
    <row r="633" spans="2:18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</row>
    <row r="634" spans="2:18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</row>
    <row r="635" spans="2:18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</row>
    <row r="636" spans="2:18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</row>
    <row r="637" spans="2:18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</row>
    <row r="638" spans="2:18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</row>
    <row r="639" spans="2:18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</row>
    <row r="640" spans="2:18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</row>
    <row r="641" spans="2:18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</row>
    <row r="642" spans="2:18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</row>
    <row r="643" spans="2:18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</row>
    <row r="644" spans="2:18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</row>
    <row r="645" spans="2:18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</row>
    <row r="646" spans="2:18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</row>
    <row r="647" spans="2:18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</row>
    <row r="648" spans="2:18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</row>
    <row r="649" spans="2:18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</row>
    <row r="650" spans="2:18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</row>
    <row r="651" spans="2:18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</row>
    <row r="652" spans="2:18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</row>
    <row r="653" spans="2:18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</row>
    <row r="654" spans="2:18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</row>
    <row r="655" spans="2:18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</row>
    <row r="656" spans="2:18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</row>
    <row r="657" spans="2:18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</row>
    <row r="658" spans="2:18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</row>
    <row r="659" spans="2:18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</row>
    <row r="660" spans="2:18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</row>
    <row r="661" spans="2:18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</row>
    <row r="662" spans="2:18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</row>
    <row r="663" spans="2:18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</row>
    <row r="664" spans="2:18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</row>
    <row r="665" spans="2:18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</row>
    <row r="666" spans="2:18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</row>
    <row r="667" spans="2:18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</row>
    <row r="668" spans="2:18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</row>
    <row r="669" spans="2:18">
      <c r="B669" s="120"/>
      <c r="C669" s="120"/>
      <c r="D669" s="120"/>
      <c r="E669" s="120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</row>
    <row r="670" spans="2:18">
      <c r="B670" s="120"/>
      <c r="C670" s="120"/>
      <c r="D670" s="120"/>
      <c r="E670" s="120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</row>
    <row r="671" spans="2:18">
      <c r="B671" s="120"/>
      <c r="C671" s="120"/>
      <c r="D671" s="120"/>
      <c r="E671" s="120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</row>
    <row r="672" spans="2:18">
      <c r="B672" s="120"/>
      <c r="C672" s="120"/>
      <c r="D672" s="120"/>
      <c r="E672" s="120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</row>
    <row r="673" spans="2:18">
      <c r="B673" s="120"/>
      <c r="C673" s="120"/>
      <c r="D673" s="120"/>
      <c r="E673" s="120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</row>
    <row r="674" spans="2:18">
      <c r="B674" s="120"/>
      <c r="C674" s="120"/>
      <c r="D674" s="120"/>
      <c r="E674" s="120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</row>
    <row r="675" spans="2:18">
      <c r="B675" s="120"/>
      <c r="C675" s="120"/>
      <c r="D675" s="120"/>
      <c r="E675" s="120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</row>
    <row r="676" spans="2:18">
      <c r="B676" s="120"/>
      <c r="C676" s="120"/>
      <c r="D676" s="120"/>
      <c r="E676" s="120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</row>
    <row r="677" spans="2:18">
      <c r="B677" s="120"/>
      <c r="C677" s="120"/>
      <c r="D677" s="120"/>
      <c r="E677" s="120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</row>
    <row r="678" spans="2:18">
      <c r="B678" s="120"/>
      <c r="C678" s="120"/>
      <c r="D678" s="120"/>
      <c r="E678" s="120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</row>
    <row r="679" spans="2:18">
      <c r="B679" s="120"/>
      <c r="C679" s="120"/>
      <c r="D679" s="120"/>
      <c r="E679" s="120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</row>
    <row r="680" spans="2:18">
      <c r="B680" s="120"/>
      <c r="C680" s="120"/>
      <c r="D680" s="120"/>
      <c r="E680" s="120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</row>
    <row r="681" spans="2:18">
      <c r="B681" s="120"/>
      <c r="C681" s="120"/>
      <c r="D681" s="120"/>
      <c r="E681" s="120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</row>
    <row r="682" spans="2:18">
      <c r="B682" s="120"/>
      <c r="C682" s="120"/>
      <c r="D682" s="120"/>
      <c r="E682" s="120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</row>
    <row r="683" spans="2:18">
      <c r="B683" s="120"/>
      <c r="C683" s="120"/>
      <c r="D683" s="120"/>
      <c r="E683" s="120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</row>
    <row r="684" spans="2:18">
      <c r="B684" s="120"/>
      <c r="C684" s="120"/>
      <c r="D684" s="120"/>
      <c r="E684" s="120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</row>
    <row r="685" spans="2:18">
      <c r="B685" s="120"/>
      <c r="C685" s="120"/>
      <c r="D685" s="120"/>
      <c r="E685" s="12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</row>
    <row r="686" spans="2:18">
      <c r="B686" s="120"/>
      <c r="C686" s="120"/>
      <c r="D686" s="120"/>
      <c r="E686" s="12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</row>
    <row r="687" spans="2:18">
      <c r="B687" s="120"/>
      <c r="C687" s="120"/>
      <c r="D687" s="120"/>
      <c r="E687" s="12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</row>
    <row r="688" spans="2:18">
      <c r="B688" s="120"/>
      <c r="C688" s="120"/>
      <c r="D688" s="120"/>
      <c r="E688" s="12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</row>
    <row r="689" spans="2:18">
      <c r="B689" s="120"/>
      <c r="C689" s="120"/>
      <c r="D689" s="120"/>
      <c r="E689" s="12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</row>
    <row r="690" spans="2:18">
      <c r="B690" s="120"/>
      <c r="C690" s="120"/>
      <c r="D690" s="120"/>
      <c r="E690" s="12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</row>
    <row r="691" spans="2:18">
      <c r="B691" s="120"/>
      <c r="C691" s="120"/>
      <c r="D691" s="120"/>
      <c r="E691" s="120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</row>
    <row r="692" spans="2:18">
      <c r="B692" s="120"/>
      <c r="C692" s="120"/>
      <c r="D692" s="120"/>
      <c r="E692" s="120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</row>
    <row r="693" spans="2:18">
      <c r="B693" s="120"/>
      <c r="C693" s="120"/>
      <c r="D693" s="120"/>
      <c r="E693" s="12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</row>
    <row r="694" spans="2:18">
      <c r="B694" s="120"/>
      <c r="C694" s="120"/>
      <c r="D694" s="120"/>
      <c r="E694" s="12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</row>
    <row r="695" spans="2:18">
      <c r="B695" s="120"/>
      <c r="C695" s="120"/>
      <c r="D695" s="120"/>
      <c r="E695" s="12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</row>
    <row r="696" spans="2:18">
      <c r="B696" s="120"/>
      <c r="C696" s="120"/>
      <c r="D696" s="120"/>
      <c r="E696" s="12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</row>
    <row r="697" spans="2:18">
      <c r="B697" s="120"/>
      <c r="C697" s="120"/>
      <c r="D697" s="120"/>
      <c r="E697" s="12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</row>
    <row r="698" spans="2:18">
      <c r="B698" s="120"/>
      <c r="C698" s="120"/>
      <c r="D698" s="120"/>
      <c r="E698" s="12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</row>
    <row r="699" spans="2:18">
      <c r="B699" s="120"/>
      <c r="C699" s="120"/>
      <c r="D699" s="120"/>
      <c r="E699" s="120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</row>
    <row r="700" spans="2:18">
      <c r="B700" s="120"/>
      <c r="C700" s="120"/>
      <c r="D700" s="120"/>
      <c r="E700" s="120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</row>
    <row r="701" spans="2:18">
      <c r="B701" s="120"/>
      <c r="C701" s="120"/>
      <c r="D701" s="120"/>
      <c r="E701" s="12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</row>
    <row r="702" spans="2:18">
      <c r="B702" s="120"/>
      <c r="C702" s="120"/>
      <c r="D702" s="120"/>
      <c r="E702" s="12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</row>
    <row r="703" spans="2:18">
      <c r="B703" s="120"/>
      <c r="C703" s="120"/>
      <c r="D703" s="120"/>
      <c r="E703" s="12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</row>
    <row r="704" spans="2:18">
      <c r="B704" s="120"/>
      <c r="C704" s="120"/>
      <c r="D704" s="120"/>
      <c r="E704" s="12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</row>
    <row r="705" spans="2:18">
      <c r="B705" s="120"/>
      <c r="C705" s="120"/>
      <c r="D705" s="120"/>
      <c r="E705" s="12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</row>
    <row r="706" spans="2:18">
      <c r="B706" s="120"/>
      <c r="C706" s="120"/>
      <c r="D706" s="120"/>
      <c r="E706" s="12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</row>
    <row r="707" spans="2:18">
      <c r="B707" s="120"/>
      <c r="C707" s="120"/>
      <c r="D707" s="120"/>
      <c r="E707" s="120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</row>
    <row r="708" spans="2:18">
      <c r="B708" s="120"/>
      <c r="C708" s="120"/>
      <c r="D708" s="120"/>
      <c r="E708" s="120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</row>
    <row r="709" spans="2:18">
      <c r="B709" s="120"/>
      <c r="C709" s="120"/>
      <c r="D709" s="120"/>
      <c r="E709" s="12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</row>
    <row r="710" spans="2:18">
      <c r="B710" s="120"/>
      <c r="C710" s="120"/>
      <c r="D710" s="120"/>
      <c r="E710" s="12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</row>
    <row r="711" spans="2:18">
      <c r="B711" s="120"/>
      <c r="C711" s="120"/>
      <c r="D711" s="120"/>
      <c r="E711" s="12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</row>
    <row r="712" spans="2:18">
      <c r="B712" s="120"/>
      <c r="C712" s="120"/>
      <c r="D712" s="120"/>
      <c r="E712" s="12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</row>
    <row r="713" spans="2:18">
      <c r="B713" s="120"/>
      <c r="C713" s="120"/>
      <c r="D713" s="120"/>
      <c r="E713" s="12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</row>
    <row r="714" spans="2:18">
      <c r="B714" s="120"/>
      <c r="C714" s="120"/>
      <c r="D714" s="120"/>
      <c r="E714" s="12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</row>
    <row r="715" spans="2:18">
      <c r="B715" s="120"/>
      <c r="C715" s="120"/>
      <c r="D715" s="120"/>
      <c r="E715" s="120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</row>
    <row r="716" spans="2:18">
      <c r="B716" s="120"/>
      <c r="C716" s="120"/>
      <c r="D716" s="120"/>
      <c r="E716" s="120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</row>
    <row r="717" spans="2:18">
      <c r="B717" s="120"/>
      <c r="C717" s="120"/>
      <c r="D717" s="120"/>
      <c r="E717" s="12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</row>
    <row r="718" spans="2:18">
      <c r="B718" s="120"/>
      <c r="C718" s="120"/>
      <c r="D718" s="120"/>
      <c r="E718" s="12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</row>
    <row r="719" spans="2:18">
      <c r="B719" s="120"/>
      <c r="C719" s="120"/>
      <c r="D719" s="120"/>
      <c r="E719" s="12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</row>
    <row r="720" spans="2:18">
      <c r="B720" s="120"/>
      <c r="C720" s="120"/>
      <c r="D720" s="120"/>
      <c r="E720" s="12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</row>
    <row r="721" spans="2:18">
      <c r="B721" s="120"/>
      <c r="C721" s="120"/>
      <c r="D721" s="120"/>
      <c r="E721" s="12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</row>
    <row r="722" spans="2:18">
      <c r="B722" s="120"/>
      <c r="C722" s="120"/>
      <c r="D722" s="120"/>
      <c r="E722" s="12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</row>
    <row r="723" spans="2:18">
      <c r="B723" s="120"/>
      <c r="C723" s="120"/>
      <c r="D723" s="120"/>
      <c r="E723" s="120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</row>
    <row r="724" spans="2:18">
      <c r="B724" s="120"/>
      <c r="C724" s="120"/>
      <c r="D724" s="120"/>
      <c r="E724" s="120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</row>
    <row r="725" spans="2:18">
      <c r="B725" s="120"/>
      <c r="C725" s="120"/>
      <c r="D725" s="120"/>
      <c r="E725" s="12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</row>
    <row r="726" spans="2:18">
      <c r="B726" s="120"/>
      <c r="C726" s="120"/>
      <c r="D726" s="120"/>
      <c r="E726" s="12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</row>
    <row r="727" spans="2:18">
      <c r="B727" s="120"/>
      <c r="C727" s="120"/>
      <c r="D727" s="120"/>
      <c r="E727" s="12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</row>
    <row r="728" spans="2:18">
      <c r="B728" s="120"/>
      <c r="C728" s="120"/>
      <c r="D728" s="120"/>
      <c r="E728" s="12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</row>
    <row r="729" spans="2:18">
      <c r="B729" s="120"/>
      <c r="C729" s="120"/>
      <c r="D729" s="120"/>
      <c r="E729" s="12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</row>
    <row r="730" spans="2:18">
      <c r="B730" s="120"/>
      <c r="C730" s="120"/>
      <c r="D730" s="120"/>
      <c r="E730" s="12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</row>
    <row r="731" spans="2:18">
      <c r="B731" s="120"/>
      <c r="C731" s="120"/>
      <c r="D731" s="120"/>
      <c r="E731" s="120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</row>
    <row r="732" spans="2:18">
      <c r="B732" s="120"/>
      <c r="C732" s="120"/>
      <c r="D732" s="120"/>
      <c r="E732" s="120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</row>
    <row r="733" spans="2:18">
      <c r="B733" s="120"/>
      <c r="C733" s="120"/>
      <c r="D733" s="120"/>
      <c r="E733" s="12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</row>
    <row r="734" spans="2:18">
      <c r="B734" s="120"/>
      <c r="C734" s="120"/>
      <c r="D734" s="120"/>
      <c r="E734" s="12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</row>
    <row r="735" spans="2:18">
      <c r="B735" s="120"/>
      <c r="C735" s="120"/>
      <c r="D735" s="120"/>
      <c r="E735" s="12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</row>
    <row r="736" spans="2:18">
      <c r="B736" s="120"/>
      <c r="C736" s="120"/>
      <c r="D736" s="120"/>
      <c r="E736" s="12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</row>
    <row r="737" spans="2:18">
      <c r="B737" s="120"/>
      <c r="C737" s="120"/>
      <c r="D737" s="120"/>
      <c r="E737" s="12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</row>
    <row r="738" spans="2:18">
      <c r="B738" s="120"/>
      <c r="C738" s="120"/>
      <c r="D738" s="120"/>
      <c r="E738" s="12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</row>
    <row r="739" spans="2:18">
      <c r="B739" s="120"/>
      <c r="C739" s="120"/>
      <c r="D739" s="120"/>
      <c r="E739" s="120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</row>
    <row r="740" spans="2:18">
      <c r="B740" s="120"/>
      <c r="C740" s="120"/>
      <c r="D740" s="120"/>
      <c r="E740" s="120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</row>
    <row r="741" spans="2:18">
      <c r="B741" s="120"/>
      <c r="C741" s="120"/>
      <c r="D741" s="120"/>
      <c r="E741" s="12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</row>
    <row r="742" spans="2:18">
      <c r="B742" s="120"/>
      <c r="C742" s="120"/>
      <c r="D742" s="120"/>
      <c r="E742" s="12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</row>
    <row r="743" spans="2:18">
      <c r="B743" s="120"/>
      <c r="C743" s="120"/>
      <c r="D743" s="120"/>
      <c r="E743" s="12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</row>
    <row r="744" spans="2:18">
      <c r="B744" s="120"/>
      <c r="C744" s="120"/>
      <c r="D744" s="120"/>
      <c r="E744" s="12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</row>
    <row r="745" spans="2:18">
      <c r="B745" s="120"/>
      <c r="C745" s="120"/>
      <c r="D745" s="120"/>
      <c r="E745" s="12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</row>
    <row r="746" spans="2:18">
      <c r="B746" s="120"/>
      <c r="C746" s="120"/>
      <c r="D746" s="120"/>
      <c r="E746" s="12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</row>
    <row r="747" spans="2:18">
      <c r="B747" s="120"/>
      <c r="C747" s="120"/>
      <c r="D747" s="120"/>
      <c r="E747" s="120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</row>
    <row r="748" spans="2:18">
      <c r="B748" s="120"/>
      <c r="C748" s="120"/>
      <c r="D748" s="120"/>
      <c r="E748" s="120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</row>
    <row r="749" spans="2:18">
      <c r="B749" s="120"/>
      <c r="C749" s="120"/>
      <c r="D749" s="120"/>
      <c r="E749" s="12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</row>
    <row r="750" spans="2:18">
      <c r="B750" s="120"/>
      <c r="C750" s="120"/>
      <c r="D750" s="120"/>
      <c r="E750" s="12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</row>
    <row r="751" spans="2:18">
      <c r="B751" s="120"/>
      <c r="C751" s="120"/>
      <c r="D751" s="120"/>
      <c r="E751" s="12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</row>
    <row r="752" spans="2:18">
      <c r="B752" s="120"/>
      <c r="C752" s="120"/>
      <c r="D752" s="120"/>
      <c r="E752" s="12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</row>
    <row r="753" spans="2:18">
      <c r="B753" s="120"/>
      <c r="C753" s="120"/>
      <c r="D753" s="120"/>
      <c r="E753" s="12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</row>
    <row r="754" spans="2:18">
      <c r="B754" s="120"/>
      <c r="C754" s="120"/>
      <c r="D754" s="120"/>
      <c r="E754" s="12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</row>
    <row r="755" spans="2:18">
      <c r="B755" s="120"/>
      <c r="C755" s="120"/>
      <c r="D755" s="120"/>
      <c r="E755" s="120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</row>
    <row r="756" spans="2:18">
      <c r="B756" s="120"/>
      <c r="C756" s="120"/>
      <c r="D756" s="120"/>
      <c r="E756" s="120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</row>
    <row r="757" spans="2:18">
      <c r="B757" s="120"/>
      <c r="C757" s="120"/>
      <c r="D757" s="120"/>
      <c r="E757" s="12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</row>
    <row r="758" spans="2:18">
      <c r="B758" s="120"/>
      <c r="C758" s="120"/>
      <c r="D758" s="120"/>
      <c r="E758" s="12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</row>
    <row r="759" spans="2:18">
      <c r="B759" s="120"/>
      <c r="C759" s="120"/>
      <c r="D759" s="120"/>
      <c r="E759" s="12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</row>
    <row r="760" spans="2:18">
      <c r="B760" s="120"/>
      <c r="C760" s="120"/>
      <c r="D760" s="120"/>
      <c r="E760" s="12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</row>
    <row r="761" spans="2:18">
      <c r="B761" s="120"/>
      <c r="C761" s="120"/>
      <c r="D761" s="120"/>
      <c r="E761" s="12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</row>
    <row r="762" spans="2:18">
      <c r="B762" s="120"/>
      <c r="C762" s="120"/>
      <c r="D762" s="120"/>
      <c r="E762" s="12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</row>
    <row r="763" spans="2:18">
      <c r="B763" s="120"/>
      <c r="C763" s="120"/>
      <c r="D763" s="120"/>
      <c r="E763" s="120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</row>
    <row r="764" spans="2:18">
      <c r="B764" s="120"/>
      <c r="C764" s="120"/>
      <c r="D764" s="120"/>
      <c r="E764" s="120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</row>
    <row r="765" spans="2:18">
      <c r="B765" s="120"/>
      <c r="C765" s="120"/>
      <c r="D765" s="120"/>
      <c r="E765" s="120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</row>
    <row r="766" spans="2:18">
      <c r="B766" s="120"/>
      <c r="C766" s="120"/>
      <c r="D766" s="120"/>
      <c r="E766" s="120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</row>
    <row r="767" spans="2:18">
      <c r="B767" s="120"/>
      <c r="C767" s="120"/>
      <c r="D767" s="120"/>
      <c r="E767" s="120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</row>
    <row r="768" spans="2:18">
      <c r="B768" s="120"/>
      <c r="C768" s="120"/>
      <c r="D768" s="120"/>
      <c r="E768" s="120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</row>
    <row r="769" spans="2:18">
      <c r="B769" s="120"/>
      <c r="C769" s="120"/>
      <c r="D769" s="120"/>
      <c r="E769" s="120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</row>
    <row r="770" spans="2:18">
      <c r="B770" s="120"/>
      <c r="C770" s="120"/>
      <c r="D770" s="120"/>
      <c r="E770" s="120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</row>
    <row r="771" spans="2:18">
      <c r="B771" s="120"/>
      <c r="C771" s="120"/>
      <c r="D771" s="120"/>
      <c r="E771" s="120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</row>
    <row r="772" spans="2:18">
      <c r="B772" s="120"/>
      <c r="C772" s="120"/>
      <c r="D772" s="120"/>
      <c r="E772" s="120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</row>
    <row r="773" spans="2:18">
      <c r="B773" s="120"/>
      <c r="C773" s="120"/>
      <c r="D773" s="120"/>
      <c r="E773" s="120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</row>
    <row r="774" spans="2:18">
      <c r="B774" s="120"/>
      <c r="C774" s="120"/>
      <c r="D774" s="120"/>
      <c r="E774" s="120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</row>
    <row r="775" spans="2:18">
      <c r="B775" s="120"/>
      <c r="C775" s="120"/>
      <c r="D775" s="120"/>
      <c r="E775" s="120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</row>
    <row r="776" spans="2:18">
      <c r="B776" s="120"/>
      <c r="C776" s="120"/>
      <c r="D776" s="120"/>
      <c r="E776" s="120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</row>
    <row r="777" spans="2:18">
      <c r="B777" s="120"/>
      <c r="C777" s="120"/>
      <c r="D777" s="120"/>
      <c r="E777" s="120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</row>
    <row r="778" spans="2:18">
      <c r="B778" s="120"/>
      <c r="C778" s="120"/>
      <c r="D778" s="120"/>
      <c r="E778" s="120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</row>
    <row r="779" spans="2:18">
      <c r="B779" s="120"/>
      <c r="C779" s="120"/>
      <c r="D779" s="120"/>
      <c r="E779" s="120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</row>
    <row r="780" spans="2:18">
      <c r="B780" s="120"/>
      <c r="C780" s="120"/>
      <c r="D780" s="120"/>
      <c r="E780" s="120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</row>
    <row r="781" spans="2:18">
      <c r="B781" s="120"/>
      <c r="C781" s="120"/>
      <c r="D781" s="120"/>
      <c r="E781" s="120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</row>
    <row r="782" spans="2:18">
      <c r="B782" s="120"/>
      <c r="C782" s="120"/>
      <c r="D782" s="120"/>
      <c r="E782" s="120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</row>
    <row r="783" spans="2:18">
      <c r="B783" s="120"/>
      <c r="C783" s="120"/>
      <c r="D783" s="120"/>
      <c r="E783" s="120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</row>
    <row r="784" spans="2:18">
      <c r="B784" s="120"/>
      <c r="C784" s="120"/>
      <c r="D784" s="120"/>
      <c r="E784" s="120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</row>
    <row r="785" spans="2:18">
      <c r="B785" s="120"/>
      <c r="C785" s="120"/>
      <c r="D785" s="120"/>
      <c r="E785" s="120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</row>
    <row r="786" spans="2:18">
      <c r="B786" s="120"/>
      <c r="C786" s="120"/>
      <c r="D786" s="120"/>
      <c r="E786" s="120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</row>
    <row r="787" spans="2:18">
      <c r="B787" s="120"/>
      <c r="C787" s="120"/>
      <c r="D787" s="120"/>
      <c r="E787" s="120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</row>
    <row r="788" spans="2:18">
      <c r="B788" s="120"/>
      <c r="C788" s="120"/>
      <c r="D788" s="120"/>
      <c r="E788" s="120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</row>
    <row r="789" spans="2:18">
      <c r="B789" s="120"/>
      <c r="C789" s="120"/>
      <c r="D789" s="120"/>
      <c r="E789" s="120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</row>
    <row r="790" spans="2:18">
      <c r="B790" s="120"/>
      <c r="C790" s="120"/>
      <c r="D790" s="120"/>
      <c r="E790" s="120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</row>
    <row r="791" spans="2:18">
      <c r="B791" s="120"/>
      <c r="C791" s="120"/>
      <c r="D791" s="120"/>
      <c r="E791" s="120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</row>
    <row r="792" spans="2:18">
      <c r="B792" s="120"/>
      <c r="C792" s="120"/>
      <c r="D792" s="120"/>
      <c r="E792" s="120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</row>
    <row r="793" spans="2:18">
      <c r="B793" s="120"/>
      <c r="C793" s="120"/>
      <c r="D793" s="120"/>
      <c r="E793" s="120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</row>
    <row r="794" spans="2:18">
      <c r="B794" s="120"/>
      <c r="C794" s="120"/>
      <c r="D794" s="120"/>
      <c r="E794" s="120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</row>
    <row r="795" spans="2:18">
      <c r="B795" s="120"/>
      <c r="C795" s="120"/>
      <c r="D795" s="120"/>
      <c r="E795" s="120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</row>
    <row r="796" spans="2:18">
      <c r="B796" s="120"/>
      <c r="C796" s="120"/>
      <c r="D796" s="120"/>
      <c r="E796" s="120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</row>
    <row r="797" spans="2:18">
      <c r="B797" s="120"/>
      <c r="C797" s="120"/>
      <c r="D797" s="120"/>
      <c r="E797" s="120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</row>
    <row r="798" spans="2:18">
      <c r="B798" s="120"/>
      <c r="C798" s="120"/>
      <c r="D798" s="120"/>
      <c r="E798" s="120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</row>
    <row r="799" spans="2:18">
      <c r="B799" s="120"/>
      <c r="C799" s="120"/>
      <c r="D799" s="120"/>
      <c r="E799" s="120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</row>
    <row r="800" spans="2:18">
      <c r="B800" s="120"/>
      <c r="C800" s="120"/>
      <c r="D800" s="120"/>
      <c r="E800" s="120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</row>
    <row r="801" spans="2:18">
      <c r="B801" s="120"/>
      <c r="C801" s="120"/>
      <c r="D801" s="120"/>
      <c r="E801" s="120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</row>
    <row r="802" spans="2:18">
      <c r="B802" s="120"/>
      <c r="C802" s="120"/>
      <c r="D802" s="120"/>
      <c r="E802" s="120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</row>
    <row r="803" spans="2:18">
      <c r="B803" s="120"/>
      <c r="C803" s="120"/>
      <c r="D803" s="120"/>
      <c r="E803" s="120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</row>
    <row r="804" spans="2:18">
      <c r="B804" s="120"/>
      <c r="C804" s="120"/>
      <c r="D804" s="120"/>
      <c r="E804" s="120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</row>
    <row r="805" spans="2:18">
      <c r="B805" s="120"/>
      <c r="C805" s="120"/>
      <c r="D805" s="120"/>
      <c r="E805" s="120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</row>
    <row r="806" spans="2:18">
      <c r="B806" s="120"/>
      <c r="C806" s="120"/>
      <c r="D806" s="120"/>
      <c r="E806" s="120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</row>
    <row r="807" spans="2:18">
      <c r="B807" s="120"/>
      <c r="C807" s="120"/>
      <c r="D807" s="120"/>
      <c r="E807" s="120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</row>
    <row r="808" spans="2:18">
      <c r="B808" s="120"/>
      <c r="C808" s="120"/>
      <c r="D808" s="120"/>
      <c r="E808" s="120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</row>
    <row r="809" spans="2:18">
      <c r="B809" s="120"/>
      <c r="C809" s="120"/>
      <c r="D809" s="120"/>
      <c r="E809" s="120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</row>
    <row r="810" spans="2:18">
      <c r="B810" s="120"/>
      <c r="C810" s="120"/>
      <c r="D810" s="120"/>
      <c r="E810" s="120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</row>
    <row r="811" spans="2:18">
      <c r="B811" s="120"/>
      <c r="C811" s="120"/>
      <c r="D811" s="120"/>
      <c r="E811" s="120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</row>
    <row r="812" spans="2:18">
      <c r="B812" s="120"/>
      <c r="C812" s="120"/>
      <c r="D812" s="120"/>
      <c r="E812" s="120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</row>
    <row r="813" spans="2:18">
      <c r="B813" s="120"/>
      <c r="C813" s="120"/>
      <c r="D813" s="120"/>
      <c r="E813" s="120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</row>
    <row r="814" spans="2:18">
      <c r="B814" s="120"/>
      <c r="C814" s="120"/>
      <c r="D814" s="120"/>
      <c r="E814" s="120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</row>
    <row r="815" spans="2:18">
      <c r="B815" s="120"/>
      <c r="C815" s="120"/>
      <c r="D815" s="120"/>
      <c r="E815" s="120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</row>
    <row r="816" spans="2:18">
      <c r="B816" s="120"/>
      <c r="C816" s="120"/>
      <c r="D816" s="120"/>
      <c r="E816" s="120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</row>
    <row r="817" spans="2:18">
      <c r="B817" s="120"/>
      <c r="C817" s="120"/>
      <c r="D817" s="120"/>
      <c r="E817" s="120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</row>
    <row r="818" spans="2:18">
      <c r="B818" s="120"/>
      <c r="C818" s="120"/>
      <c r="D818" s="120"/>
      <c r="E818" s="120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</row>
    <row r="819" spans="2:18">
      <c r="B819" s="120"/>
      <c r="C819" s="120"/>
      <c r="D819" s="120"/>
      <c r="E819" s="120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</row>
    <row r="820" spans="2:18">
      <c r="B820" s="120"/>
      <c r="C820" s="120"/>
      <c r="D820" s="120"/>
      <c r="E820" s="120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</row>
    <row r="821" spans="2:18">
      <c r="B821" s="120"/>
      <c r="C821" s="120"/>
      <c r="D821" s="120"/>
      <c r="E821" s="120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</row>
    <row r="822" spans="2:18">
      <c r="B822" s="120"/>
      <c r="C822" s="120"/>
      <c r="D822" s="120"/>
      <c r="E822" s="120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</row>
    <row r="823" spans="2:18">
      <c r="B823" s="120"/>
      <c r="C823" s="120"/>
      <c r="D823" s="120"/>
      <c r="E823" s="120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</row>
    <row r="824" spans="2:18">
      <c r="B824" s="120"/>
      <c r="C824" s="120"/>
      <c r="D824" s="120"/>
      <c r="E824" s="120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</row>
    <row r="825" spans="2:18">
      <c r="B825" s="120"/>
      <c r="C825" s="120"/>
      <c r="D825" s="120"/>
      <c r="E825" s="120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</row>
    <row r="826" spans="2:18">
      <c r="B826" s="120"/>
      <c r="C826" s="120"/>
      <c r="D826" s="120"/>
      <c r="E826" s="120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</row>
    <row r="827" spans="2:18">
      <c r="B827" s="120"/>
      <c r="C827" s="120"/>
      <c r="D827" s="120"/>
      <c r="E827" s="120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</row>
    <row r="828" spans="2:18">
      <c r="B828" s="120"/>
      <c r="C828" s="120"/>
      <c r="D828" s="120"/>
      <c r="E828" s="120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</row>
    <row r="829" spans="2:18">
      <c r="B829" s="120"/>
      <c r="C829" s="120"/>
      <c r="D829" s="120"/>
      <c r="E829" s="120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</row>
    <row r="830" spans="2:18">
      <c r="B830" s="120"/>
      <c r="C830" s="120"/>
      <c r="D830" s="120"/>
      <c r="E830" s="120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</row>
    <row r="831" spans="2:18">
      <c r="B831" s="120"/>
      <c r="C831" s="120"/>
      <c r="D831" s="120"/>
      <c r="E831" s="120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</row>
    <row r="832" spans="2:18">
      <c r="B832" s="120"/>
      <c r="C832" s="120"/>
      <c r="D832" s="120"/>
      <c r="E832" s="120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</row>
    <row r="833" spans="2:18">
      <c r="B833" s="120"/>
      <c r="C833" s="120"/>
      <c r="D833" s="120"/>
      <c r="E833" s="120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</row>
    <row r="834" spans="2:18">
      <c r="B834" s="120"/>
      <c r="C834" s="120"/>
      <c r="D834" s="120"/>
      <c r="E834" s="120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</row>
    <row r="835" spans="2:18">
      <c r="B835" s="120"/>
      <c r="C835" s="120"/>
      <c r="D835" s="120"/>
      <c r="E835" s="120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</row>
    <row r="836" spans="2:18">
      <c r="B836" s="120"/>
      <c r="C836" s="120"/>
      <c r="D836" s="120"/>
      <c r="E836" s="120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</row>
    <row r="837" spans="2:18">
      <c r="B837" s="120"/>
      <c r="C837" s="120"/>
      <c r="D837" s="120"/>
      <c r="E837" s="120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</row>
    <row r="838" spans="2:18">
      <c r="B838" s="120"/>
      <c r="C838" s="120"/>
      <c r="D838" s="120"/>
      <c r="E838" s="120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</row>
    <row r="839" spans="2:18">
      <c r="B839" s="120"/>
      <c r="C839" s="120"/>
      <c r="D839" s="120"/>
      <c r="E839" s="120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</row>
    <row r="840" spans="2:18">
      <c r="B840" s="120"/>
      <c r="C840" s="120"/>
      <c r="D840" s="120"/>
      <c r="E840" s="120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</row>
    <row r="841" spans="2:18">
      <c r="B841" s="120"/>
      <c r="C841" s="120"/>
      <c r="D841" s="120"/>
      <c r="E841" s="120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</row>
    <row r="842" spans="2:18">
      <c r="B842" s="120"/>
      <c r="C842" s="120"/>
      <c r="D842" s="120"/>
      <c r="E842" s="120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</row>
    <row r="843" spans="2:18">
      <c r="B843" s="120"/>
      <c r="C843" s="120"/>
      <c r="D843" s="120"/>
      <c r="E843" s="120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</row>
    <row r="844" spans="2:18">
      <c r="B844" s="120"/>
      <c r="C844" s="120"/>
      <c r="D844" s="120"/>
      <c r="E844" s="120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</row>
    <row r="845" spans="2:18">
      <c r="B845" s="120"/>
      <c r="C845" s="120"/>
      <c r="D845" s="120"/>
      <c r="E845" s="120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</row>
    <row r="846" spans="2:18">
      <c r="B846" s="120"/>
      <c r="C846" s="120"/>
      <c r="D846" s="120"/>
      <c r="E846" s="120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</row>
    <row r="847" spans="2:18">
      <c r="B847" s="120"/>
      <c r="C847" s="120"/>
      <c r="D847" s="120"/>
      <c r="E847" s="120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</row>
    <row r="848" spans="2:18">
      <c r="B848" s="120"/>
      <c r="C848" s="120"/>
      <c r="D848" s="120"/>
      <c r="E848" s="120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</row>
    <row r="849" spans="2:18">
      <c r="B849" s="120"/>
      <c r="C849" s="120"/>
      <c r="D849" s="120"/>
      <c r="E849" s="120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</row>
    <row r="850" spans="2:18">
      <c r="B850" s="120"/>
      <c r="C850" s="120"/>
      <c r="D850" s="120"/>
      <c r="E850" s="120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</row>
    <row r="851" spans="2:18">
      <c r="B851" s="120"/>
      <c r="C851" s="120"/>
      <c r="D851" s="120"/>
      <c r="E851" s="120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</row>
    <row r="852" spans="2:18">
      <c r="B852" s="120"/>
      <c r="C852" s="120"/>
      <c r="D852" s="120"/>
      <c r="E852" s="120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</row>
    <row r="853" spans="2:18">
      <c r="B853" s="120"/>
      <c r="C853" s="120"/>
      <c r="D853" s="120"/>
      <c r="E853" s="120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</row>
    <row r="854" spans="2:18">
      <c r="B854" s="120"/>
      <c r="C854" s="120"/>
      <c r="D854" s="120"/>
      <c r="E854" s="120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</row>
    <row r="855" spans="2:18">
      <c r="B855" s="120"/>
      <c r="C855" s="120"/>
      <c r="D855" s="120"/>
      <c r="E855" s="120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</row>
    <row r="856" spans="2:18">
      <c r="B856" s="120"/>
      <c r="C856" s="120"/>
      <c r="D856" s="120"/>
      <c r="E856" s="120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</row>
    <row r="857" spans="2:18">
      <c r="B857" s="120"/>
      <c r="C857" s="120"/>
      <c r="D857" s="120"/>
      <c r="E857" s="120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</row>
    <row r="858" spans="2:18">
      <c r="B858" s="120"/>
      <c r="C858" s="120"/>
      <c r="D858" s="120"/>
      <c r="E858" s="120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</row>
    <row r="859" spans="2:18">
      <c r="B859" s="120"/>
      <c r="C859" s="120"/>
      <c r="D859" s="120"/>
      <c r="E859" s="120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</row>
    <row r="860" spans="2:18">
      <c r="B860" s="120"/>
      <c r="C860" s="120"/>
      <c r="D860" s="120"/>
      <c r="E860" s="120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</row>
    <row r="861" spans="2:18">
      <c r="B861" s="120"/>
      <c r="C861" s="120"/>
      <c r="D861" s="120"/>
      <c r="E861" s="120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</row>
    <row r="862" spans="2:18">
      <c r="B862" s="120"/>
      <c r="C862" s="120"/>
      <c r="D862" s="120"/>
      <c r="E862" s="120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</row>
    <row r="863" spans="2:18">
      <c r="B863" s="120"/>
      <c r="C863" s="120"/>
      <c r="D863" s="120"/>
      <c r="E863" s="120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</row>
    <row r="864" spans="2:18">
      <c r="B864" s="120"/>
      <c r="C864" s="120"/>
      <c r="D864" s="120"/>
      <c r="E864" s="120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</row>
    <row r="865" spans="2:18">
      <c r="B865" s="120"/>
      <c r="C865" s="120"/>
      <c r="D865" s="120"/>
      <c r="E865" s="120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</row>
    <row r="866" spans="2:18">
      <c r="B866" s="120"/>
      <c r="C866" s="120"/>
      <c r="D866" s="120"/>
      <c r="E866" s="120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</row>
    <row r="867" spans="2:18">
      <c r="B867" s="120"/>
      <c r="C867" s="120"/>
      <c r="D867" s="120"/>
      <c r="E867" s="120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</row>
    <row r="868" spans="2:18">
      <c r="B868" s="120"/>
      <c r="C868" s="120"/>
      <c r="D868" s="120"/>
      <c r="E868" s="120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</row>
    <row r="869" spans="2:18">
      <c r="B869" s="120"/>
      <c r="C869" s="120"/>
      <c r="D869" s="120"/>
      <c r="E869" s="120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</row>
    <row r="870" spans="2:18">
      <c r="B870" s="120"/>
      <c r="C870" s="120"/>
      <c r="D870" s="120"/>
      <c r="E870" s="120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</row>
    <row r="871" spans="2:18">
      <c r="B871" s="120"/>
      <c r="C871" s="120"/>
      <c r="D871" s="120"/>
      <c r="E871" s="120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</row>
    <row r="872" spans="2:18">
      <c r="B872" s="120"/>
      <c r="C872" s="120"/>
      <c r="D872" s="120"/>
      <c r="E872" s="120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</row>
    <row r="873" spans="2:18">
      <c r="B873" s="120"/>
      <c r="C873" s="120"/>
      <c r="D873" s="120"/>
      <c r="E873" s="120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</row>
    <row r="874" spans="2:18">
      <c r="B874" s="120"/>
      <c r="C874" s="120"/>
      <c r="D874" s="120"/>
      <c r="E874" s="120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</row>
    <row r="875" spans="2:18">
      <c r="B875" s="120"/>
      <c r="C875" s="120"/>
      <c r="D875" s="120"/>
      <c r="E875" s="120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</row>
    <row r="876" spans="2:18">
      <c r="B876" s="120"/>
      <c r="C876" s="120"/>
      <c r="D876" s="120"/>
      <c r="E876" s="120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</row>
    <row r="877" spans="2:18">
      <c r="B877" s="120"/>
      <c r="C877" s="120"/>
      <c r="D877" s="120"/>
      <c r="E877" s="120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</row>
    <row r="878" spans="2:18">
      <c r="B878" s="120"/>
      <c r="C878" s="120"/>
      <c r="D878" s="120"/>
      <c r="E878" s="120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</row>
    <row r="879" spans="2:18">
      <c r="B879" s="120"/>
      <c r="C879" s="120"/>
      <c r="D879" s="120"/>
      <c r="E879" s="120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</row>
    <row r="880" spans="2:18">
      <c r="B880" s="120"/>
      <c r="C880" s="120"/>
      <c r="D880" s="120"/>
      <c r="E880" s="120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</row>
    <row r="881" spans="2:18">
      <c r="B881" s="120"/>
      <c r="C881" s="120"/>
      <c r="D881" s="120"/>
      <c r="E881" s="120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</row>
    <row r="882" spans="2:18">
      <c r="B882" s="120"/>
      <c r="C882" s="120"/>
      <c r="D882" s="120"/>
      <c r="E882" s="120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</row>
    <row r="883" spans="2:18">
      <c r="B883" s="120"/>
      <c r="C883" s="120"/>
      <c r="D883" s="120"/>
      <c r="E883" s="120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</row>
    <row r="884" spans="2:18">
      <c r="B884" s="120"/>
      <c r="C884" s="120"/>
      <c r="D884" s="120"/>
      <c r="E884" s="120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</row>
    <row r="885" spans="2:18">
      <c r="B885" s="120"/>
      <c r="C885" s="120"/>
      <c r="D885" s="120"/>
      <c r="E885" s="120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</row>
    <row r="886" spans="2:18">
      <c r="B886" s="120"/>
      <c r="C886" s="120"/>
      <c r="D886" s="120"/>
      <c r="E886" s="120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</row>
    <row r="887" spans="2:18">
      <c r="B887" s="120"/>
      <c r="C887" s="120"/>
      <c r="D887" s="120"/>
      <c r="E887" s="120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</row>
    <row r="888" spans="2:18">
      <c r="B888" s="120"/>
      <c r="C888" s="120"/>
      <c r="D888" s="120"/>
      <c r="E888" s="120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</row>
    <row r="889" spans="2:18">
      <c r="B889" s="120"/>
      <c r="C889" s="120"/>
      <c r="D889" s="120"/>
      <c r="E889" s="120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</row>
    <row r="890" spans="2:18">
      <c r="B890" s="120"/>
      <c r="C890" s="120"/>
      <c r="D890" s="120"/>
      <c r="E890" s="120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</row>
    <row r="891" spans="2:18">
      <c r="B891" s="120"/>
      <c r="C891" s="120"/>
      <c r="D891" s="120"/>
      <c r="E891" s="120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</row>
    <row r="892" spans="2:18">
      <c r="B892" s="120"/>
      <c r="C892" s="120"/>
      <c r="D892" s="120"/>
      <c r="E892" s="120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</row>
    <row r="893" spans="2:18">
      <c r="B893" s="120"/>
      <c r="C893" s="120"/>
      <c r="D893" s="120"/>
      <c r="E893" s="120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</row>
    <row r="894" spans="2:18">
      <c r="B894" s="120"/>
      <c r="C894" s="120"/>
      <c r="D894" s="120"/>
      <c r="E894" s="120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</row>
    <row r="895" spans="2:18">
      <c r="B895" s="120"/>
      <c r="C895" s="120"/>
      <c r="D895" s="120"/>
      <c r="E895" s="120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</row>
    <row r="896" spans="2:18">
      <c r="B896" s="120"/>
      <c r="C896" s="120"/>
      <c r="D896" s="120"/>
      <c r="E896" s="120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</row>
    <row r="897" spans="2:18">
      <c r="B897" s="120"/>
      <c r="C897" s="120"/>
      <c r="D897" s="120"/>
      <c r="E897" s="120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</row>
    <row r="898" spans="2:18">
      <c r="B898" s="120"/>
      <c r="C898" s="120"/>
      <c r="D898" s="120"/>
      <c r="E898" s="120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</row>
    <row r="899" spans="2:18">
      <c r="B899" s="120"/>
      <c r="C899" s="120"/>
      <c r="D899" s="120"/>
      <c r="E899" s="120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</row>
    <row r="900" spans="2:18">
      <c r="B900" s="120"/>
      <c r="C900" s="120"/>
      <c r="D900" s="120"/>
      <c r="E900" s="120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</row>
    <row r="901" spans="2:18">
      <c r="B901" s="120"/>
      <c r="C901" s="120"/>
      <c r="D901" s="120"/>
      <c r="E901" s="120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</row>
    <row r="902" spans="2:18">
      <c r="B902" s="120"/>
      <c r="C902" s="120"/>
      <c r="D902" s="120"/>
      <c r="E902" s="120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</row>
    <row r="903" spans="2:18">
      <c r="B903" s="120"/>
      <c r="C903" s="120"/>
      <c r="D903" s="120"/>
      <c r="E903" s="120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</row>
    <row r="904" spans="2:18">
      <c r="B904" s="120"/>
      <c r="C904" s="120"/>
      <c r="D904" s="120"/>
      <c r="E904" s="120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</row>
    <row r="905" spans="2:18">
      <c r="B905" s="120"/>
      <c r="C905" s="120"/>
      <c r="D905" s="120"/>
      <c r="E905" s="120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</row>
    <row r="906" spans="2:18">
      <c r="B906" s="120"/>
      <c r="C906" s="120"/>
      <c r="D906" s="120"/>
      <c r="E906" s="120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</row>
    <row r="907" spans="2:18">
      <c r="B907" s="120"/>
      <c r="C907" s="120"/>
      <c r="D907" s="120"/>
      <c r="E907" s="120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</row>
    <row r="908" spans="2:18">
      <c r="B908" s="120"/>
      <c r="C908" s="120"/>
      <c r="D908" s="120"/>
      <c r="E908" s="120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</row>
    <row r="909" spans="2:18">
      <c r="B909" s="120"/>
      <c r="C909" s="120"/>
      <c r="D909" s="120"/>
      <c r="E909" s="120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</row>
    <row r="910" spans="2:18">
      <c r="B910" s="120"/>
      <c r="C910" s="120"/>
      <c r="D910" s="120"/>
      <c r="E910" s="120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</row>
    <row r="911" spans="2:18">
      <c r="B911" s="120"/>
      <c r="C911" s="120"/>
      <c r="D911" s="120"/>
      <c r="E911" s="120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</row>
    <row r="912" spans="2:18">
      <c r="B912" s="120"/>
      <c r="C912" s="120"/>
      <c r="D912" s="120"/>
      <c r="E912" s="120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</row>
    <row r="913" spans="2:18">
      <c r="B913" s="120"/>
      <c r="C913" s="120"/>
      <c r="D913" s="120"/>
      <c r="E913" s="120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</row>
    <row r="914" spans="2:18">
      <c r="B914" s="120"/>
      <c r="C914" s="120"/>
      <c r="D914" s="120"/>
      <c r="E914" s="120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</row>
    <row r="915" spans="2:18">
      <c r="B915" s="120"/>
      <c r="C915" s="120"/>
      <c r="D915" s="120"/>
      <c r="E915" s="120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</row>
    <row r="916" spans="2:18">
      <c r="B916" s="120"/>
      <c r="C916" s="120"/>
      <c r="D916" s="120"/>
      <c r="E916" s="120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</row>
    <row r="917" spans="2:18">
      <c r="B917" s="120"/>
      <c r="C917" s="120"/>
      <c r="D917" s="120"/>
      <c r="E917" s="120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</row>
    <row r="918" spans="2:18">
      <c r="B918" s="120"/>
      <c r="C918" s="120"/>
      <c r="D918" s="120"/>
      <c r="E918" s="120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</row>
    <row r="919" spans="2:18">
      <c r="B919" s="120"/>
      <c r="C919" s="120"/>
      <c r="D919" s="120"/>
      <c r="E919" s="120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</row>
    <row r="920" spans="2:18">
      <c r="B920" s="120"/>
      <c r="C920" s="120"/>
      <c r="D920" s="120"/>
      <c r="E920" s="120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</row>
    <row r="921" spans="2:18">
      <c r="B921" s="120"/>
      <c r="C921" s="120"/>
      <c r="D921" s="120"/>
      <c r="E921" s="120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</row>
    <row r="922" spans="2:18">
      <c r="B922" s="120"/>
      <c r="C922" s="120"/>
      <c r="D922" s="120"/>
      <c r="E922" s="120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</row>
    <row r="923" spans="2:18">
      <c r="B923" s="120"/>
      <c r="C923" s="120"/>
      <c r="D923" s="120"/>
      <c r="E923" s="120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</row>
    <row r="924" spans="2:18">
      <c r="B924" s="120"/>
      <c r="C924" s="120"/>
      <c r="D924" s="120"/>
      <c r="E924" s="120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</row>
    <row r="925" spans="2:18">
      <c r="B925" s="120"/>
      <c r="C925" s="120"/>
      <c r="D925" s="120"/>
      <c r="E925" s="120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</row>
    <row r="926" spans="2:18">
      <c r="B926" s="120"/>
      <c r="C926" s="120"/>
      <c r="D926" s="120"/>
      <c r="E926" s="120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</row>
    <row r="927" spans="2:18">
      <c r="B927" s="120"/>
      <c r="C927" s="120"/>
      <c r="D927" s="120"/>
      <c r="E927" s="120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</row>
    <row r="928" spans="2:18">
      <c r="B928" s="120"/>
      <c r="C928" s="120"/>
      <c r="D928" s="120"/>
      <c r="E928" s="120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</row>
    <row r="929" spans="2:18">
      <c r="B929" s="120"/>
      <c r="C929" s="120"/>
      <c r="D929" s="120"/>
      <c r="E929" s="120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</row>
    <row r="930" spans="2:18">
      <c r="B930" s="120"/>
      <c r="C930" s="120"/>
      <c r="D930" s="120"/>
      <c r="E930" s="120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</row>
    <row r="931" spans="2:18">
      <c r="B931" s="120"/>
      <c r="C931" s="120"/>
      <c r="D931" s="120"/>
      <c r="E931" s="120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</row>
    <row r="932" spans="2:18">
      <c r="B932" s="120"/>
      <c r="C932" s="120"/>
      <c r="D932" s="120"/>
      <c r="E932" s="120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</row>
    <row r="933" spans="2:18">
      <c r="B933" s="120"/>
      <c r="C933" s="120"/>
      <c r="D933" s="120"/>
      <c r="E933" s="120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</row>
    <row r="934" spans="2:18">
      <c r="B934" s="120"/>
      <c r="C934" s="120"/>
      <c r="D934" s="120"/>
      <c r="E934" s="120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</row>
    <row r="935" spans="2:18">
      <c r="B935" s="120"/>
      <c r="C935" s="120"/>
      <c r="D935" s="120"/>
      <c r="E935" s="120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</row>
    <row r="936" spans="2:18">
      <c r="B936" s="120"/>
      <c r="C936" s="120"/>
      <c r="D936" s="120"/>
      <c r="E936" s="120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</row>
    <row r="937" spans="2:18">
      <c r="B937" s="120"/>
      <c r="C937" s="120"/>
      <c r="D937" s="120"/>
      <c r="E937" s="120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</row>
    <row r="938" spans="2:18">
      <c r="B938" s="120"/>
      <c r="C938" s="120"/>
      <c r="D938" s="120"/>
      <c r="E938" s="120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</row>
    <row r="939" spans="2:18">
      <c r="B939" s="120"/>
      <c r="C939" s="120"/>
      <c r="D939" s="120"/>
      <c r="E939" s="120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</row>
    <row r="940" spans="2:18">
      <c r="B940" s="120"/>
      <c r="C940" s="120"/>
      <c r="D940" s="120"/>
      <c r="E940" s="120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</row>
    <row r="941" spans="2:18">
      <c r="B941" s="120"/>
      <c r="C941" s="120"/>
      <c r="D941" s="120"/>
      <c r="E941" s="120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</row>
    <row r="942" spans="2:18">
      <c r="B942" s="120"/>
      <c r="C942" s="120"/>
      <c r="D942" s="120"/>
      <c r="E942" s="120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</row>
    <row r="943" spans="2:18">
      <c r="B943" s="120"/>
      <c r="C943" s="120"/>
      <c r="D943" s="120"/>
      <c r="E943" s="120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</row>
    <row r="944" spans="2:18">
      <c r="B944" s="120"/>
      <c r="C944" s="120"/>
      <c r="D944" s="120"/>
      <c r="E944" s="120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</row>
    <row r="945" spans="2:18">
      <c r="B945" s="120"/>
      <c r="C945" s="120"/>
      <c r="D945" s="120"/>
      <c r="E945" s="120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</row>
    <row r="946" spans="2:18">
      <c r="B946" s="120"/>
      <c r="C946" s="120"/>
      <c r="D946" s="120"/>
      <c r="E946" s="120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</row>
    <row r="947" spans="2:18">
      <c r="B947" s="120"/>
      <c r="C947" s="120"/>
      <c r="D947" s="120"/>
      <c r="E947" s="120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</row>
    <row r="948" spans="2:18">
      <c r="B948" s="120"/>
      <c r="C948" s="120"/>
      <c r="D948" s="120"/>
      <c r="E948" s="120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</row>
    <row r="949" spans="2:18">
      <c r="B949" s="120"/>
      <c r="C949" s="120"/>
      <c r="D949" s="120"/>
      <c r="E949" s="120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</row>
    <row r="950" spans="2:18">
      <c r="B950" s="120"/>
      <c r="C950" s="120"/>
      <c r="D950" s="120"/>
      <c r="E950" s="120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</row>
    <row r="951" spans="2:18">
      <c r="B951" s="120"/>
      <c r="C951" s="120"/>
      <c r="D951" s="120"/>
      <c r="E951" s="120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</row>
    <row r="952" spans="2:18">
      <c r="B952" s="120"/>
      <c r="C952" s="120"/>
      <c r="D952" s="120"/>
      <c r="E952" s="120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</row>
    <row r="953" spans="2:18">
      <c r="B953" s="120"/>
      <c r="C953" s="120"/>
      <c r="D953" s="120"/>
      <c r="E953" s="120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</row>
    <row r="954" spans="2:18">
      <c r="B954" s="120"/>
      <c r="C954" s="120"/>
      <c r="D954" s="120"/>
      <c r="E954" s="120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</row>
    <row r="955" spans="2:18">
      <c r="B955" s="120"/>
      <c r="C955" s="120"/>
      <c r="D955" s="120"/>
      <c r="E955" s="120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</row>
    <row r="956" spans="2:18">
      <c r="B956" s="120"/>
      <c r="C956" s="120"/>
      <c r="D956" s="120"/>
      <c r="E956" s="120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</row>
    <row r="957" spans="2:18">
      <c r="B957" s="120"/>
      <c r="C957" s="120"/>
      <c r="D957" s="120"/>
      <c r="E957" s="120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</row>
    <row r="958" spans="2:18">
      <c r="B958" s="120"/>
      <c r="C958" s="120"/>
      <c r="D958" s="120"/>
      <c r="E958" s="120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</row>
    <row r="959" spans="2:18">
      <c r="B959" s="120"/>
      <c r="C959" s="120"/>
      <c r="D959" s="120"/>
      <c r="E959" s="120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</row>
    <row r="960" spans="2:18">
      <c r="B960" s="120"/>
      <c r="C960" s="120"/>
      <c r="D960" s="120"/>
      <c r="E960" s="120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</row>
    <row r="961" spans="2:18">
      <c r="B961" s="120"/>
      <c r="C961" s="120"/>
      <c r="D961" s="120"/>
      <c r="E961" s="120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</row>
    <row r="962" spans="2:18">
      <c r="B962" s="120"/>
      <c r="C962" s="120"/>
      <c r="D962" s="120"/>
      <c r="E962" s="120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</row>
    <row r="963" spans="2:18">
      <c r="B963" s="120"/>
      <c r="C963" s="120"/>
      <c r="D963" s="120"/>
      <c r="E963" s="120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</row>
    <row r="964" spans="2:18">
      <c r="B964" s="120"/>
      <c r="C964" s="120"/>
      <c r="D964" s="120"/>
      <c r="E964" s="120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</row>
    <row r="965" spans="2:18">
      <c r="B965" s="120"/>
      <c r="C965" s="120"/>
      <c r="D965" s="120"/>
      <c r="E965" s="120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</row>
    <row r="966" spans="2:18">
      <c r="B966" s="120"/>
      <c r="C966" s="120"/>
      <c r="D966" s="120"/>
      <c r="E966" s="120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</row>
    <row r="967" spans="2:18">
      <c r="B967" s="120"/>
      <c r="C967" s="120"/>
      <c r="D967" s="120"/>
      <c r="E967" s="120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</row>
    <row r="968" spans="2:18">
      <c r="B968" s="120"/>
      <c r="C968" s="120"/>
      <c r="D968" s="120"/>
      <c r="E968" s="120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</row>
    <row r="969" spans="2:18">
      <c r="B969" s="120"/>
      <c r="C969" s="120"/>
      <c r="D969" s="120"/>
      <c r="E969" s="120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</row>
    <row r="970" spans="2:18">
      <c r="B970" s="120"/>
      <c r="C970" s="120"/>
      <c r="D970" s="120"/>
      <c r="E970" s="120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</row>
    <row r="971" spans="2:18">
      <c r="B971" s="120"/>
      <c r="C971" s="120"/>
      <c r="D971" s="120"/>
      <c r="E971" s="120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</row>
    <row r="972" spans="2:18">
      <c r="B972" s="120"/>
      <c r="C972" s="120"/>
      <c r="D972" s="120"/>
      <c r="E972" s="120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</row>
    <row r="973" spans="2:18">
      <c r="B973" s="120"/>
      <c r="C973" s="120"/>
      <c r="D973" s="120"/>
      <c r="E973" s="120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</row>
    <row r="974" spans="2:18">
      <c r="B974" s="120"/>
      <c r="C974" s="120"/>
      <c r="D974" s="120"/>
      <c r="E974" s="120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</row>
    <row r="975" spans="2:18">
      <c r="B975" s="120"/>
      <c r="C975" s="120"/>
      <c r="D975" s="120"/>
      <c r="E975" s="120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</row>
    <row r="976" spans="2:18">
      <c r="B976" s="120"/>
      <c r="C976" s="120"/>
      <c r="D976" s="120"/>
      <c r="E976" s="120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</row>
    <row r="977" spans="2:18">
      <c r="B977" s="120"/>
      <c r="C977" s="120"/>
      <c r="D977" s="120"/>
      <c r="E977" s="120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</row>
    <row r="978" spans="2:18">
      <c r="B978" s="120"/>
      <c r="C978" s="120"/>
      <c r="D978" s="120"/>
      <c r="E978" s="120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</row>
    <row r="979" spans="2:18">
      <c r="B979" s="120"/>
      <c r="C979" s="120"/>
      <c r="D979" s="120"/>
      <c r="E979" s="120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</row>
    <row r="980" spans="2:18">
      <c r="B980" s="120"/>
      <c r="C980" s="120"/>
      <c r="D980" s="120"/>
      <c r="E980" s="120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</row>
    <row r="981" spans="2:18">
      <c r="B981" s="120"/>
      <c r="C981" s="120"/>
      <c r="D981" s="120"/>
      <c r="E981" s="120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</row>
    <row r="982" spans="2:18">
      <c r="B982" s="120"/>
      <c r="C982" s="120"/>
      <c r="D982" s="120"/>
      <c r="E982" s="120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</row>
    <row r="983" spans="2:18">
      <c r="B983" s="120"/>
      <c r="C983" s="120"/>
      <c r="D983" s="120"/>
      <c r="E983" s="120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</row>
    <row r="984" spans="2:18">
      <c r="B984" s="120"/>
      <c r="C984" s="120"/>
      <c r="D984" s="120"/>
      <c r="E984" s="120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</row>
    <row r="985" spans="2:18">
      <c r="B985" s="120"/>
      <c r="C985" s="120"/>
      <c r="D985" s="120"/>
      <c r="E985" s="120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</row>
    <row r="986" spans="2:18">
      <c r="B986" s="120"/>
      <c r="C986" s="120"/>
      <c r="D986" s="120"/>
      <c r="E986" s="120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</row>
    <row r="987" spans="2:18">
      <c r="B987" s="120"/>
      <c r="C987" s="120"/>
      <c r="D987" s="120"/>
      <c r="E987" s="120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</row>
    <row r="988" spans="2:18">
      <c r="B988" s="120"/>
      <c r="C988" s="120"/>
      <c r="D988" s="120"/>
      <c r="E988" s="120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</row>
    <row r="989" spans="2:18">
      <c r="B989" s="120"/>
      <c r="C989" s="120"/>
      <c r="D989" s="120"/>
      <c r="E989" s="120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</row>
    <row r="990" spans="2:18">
      <c r="B990" s="120"/>
      <c r="C990" s="120"/>
      <c r="D990" s="120"/>
      <c r="E990" s="120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</row>
    <row r="991" spans="2:18">
      <c r="B991" s="120"/>
      <c r="C991" s="120"/>
      <c r="D991" s="120"/>
      <c r="E991" s="120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</row>
    <row r="992" spans="2:18">
      <c r="B992" s="120"/>
      <c r="C992" s="120"/>
      <c r="D992" s="120"/>
      <c r="E992" s="120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</row>
    <row r="993" spans="2:18">
      <c r="B993" s="120"/>
      <c r="C993" s="120"/>
      <c r="D993" s="120"/>
      <c r="E993" s="120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</row>
    <row r="994" spans="2:18">
      <c r="B994" s="120"/>
      <c r="C994" s="120"/>
      <c r="D994" s="120"/>
      <c r="E994" s="120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</row>
    <row r="995" spans="2:18">
      <c r="B995" s="120"/>
      <c r="C995" s="120"/>
      <c r="D995" s="120"/>
      <c r="E995" s="120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</row>
    <row r="996" spans="2:18">
      <c r="B996" s="120"/>
      <c r="C996" s="120"/>
      <c r="D996" s="120"/>
      <c r="E996" s="120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</row>
    <row r="997" spans="2:18">
      <c r="B997" s="120"/>
      <c r="C997" s="120"/>
      <c r="D997" s="120"/>
      <c r="E997" s="120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</row>
    <row r="998" spans="2:18">
      <c r="B998" s="120"/>
      <c r="C998" s="120"/>
      <c r="D998" s="120"/>
      <c r="E998" s="120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</row>
    <row r="999" spans="2:18">
      <c r="B999" s="120"/>
      <c r="C999" s="120"/>
      <c r="D999" s="120"/>
      <c r="E999" s="120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</row>
    <row r="1000" spans="2:18">
      <c r="B1000" s="120"/>
      <c r="C1000" s="120"/>
      <c r="D1000" s="120"/>
      <c r="E1000" s="120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</row>
    <row r="1001" spans="2:18">
      <c r="B1001" s="120"/>
      <c r="C1001" s="120"/>
      <c r="D1001" s="120"/>
      <c r="E1001" s="120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</row>
    <row r="1002" spans="2:18">
      <c r="B1002" s="120"/>
      <c r="C1002" s="120"/>
      <c r="D1002" s="120"/>
      <c r="E1002" s="120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</row>
    <row r="1003" spans="2:18">
      <c r="B1003" s="120"/>
      <c r="C1003" s="120"/>
      <c r="D1003" s="120"/>
      <c r="E1003" s="120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</row>
    <row r="1004" spans="2:18">
      <c r="B1004" s="120"/>
      <c r="C1004" s="120"/>
      <c r="D1004" s="120"/>
      <c r="E1004" s="120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</row>
    <row r="1005" spans="2:18">
      <c r="B1005" s="120"/>
      <c r="C1005" s="120"/>
      <c r="D1005" s="120"/>
      <c r="E1005" s="120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</row>
    <row r="1006" spans="2:18">
      <c r="B1006" s="120"/>
      <c r="C1006" s="120"/>
      <c r="D1006" s="120"/>
      <c r="E1006" s="120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</row>
    <row r="1007" spans="2:18">
      <c r="B1007" s="120"/>
      <c r="C1007" s="120"/>
      <c r="D1007" s="120"/>
      <c r="E1007" s="120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</row>
    <row r="1008" spans="2:18">
      <c r="B1008" s="120"/>
      <c r="C1008" s="120"/>
      <c r="D1008" s="120"/>
      <c r="E1008" s="120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</row>
    <row r="1009" spans="2:18">
      <c r="B1009" s="120"/>
      <c r="C1009" s="120"/>
      <c r="D1009" s="120"/>
      <c r="E1009" s="120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</row>
    <row r="1010" spans="2:18">
      <c r="B1010" s="120"/>
      <c r="C1010" s="120"/>
      <c r="D1010" s="120"/>
      <c r="E1010" s="120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</row>
    <row r="1011" spans="2:18">
      <c r="B1011" s="120"/>
      <c r="C1011" s="120"/>
      <c r="D1011" s="120"/>
      <c r="E1011" s="120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</row>
    <row r="1012" spans="2:18">
      <c r="B1012" s="120"/>
      <c r="C1012" s="120"/>
      <c r="D1012" s="120"/>
      <c r="E1012" s="120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</row>
    <row r="1013" spans="2:18">
      <c r="B1013" s="120"/>
      <c r="C1013" s="120"/>
      <c r="D1013" s="120"/>
      <c r="E1013" s="120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</row>
    <row r="1014" spans="2:18">
      <c r="B1014" s="120"/>
      <c r="C1014" s="120"/>
      <c r="D1014" s="120"/>
      <c r="E1014" s="120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</row>
    <row r="1015" spans="2:18">
      <c r="B1015" s="120"/>
      <c r="C1015" s="120"/>
      <c r="D1015" s="120"/>
      <c r="E1015" s="120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</row>
    <row r="1016" spans="2:18">
      <c r="B1016" s="120"/>
      <c r="C1016" s="120"/>
      <c r="D1016" s="120"/>
      <c r="E1016" s="120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</row>
    <row r="1017" spans="2:18">
      <c r="B1017" s="120"/>
      <c r="C1017" s="120"/>
      <c r="D1017" s="120"/>
      <c r="E1017" s="120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</row>
    <row r="1018" spans="2:18">
      <c r="B1018" s="120"/>
      <c r="C1018" s="120"/>
      <c r="D1018" s="120"/>
      <c r="E1018" s="120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</row>
    <row r="1019" spans="2:18">
      <c r="B1019" s="120"/>
      <c r="C1019" s="120"/>
      <c r="D1019" s="120"/>
      <c r="E1019" s="120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</row>
    <row r="1020" spans="2:18">
      <c r="B1020" s="120"/>
      <c r="C1020" s="120"/>
      <c r="D1020" s="120"/>
      <c r="E1020" s="120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</row>
    <row r="1021" spans="2:18">
      <c r="B1021" s="120"/>
      <c r="C1021" s="120"/>
      <c r="D1021" s="120"/>
      <c r="E1021" s="120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</row>
    <row r="1022" spans="2:18">
      <c r="B1022" s="120"/>
      <c r="C1022" s="120"/>
      <c r="D1022" s="120"/>
      <c r="E1022" s="120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</row>
    <row r="1023" spans="2:18">
      <c r="B1023" s="120"/>
      <c r="C1023" s="120"/>
      <c r="D1023" s="120"/>
      <c r="E1023" s="120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</row>
    <row r="1024" spans="2:18">
      <c r="B1024" s="120"/>
      <c r="C1024" s="120"/>
      <c r="D1024" s="120"/>
      <c r="E1024" s="120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</row>
    <row r="1025" spans="2:18">
      <c r="B1025" s="120"/>
      <c r="C1025" s="120"/>
      <c r="D1025" s="120"/>
      <c r="E1025" s="120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</row>
    <row r="1026" spans="2:18">
      <c r="B1026" s="120"/>
      <c r="C1026" s="120"/>
      <c r="D1026" s="120"/>
      <c r="E1026" s="120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</row>
    <row r="1027" spans="2:18">
      <c r="B1027" s="120"/>
      <c r="C1027" s="120"/>
      <c r="D1027" s="120"/>
      <c r="E1027" s="120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</row>
    <row r="1028" spans="2:18">
      <c r="B1028" s="120"/>
      <c r="C1028" s="120"/>
      <c r="D1028" s="120"/>
      <c r="E1028" s="120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</row>
    <row r="1029" spans="2:18">
      <c r="B1029" s="120"/>
      <c r="C1029" s="120"/>
      <c r="D1029" s="120"/>
      <c r="E1029" s="120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</row>
    <row r="1030" spans="2:18">
      <c r="B1030" s="120"/>
      <c r="C1030" s="120"/>
      <c r="D1030" s="120"/>
      <c r="E1030" s="120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</row>
    <row r="1031" spans="2:18">
      <c r="B1031" s="120"/>
      <c r="C1031" s="120"/>
      <c r="D1031" s="120"/>
      <c r="E1031" s="120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</row>
    <row r="1032" spans="2:18">
      <c r="B1032" s="120"/>
      <c r="C1032" s="120"/>
      <c r="D1032" s="120"/>
      <c r="E1032" s="120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</row>
    <row r="1033" spans="2:18">
      <c r="B1033" s="120"/>
      <c r="C1033" s="120"/>
      <c r="D1033" s="120"/>
      <c r="E1033" s="120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</row>
    <row r="1034" spans="2:18">
      <c r="B1034" s="120"/>
      <c r="C1034" s="120"/>
      <c r="D1034" s="120"/>
      <c r="E1034" s="120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</row>
    <row r="1035" spans="2:18">
      <c r="B1035" s="120"/>
      <c r="C1035" s="120"/>
      <c r="D1035" s="120"/>
      <c r="E1035" s="120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</row>
    <row r="1036" spans="2:18">
      <c r="B1036" s="120"/>
      <c r="C1036" s="120"/>
      <c r="D1036" s="120"/>
      <c r="E1036" s="120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</row>
    <row r="1037" spans="2:18">
      <c r="B1037" s="120"/>
      <c r="C1037" s="120"/>
      <c r="D1037" s="120"/>
      <c r="E1037" s="120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</row>
    <row r="1038" spans="2:18">
      <c r="B1038" s="120"/>
      <c r="C1038" s="120"/>
      <c r="D1038" s="120"/>
      <c r="E1038" s="120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</row>
    <row r="1039" spans="2:18">
      <c r="B1039" s="120"/>
      <c r="C1039" s="120"/>
      <c r="D1039" s="120"/>
      <c r="E1039" s="120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</row>
    <row r="1040" spans="2:18">
      <c r="B1040" s="120"/>
      <c r="C1040" s="120"/>
      <c r="D1040" s="120"/>
      <c r="E1040" s="120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</row>
    <row r="1041" spans="2:18">
      <c r="B1041" s="120"/>
      <c r="C1041" s="120"/>
      <c r="D1041" s="120"/>
      <c r="E1041" s="120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</row>
    <row r="1042" spans="2:18">
      <c r="B1042" s="120"/>
      <c r="C1042" s="120"/>
      <c r="D1042" s="120"/>
      <c r="E1042" s="120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</row>
    <row r="1043" spans="2:18">
      <c r="B1043" s="120"/>
      <c r="C1043" s="120"/>
      <c r="D1043" s="120"/>
      <c r="E1043" s="120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</row>
    <row r="1044" spans="2:18">
      <c r="B1044" s="120"/>
      <c r="C1044" s="120"/>
      <c r="D1044" s="120"/>
      <c r="E1044" s="120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</row>
    <row r="1045" spans="2:18">
      <c r="B1045" s="120"/>
      <c r="C1045" s="120"/>
      <c r="D1045" s="120"/>
      <c r="E1045" s="120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</row>
    <row r="1046" spans="2:18">
      <c r="B1046" s="120"/>
      <c r="C1046" s="120"/>
      <c r="D1046" s="120"/>
      <c r="E1046" s="120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</row>
    <row r="1047" spans="2:18">
      <c r="B1047" s="120"/>
      <c r="C1047" s="120"/>
      <c r="D1047" s="120"/>
      <c r="E1047" s="120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</row>
    <row r="1048" spans="2:18">
      <c r="B1048" s="120"/>
      <c r="C1048" s="120"/>
      <c r="D1048" s="120"/>
      <c r="E1048" s="120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</row>
    <row r="1049" spans="2:18">
      <c r="B1049" s="120"/>
      <c r="C1049" s="120"/>
      <c r="D1049" s="120"/>
      <c r="E1049" s="120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</row>
    <row r="1050" spans="2:18">
      <c r="B1050" s="120"/>
      <c r="C1050" s="120"/>
      <c r="D1050" s="120"/>
      <c r="E1050" s="120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</row>
    <row r="1051" spans="2:18">
      <c r="B1051" s="120"/>
      <c r="C1051" s="120"/>
      <c r="D1051" s="120"/>
      <c r="E1051" s="120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</row>
    <row r="1052" spans="2:18">
      <c r="B1052" s="120"/>
      <c r="C1052" s="120"/>
      <c r="D1052" s="120"/>
      <c r="E1052" s="120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</row>
    <row r="1053" spans="2:18">
      <c r="B1053" s="120"/>
      <c r="C1053" s="120"/>
      <c r="D1053" s="120"/>
      <c r="E1053" s="120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</row>
    <row r="1054" spans="2:18">
      <c r="B1054" s="120"/>
      <c r="C1054" s="120"/>
      <c r="D1054" s="120"/>
      <c r="E1054" s="120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</row>
    <row r="1055" spans="2:18">
      <c r="B1055" s="120"/>
      <c r="C1055" s="120"/>
      <c r="D1055" s="120"/>
      <c r="E1055" s="120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</row>
    <row r="1056" spans="2:18">
      <c r="B1056" s="120"/>
      <c r="C1056" s="120"/>
      <c r="D1056" s="120"/>
      <c r="E1056" s="120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</row>
    <row r="1057" spans="2:18">
      <c r="B1057" s="120"/>
      <c r="C1057" s="120"/>
      <c r="D1057" s="120"/>
      <c r="E1057" s="120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</row>
    <row r="1058" spans="2:18">
      <c r="B1058" s="120"/>
      <c r="C1058" s="120"/>
      <c r="D1058" s="120"/>
      <c r="E1058" s="120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</row>
    <row r="1059" spans="2:18">
      <c r="B1059" s="120"/>
      <c r="C1059" s="120"/>
      <c r="D1059" s="120"/>
      <c r="E1059" s="120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</row>
    <row r="1060" spans="2:18">
      <c r="B1060" s="120"/>
      <c r="C1060" s="120"/>
      <c r="D1060" s="120"/>
      <c r="E1060" s="120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</row>
    <row r="1061" spans="2:18">
      <c r="B1061" s="120"/>
      <c r="C1061" s="120"/>
      <c r="D1061" s="120"/>
      <c r="E1061" s="120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</row>
    <row r="1062" spans="2:18">
      <c r="B1062" s="120"/>
      <c r="C1062" s="120"/>
      <c r="D1062" s="120"/>
      <c r="E1062" s="120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</row>
    <row r="1063" spans="2:18">
      <c r="B1063" s="120"/>
      <c r="C1063" s="120"/>
      <c r="D1063" s="120"/>
      <c r="E1063" s="120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</row>
    <row r="1064" spans="2:18">
      <c r="B1064" s="120"/>
      <c r="C1064" s="120"/>
      <c r="D1064" s="120"/>
      <c r="E1064" s="120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</row>
    <row r="1065" spans="2:18">
      <c r="B1065" s="120"/>
      <c r="C1065" s="120"/>
      <c r="D1065" s="120"/>
      <c r="E1065" s="120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</row>
    <row r="1066" spans="2:18">
      <c r="B1066" s="120"/>
      <c r="C1066" s="120"/>
      <c r="D1066" s="120"/>
      <c r="E1066" s="120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</row>
  </sheetData>
  <sheetProtection sheet="1" objects="1" scenarios="1"/>
  <mergeCells count="1">
    <mergeCell ref="B6:R6"/>
  </mergeCells>
  <phoneticPr fontId="3" type="noConversion"/>
  <conditionalFormatting sqref="B58:B261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61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6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8803</v>
      </c>
    </row>
    <row r="6" spans="2:15" ht="26.25" customHeight="1">
      <c r="B6" s="134" t="s">
        <v>175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s="3" customFormat="1" ht="78.75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66</v>
      </c>
      <c r="G7" s="48" t="s">
        <v>17</v>
      </c>
      <c r="H7" s="48" t="s">
        <v>101</v>
      </c>
      <c r="I7" s="48" t="s">
        <v>52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5" t="s">
        <v>2890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127">
        <v>0</v>
      </c>
      <c r="O10" s="127">
        <v>0</v>
      </c>
    </row>
    <row r="11" spans="2:15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2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2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0"/>
      <c r="C110" s="120"/>
      <c r="D110" s="120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2:15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0"/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0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0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0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0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0"/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0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0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0"/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0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0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0"/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0"/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0"/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0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0"/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0"/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0"/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0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0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0"/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0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0"/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0"/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0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0"/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0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0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0"/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0"/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0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0"/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0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0"/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0"/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0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0"/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0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0"/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0"/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0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0"/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0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0"/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0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0"/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0"/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0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0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0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0"/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0"/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0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0"/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0"/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0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0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0"/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0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0"/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0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0"/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0"/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0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0"/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0"/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0"/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0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0"/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0"/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0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0"/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0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0"/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0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0"/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0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0"/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0"/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0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0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0"/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0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0"/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0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0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384" width="9.140625" style="1"/>
  </cols>
  <sheetData>
    <row r="1" spans="2:10">
      <c r="B1" s="46" t="s">
        <v>144</v>
      </c>
      <c r="C1" s="67" t="s" vm="1">
        <v>228</v>
      </c>
    </row>
    <row r="2" spans="2:10">
      <c r="B2" s="46" t="s">
        <v>143</v>
      </c>
      <c r="C2" s="67" t="s">
        <v>229</v>
      </c>
    </row>
    <row r="3" spans="2:10">
      <c r="B3" s="46" t="s">
        <v>145</v>
      </c>
      <c r="C3" s="67" t="s">
        <v>230</v>
      </c>
    </row>
    <row r="4" spans="2:10">
      <c r="B4" s="46" t="s">
        <v>146</v>
      </c>
      <c r="C4" s="67">
        <v>8803</v>
      </c>
    </row>
    <row r="6" spans="2:10" ht="26.25" customHeight="1">
      <c r="B6" s="134" t="s">
        <v>176</v>
      </c>
      <c r="C6" s="135"/>
      <c r="D6" s="135"/>
      <c r="E6" s="135"/>
      <c r="F6" s="135"/>
      <c r="G6" s="135"/>
      <c r="H6" s="135"/>
      <c r="I6" s="135"/>
      <c r="J6" s="136"/>
    </row>
    <row r="7" spans="2:10" s="3" customFormat="1" ht="78.75">
      <c r="B7" s="47" t="s">
        <v>114</v>
      </c>
      <c r="C7" s="49" t="s">
        <v>54</v>
      </c>
      <c r="D7" s="49" t="s">
        <v>84</v>
      </c>
      <c r="E7" s="49" t="s">
        <v>55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40</v>
      </c>
      <c r="C10" s="111"/>
      <c r="D10" s="104"/>
      <c r="E10" s="112">
        <v>1.8583124370696067E-2</v>
      </c>
      <c r="F10" s="105"/>
      <c r="G10" s="107">
        <v>8837.541369999999</v>
      </c>
      <c r="H10" s="106">
        <f>IFERROR(G10/$G$10,0)</f>
        <v>1</v>
      </c>
      <c r="I10" s="106">
        <f>G10/'סכום נכסי הקרן'!$C$42</f>
        <v>7.1546772028676401E-3</v>
      </c>
      <c r="J10" s="73"/>
    </row>
    <row r="11" spans="2:10" ht="22.5" customHeight="1">
      <c r="B11" s="108" t="s">
        <v>201</v>
      </c>
      <c r="C11" s="111"/>
      <c r="D11" s="104"/>
      <c r="E11" s="112">
        <v>1.8583124370696067E-2</v>
      </c>
      <c r="F11" s="113"/>
      <c r="G11" s="107">
        <v>8837.541369999999</v>
      </c>
      <c r="H11" s="106">
        <f t="shared" ref="H11:H20" si="0">IFERROR(G11/$G$10,0)</f>
        <v>1</v>
      </c>
      <c r="I11" s="106">
        <f>G11/'סכום נכסי הקרן'!$C$42</f>
        <v>7.1546772028676401E-3</v>
      </c>
      <c r="J11" s="73"/>
    </row>
    <row r="12" spans="2:10">
      <c r="B12" s="89" t="s">
        <v>85</v>
      </c>
      <c r="C12" s="102"/>
      <c r="D12" s="93"/>
      <c r="E12" s="103">
        <v>3.9255208468031669E-2</v>
      </c>
      <c r="F12" s="100"/>
      <c r="G12" s="80">
        <v>4183.6265000000003</v>
      </c>
      <c r="H12" s="81">
        <f t="shared" si="0"/>
        <v>0.47339257886834657</v>
      </c>
      <c r="I12" s="81">
        <f>G12/'סכום נכסי הקרן'!$C$42</f>
        <v>3.3869710920360805E-3</v>
      </c>
      <c r="J12" s="71"/>
    </row>
    <row r="13" spans="2:10">
      <c r="B13" s="76" t="s">
        <v>2872</v>
      </c>
      <c r="C13" s="94">
        <v>44196</v>
      </c>
      <c r="D13" s="88" t="s">
        <v>2873</v>
      </c>
      <c r="E13" s="101">
        <v>2.5069994065358994E-2</v>
      </c>
      <c r="F13" s="86" t="s">
        <v>131</v>
      </c>
      <c r="G13" s="83">
        <v>957.49982</v>
      </c>
      <c r="H13" s="84">
        <f t="shared" si="0"/>
        <v>0.10834459267713732</v>
      </c>
      <c r="I13" s="84">
        <f>G13/'סכום נכסי הקרן'!$C$42</f>
        <v>7.7517058728109457E-4</v>
      </c>
      <c r="J13" s="73" t="s">
        <v>2874</v>
      </c>
    </row>
    <row r="14" spans="2:10">
      <c r="B14" s="76" t="s">
        <v>2875</v>
      </c>
      <c r="C14" s="94">
        <v>44196</v>
      </c>
      <c r="D14" s="88" t="s">
        <v>2876</v>
      </c>
      <c r="E14" s="101">
        <v>6.2186480493078653E-3</v>
      </c>
      <c r="F14" s="86" t="s">
        <v>131</v>
      </c>
      <c r="G14" s="83">
        <v>445.44168000000002</v>
      </c>
      <c r="H14" s="84">
        <f t="shared" si="0"/>
        <v>5.0403348776629268E-2</v>
      </c>
      <c r="I14" s="84">
        <f>G14/'סכום נכסי הקרן'!$C$42</f>
        <v>3.6061969044033599E-4</v>
      </c>
      <c r="J14" s="73" t="s">
        <v>2877</v>
      </c>
    </row>
    <row r="15" spans="2:10">
      <c r="B15" s="76" t="s">
        <v>2878</v>
      </c>
      <c r="C15" s="94">
        <v>44196</v>
      </c>
      <c r="D15" s="88" t="s">
        <v>2876</v>
      </c>
      <c r="E15" s="101">
        <v>4.9431909968402389E-2</v>
      </c>
      <c r="F15" s="86" t="s">
        <v>131</v>
      </c>
      <c r="G15" s="83">
        <v>2780.6849999999999</v>
      </c>
      <c r="H15" s="84">
        <f t="shared" si="0"/>
        <v>0.31464463741457999</v>
      </c>
      <c r="I15" s="84">
        <f>G15/'סכום נכסי הקרן'!$C$42</f>
        <v>2.2511808143146498E-3</v>
      </c>
      <c r="J15" s="73" t="s">
        <v>2879</v>
      </c>
    </row>
    <row r="16" spans="2:10">
      <c r="B16" s="92"/>
      <c r="C16" s="94"/>
      <c r="D16" s="88"/>
      <c r="E16" s="101"/>
      <c r="F16" s="73"/>
      <c r="G16" s="73"/>
      <c r="H16" s="84"/>
      <c r="I16" s="73"/>
      <c r="J16" s="73"/>
    </row>
    <row r="17" spans="2:10">
      <c r="B17" s="89" t="s">
        <v>86</v>
      </c>
      <c r="C17" s="102"/>
      <c r="D17" s="93"/>
      <c r="E17" s="103">
        <v>0</v>
      </c>
      <c r="F17" s="100"/>
      <c r="G17" s="80">
        <v>4653.9148699999996</v>
      </c>
      <c r="H17" s="81">
        <f t="shared" si="0"/>
        <v>0.52660742113165349</v>
      </c>
      <c r="I17" s="81">
        <f>G17/'סכום נכסי הקרן'!$C$42</f>
        <v>3.7677061108315601E-3</v>
      </c>
      <c r="J17" s="71"/>
    </row>
    <row r="18" spans="2:10">
      <c r="B18" s="76" t="s">
        <v>2880</v>
      </c>
      <c r="C18" s="94">
        <v>43738</v>
      </c>
      <c r="D18" s="88" t="s">
        <v>27</v>
      </c>
      <c r="E18" s="101">
        <v>0</v>
      </c>
      <c r="F18" s="86" t="s">
        <v>131</v>
      </c>
      <c r="G18" s="83">
        <v>3105.07735</v>
      </c>
      <c r="H18" s="84">
        <f t="shared" si="0"/>
        <v>0.35135081353514508</v>
      </c>
      <c r="I18" s="84">
        <f>G18/'סכום נכסי הקרן'!$C$42</f>
        <v>2.5138016558089015E-3</v>
      </c>
      <c r="J18" s="73" t="s">
        <v>2881</v>
      </c>
    </row>
    <row r="19" spans="2:10">
      <c r="B19" s="76" t="s">
        <v>2882</v>
      </c>
      <c r="C19" s="94">
        <v>43738</v>
      </c>
      <c r="D19" s="88" t="s">
        <v>27</v>
      </c>
      <c r="E19" s="101">
        <v>0</v>
      </c>
      <c r="F19" s="86" t="s">
        <v>131</v>
      </c>
      <c r="G19" s="83">
        <v>1370.6780000000001</v>
      </c>
      <c r="H19" s="84">
        <f t="shared" si="0"/>
        <v>0.15509720889713927</v>
      </c>
      <c r="I19" s="84">
        <f>G19/'סכום נכסי הקרן'!$C$42</f>
        <v>1.1096704647247622E-3</v>
      </c>
      <c r="J19" s="73" t="s">
        <v>2883</v>
      </c>
    </row>
    <row r="20" spans="2:10">
      <c r="B20" s="76" t="s">
        <v>2884</v>
      </c>
      <c r="C20" s="94">
        <v>44104</v>
      </c>
      <c r="D20" s="88" t="s">
        <v>27</v>
      </c>
      <c r="E20" s="101">
        <v>0</v>
      </c>
      <c r="F20" s="86" t="s">
        <v>131</v>
      </c>
      <c r="G20" s="83">
        <v>178.15951999999999</v>
      </c>
      <c r="H20" s="84">
        <f t="shared" si="0"/>
        <v>2.0159398699369259E-2</v>
      </c>
      <c r="I20" s="84">
        <f>G20/'סכום נכסי הקרן'!$C$42</f>
        <v>1.4423399029789679E-4</v>
      </c>
      <c r="J20" s="73" t="s">
        <v>2885</v>
      </c>
    </row>
    <row r="21" spans="2:10">
      <c r="B21" s="92"/>
      <c r="C21" s="94"/>
      <c r="D21" s="88"/>
      <c r="E21" s="101"/>
      <c r="F21" s="73"/>
      <c r="G21" s="73"/>
      <c r="H21" s="84"/>
      <c r="I21" s="73"/>
      <c r="J21" s="73"/>
    </row>
    <row r="22" spans="2:10">
      <c r="B22" s="88"/>
      <c r="C22" s="94"/>
      <c r="D22" s="88"/>
      <c r="E22" s="101"/>
      <c r="F22" s="88"/>
      <c r="G22" s="88"/>
      <c r="H22" s="88"/>
      <c r="I22" s="88"/>
      <c r="J22" s="88"/>
    </row>
    <row r="23" spans="2:10">
      <c r="B23" s="88"/>
      <c r="C23" s="94"/>
      <c r="D23" s="88"/>
      <c r="E23" s="101"/>
      <c r="F23" s="88"/>
      <c r="G23" s="88"/>
      <c r="H23" s="88"/>
      <c r="I23" s="88"/>
      <c r="J23" s="88"/>
    </row>
    <row r="24" spans="2:10">
      <c r="B24" s="123"/>
      <c r="C24" s="94"/>
      <c r="D24" s="88"/>
      <c r="E24" s="101"/>
      <c r="F24" s="88"/>
      <c r="G24" s="88"/>
      <c r="H24" s="88"/>
      <c r="I24" s="88"/>
      <c r="J24" s="88"/>
    </row>
    <row r="25" spans="2:10">
      <c r="B25" s="123"/>
      <c r="C25" s="94"/>
      <c r="D25" s="88"/>
      <c r="E25" s="101"/>
      <c r="F25" s="88"/>
      <c r="G25" s="88"/>
      <c r="H25" s="88"/>
      <c r="I25" s="88"/>
      <c r="J25" s="88"/>
    </row>
    <row r="26" spans="2:10">
      <c r="B26" s="88"/>
      <c r="C26" s="94"/>
      <c r="D26" s="88"/>
      <c r="E26" s="101"/>
      <c r="F26" s="88"/>
      <c r="G26" s="88"/>
      <c r="H26" s="88"/>
      <c r="I26" s="88"/>
      <c r="J26" s="88"/>
    </row>
    <row r="27" spans="2:10">
      <c r="B27" s="88"/>
      <c r="C27" s="94"/>
      <c r="D27" s="88"/>
      <c r="E27" s="101"/>
      <c r="F27" s="88"/>
      <c r="G27" s="88"/>
      <c r="H27" s="88"/>
      <c r="I27" s="88"/>
      <c r="J27" s="88"/>
    </row>
    <row r="28" spans="2:10">
      <c r="B28" s="88"/>
      <c r="C28" s="94"/>
      <c r="D28" s="88"/>
      <c r="E28" s="101"/>
      <c r="F28" s="88"/>
      <c r="G28" s="88"/>
      <c r="H28" s="88"/>
      <c r="I28" s="88"/>
      <c r="J28" s="88"/>
    </row>
    <row r="29" spans="2:10">
      <c r="B29" s="88"/>
      <c r="C29" s="94"/>
      <c r="D29" s="88"/>
      <c r="E29" s="101"/>
      <c r="F29" s="88"/>
      <c r="G29" s="88"/>
      <c r="H29" s="88"/>
      <c r="I29" s="88"/>
      <c r="J29" s="88"/>
    </row>
    <row r="30" spans="2:10">
      <c r="B30" s="88"/>
      <c r="C30" s="94"/>
      <c r="D30" s="88"/>
      <c r="E30" s="101"/>
      <c r="F30" s="88"/>
      <c r="G30" s="88"/>
      <c r="H30" s="88"/>
      <c r="I30" s="88"/>
      <c r="J30" s="88"/>
    </row>
    <row r="31" spans="2:10">
      <c r="B31" s="88"/>
      <c r="C31" s="94"/>
      <c r="D31" s="88"/>
      <c r="E31" s="101"/>
      <c r="F31" s="88"/>
      <c r="G31" s="88"/>
      <c r="H31" s="88"/>
      <c r="I31" s="88"/>
      <c r="J31" s="88"/>
    </row>
    <row r="32" spans="2:10">
      <c r="B32" s="88"/>
      <c r="C32" s="94"/>
      <c r="D32" s="88"/>
      <c r="E32" s="101"/>
      <c r="F32" s="88"/>
      <c r="G32" s="88"/>
      <c r="H32" s="88"/>
      <c r="I32" s="88"/>
      <c r="J32" s="88"/>
    </row>
    <row r="33" spans="2:10">
      <c r="B33" s="88"/>
      <c r="C33" s="94"/>
      <c r="D33" s="88"/>
      <c r="E33" s="101"/>
      <c r="F33" s="88"/>
      <c r="G33" s="88"/>
      <c r="H33" s="88"/>
      <c r="I33" s="88"/>
      <c r="J33" s="88"/>
    </row>
    <row r="34" spans="2:10">
      <c r="B34" s="88"/>
      <c r="C34" s="94"/>
      <c r="D34" s="88"/>
      <c r="E34" s="101"/>
      <c r="F34" s="88"/>
      <c r="G34" s="88"/>
      <c r="H34" s="88"/>
      <c r="I34" s="88"/>
      <c r="J34" s="88"/>
    </row>
    <row r="35" spans="2:10">
      <c r="B35" s="88"/>
      <c r="C35" s="94"/>
      <c r="D35" s="88"/>
      <c r="E35" s="101"/>
      <c r="F35" s="88"/>
      <c r="G35" s="88"/>
      <c r="H35" s="88"/>
      <c r="I35" s="88"/>
      <c r="J35" s="88"/>
    </row>
    <row r="36" spans="2:10">
      <c r="B36" s="88"/>
      <c r="C36" s="94"/>
      <c r="D36" s="88"/>
      <c r="E36" s="101"/>
      <c r="F36" s="88"/>
      <c r="G36" s="88"/>
      <c r="H36" s="88"/>
      <c r="I36" s="88"/>
      <c r="J36" s="88"/>
    </row>
    <row r="37" spans="2:10">
      <c r="B37" s="88"/>
      <c r="C37" s="94"/>
      <c r="D37" s="88"/>
      <c r="E37" s="101"/>
      <c r="F37" s="88"/>
      <c r="G37" s="88"/>
      <c r="H37" s="88"/>
      <c r="I37" s="88"/>
      <c r="J37" s="88"/>
    </row>
    <row r="38" spans="2:10">
      <c r="B38" s="88"/>
      <c r="C38" s="94"/>
      <c r="D38" s="88"/>
      <c r="E38" s="101"/>
      <c r="F38" s="88"/>
      <c r="G38" s="88"/>
      <c r="H38" s="88"/>
      <c r="I38" s="88"/>
      <c r="J38" s="88"/>
    </row>
    <row r="39" spans="2:10">
      <c r="B39" s="88"/>
      <c r="C39" s="94"/>
      <c r="D39" s="88"/>
      <c r="E39" s="101"/>
      <c r="F39" s="88"/>
      <c r="G39" s="88"/>
      <c r="H39" s="88"/>
      <c r="I39" s="88"/>
      <c r="J39" s="88"/>
    </row>
    <row r="40" spans="2:10">
      <c r="B40" s="88"/>
      <c r="C40" s="94"/>
      <c r="D40" s="88"/>
      <c r="E40" s="101"/>
      <c r="F40" s="88"/>
      <c r="G40" s="88"/>
      <c r="H40" s="88"/>
      <c r="I40" s="88"/>
      <c r="J40" s="88"/>
    </row>
    <row r="41" spans="2:10">
      <c r="B41" s="88"/>
      <c r="C41" s="94"/>
      <c r="D41" s="88"/>
      <c r="E41" s="101"/>
      <c r="F41" s="88"/>
      <c r="G41" s="88"/>
      <c r="H41" s="88"/>
      <c r="I41" s="88"/>
      <c r="J41" s="88"/>
    </row>
    <row r="42" spans="2:10">
      <c r="B42" s="88"/>
      <c r="C42" s="94"/>
      <c r="D42" s="88"/>
      <c r="E42" s="101"/>
      <c r="F42" s="88"/>
      <c r="G42" s="88"/>
      <c r="H42" s="88"/>
      <c r="I42" s="88"/>
      <c r="J42" s="88"/>
    </row>
    <row r="43" spans="2:10">
      <c r="B43" s="88"/>
      <c r="C43" s="94"/>
      <c r="D43" s="88"/>
      <c r="E43" s="101"/>
      <c r="F43" s="88"/>
      <c r="G43" s="88"/>
      <c r="H43" s="88"/>
      <c r="I43" s="88"/>
      <c r="J43" s="88"/>
    </row>
    <row r="44" spans="2:10">
      <c r="B44" s="88"/>
      <c r="C44" s="94"/>
      <c r="D44" s="88"/>
      <c r="E44" s="101"/>
      <c r="F44" s="88"/>
      <c r="G44" s="88"/>
      <c r="H44" s="88"/>
      <c r="I44" s="88"/>
      <c r="J44" s="88"/>
    </row>
    <row r="45" spans="2:10">
      <c r="B45" s="88"/>
      <c r="C45" s="94"/>
      <c r="D45" s="88"/>
      <c r="E45" s="101"/>
      <c r="F45" s="88"/>
      <c r="G45" s="88"/>
      <c r="H45" s="88"/>
      <c r="I45" s="88"/>
      <c r="J45" s="88"/>
    </row>
    <row r="46" spans="2:10">
      <c r="B46" s="88"/>
      <c r="C46" s="94"/>
      <c r="D46" s="88"/>
      <c r="E46" s="101"/>
      <c r="F46" s="88"/>
      <c r="G46" s="88"/>
      <c r="H46" s="88"/>
      <c r="I46" s="88"/>
      <c r="J46" s="88"/>
    </row>
    <row r="47" spans="2:10">
      <c r="B47" s="88"/>
      <c r="C47" s="94"/>
      <c r="D47" s="88"/>
      <c r="E47" s="101"/>
      <c r="F47" s="88"/>
      <c r="G47" s="88"/>
      <c r="H47" s="88"/>
      <c r="I47" s="88"/>
      <c r="J47" s="88"/>
    </row>
    <row r="48" spans="2:10">
      <c r="B48" s="88"/>
      <c r="C48" s="94"/>
      <c r="D48" s="88"/>
      <c r="E48" s="101"/>
      <c r="F48" s="88"/>
      <c r="G48" s="88"/>
      <c r="H48" s="88"/>
      <c r="I48" s="88"/>
      <c r="J48" s="88"/>
    </row>
    <row r="49" spans="2:10">
      <c r="B49" s="88"/>
      <c r="C49" s="94"/>
      <c r="D49" s="88"/>
      <c r="E49" s="101"/>
      <c r="F49" s="88"/>
      <c r="G49" s="88"/>
      <c r="H49" s="88"/>
      <c r="I49" s="88"/>
      <c r="J49" s="88"/>
    </row>
    <row r="50" spans="2:10">
      <c r="B50" s="88"/>
      <c r="C50" s="94"/>
      <c r="D50" s="88"/>
      <c r="E50" s="101"/>
      <c r="F50" s="88"/>
      <c r="G50" s="88"/>
      <c r="H50" s="88"/>
      <c r="I50" s="88"/>
      <c r="J50" s="88"/>
    </row>
    <row r="51" spans="2:10">
      <c r="B51" s="88"/>
      <c r="C51" s="94"/>
      <c r="D51" s="88"/>
      <c r="E51" s="101"/>
      <c r="F51" s="88"/>
      <c r="G51" s="88"/>
      <c r="H51" s="88"/>
      <c r="I51" s="88"/>
      <c r="J51" s="88"/>
    </row>
    <row r="52" spans="2:10">
      <c r="B52" s="88"/>
      <c r="C52" s="94"/>
      <c r="D52" s="88"/>
      <c r="E52" s="101"/>
      <c r="F52" s="88"/>
      <c r="G52" s="88"/>
      <c r="H52" s="88"/>
      <c r="I52" s="88"/>
      <c r="J52" s="88"/>
    </row>
    <row r="53" spans="2:10">
      <c r="B53" s="88"/>
      <c r="C53" s="94"/>
      <c r="D53" s="88"/>
      <c r="E53" s="101"/>
      <c r="F53" s="88"/>
      <c r="G53" s="88"/>
      <c r="H53" s="88"/>
      <c r="I53" s="88"/>
      <c r="J53" s="88"/>
    </row>
    <row r="54" spans="2:10">
      <c r="B54" s="88"/>
      <c r="C54" s="94"/>
      <c r="D54" s="88"/>
      <c r="E54" s="101"/>
      <c r="F54" s="88"/>
      <c r="G54" s="88"/>
      <c r="H54" s="88"/>
      <c r="I54" s="88"/>
      <c r="J54" s="88"/>
    </row>
    <row r="55" spans="2:10">
      <c r="B55" s="88"/>
      <c r="C55" s="94"/>
      <c r="D55" s="88"/>
      <c r="E55" s="101"/>
      <c r="F55" s="88"/>
      <c r="G55" s="88"/>
      <c r="H55" s="88"/>
      <c r="I55" s="88"/>
      <c r="J55" s="88"/>
    </row>
    <row r="56" spans="2:10">
      <c r="B56" s="88"/>
      <c r="C56" s="94"/>
      <c r="D56" s="88"/>
      <c r="E56" s="101"/>
      <c r="F56" s="88"/>
      <c r="G56" s="88"/>
      <c r="H56" s="88"/>
      <c r="I56" s="88"/>
      <c r="J56" s="88"/>
    </row>
    <row r="57" spans="2:10">
      <c r="B57" s="88"/>
      <c r="C57" s="94"/>
      <c r="D57" s="88"/>
      <c r="E57" s="101"/>
      <c r="F57" s="88"/>
      <c r="G57" s="88"/>
      <c r="H57" s="88"/>
      <c r="I57" s="88"/>
      <c r="J57" s="88"/>
    </row>
    <row r="58" spans="2:10">
      <c r="B58" s="88"/>
      <c r="C58" s="94"/>
      <c r="D58" s="88"/>
      <c r="E58" s="101"/>
      <c r="F58" s="88"/>
      <c r="G58" s="88"/>
      <c r="H58" s="88"/>
      <c r="I58" s="88"/>
      <c r="J58" s="88"/>
    </row>
    <row r="59" spans="2:10">
      <c r="B59" s="88"/>
      <c r="C59" s="94"/>
      <c r="D59" s="88"/>
      <c r="E59" s="101"/>
      <c r="F59" s="88"/>
      <c r="G59" s="88"/>
      <c r="H59" s="88"/>
      <c r="I59" s="88"/>
      <c r="J59" s="88"/>
    </row>
    <row r="60" spans="2:10">
      <c r="B60" s="88"/>
      <c r="C60" s="94"/>
      <c r="D60" s="88"/>
      <c r="E60" s="101"/>
      <c r="F60" s="88"/>
      <c r="G60" s="88"/>
      <c r="H60" s="88"/>
      <c r="I60" s="88"/>
      <c r="J60" s="88"/>
    </row>
    <row r="61" spans="2:10">
      <c r="B61" s="88"/>
      <c r="C61" s="94"/>
      <c r="D61" s="88"/>
      <c r="E61" s="101"/>
      <c r="F61" s="88"/>
      <c r="G61" s="88"/>
      <c r="H61" s="88"/>
      <c r="I61" s="88"/>
      <c r="J61" s="88"/>
    </row>
    <row r="62" spans="2:10">
      <c r="B62" s="88"/>
      <c r="C62" s="94"/>
      <c r="D62" s="88"/>
      <c r="E62" s="101"/>
      <c r="F62" s="88"/>
      <c r="G62" s="88"/>
      <c r="H62" s="88"/>
      <c r="I62" s="88"/>
      <c r="J62" s="88"/>
    </row>
    <row r="63" spans="2:10">
      <c r="B63" s="88"/>
      <c r="C63" s="94"/>
      <c r="D63" s="88"/>
      <c r="E63" s="101"/>
      <c r="F63" s="88"/>
      <c r="G63" s="88"/>
      <c r="H63" s="88"/>
      <c r="I63" s="88"/>
      <c r="J63" s="88"/>
    </row>
    <row r="64" spans="2:10">
      <c r="B64" s="88"/>
      <c r="C64" s="94"/>
      <c r="D64" s="88"/>
      <c r="E64" s="101"/>
      <c r="F64" s="88"/>
      <c r="G64" s="88"/>
      <c r="H64" s="88"/>
      <c r="I64" s="88"/>
      <c r="J64" s="88"/>
    </row>
    <row r="65" spans="2:10">
      <c r="B65" s="88"/>
      <c r="C65" s="94"/>
      <c r="D65" s="88"/>
      <c r="E65" s="101"/>
      <c r="F65" s="88"/>
      <c r="G65" s="88"/>
      <c r="H65" s="88"/>
      <c r="I65" s="88"/>
      <c r="J65" s="88"/>
    </row>
    <row r="66" spans="2:10">
      <c r="B66" s="88"/>
      <c r="C66" s="94"/>
      <c r="D66" s="88"/>
      <c r="E66" s="101"/>
      <c r="F66" s="88"/>
      <c r="G66" s="88"/>
      <c r="H66" s="88"/>
      <c r="I66" s="88"/>
      <c r="J66" s="88"/>
    </row>
    <row r="67" spans="2:10">
      <c r="B67" s="88"/>
      <c r="C67" s="94"/>
      <c r="D67" s="88"/>
      <c r="E67" s="101"/>
      <c r="F67" s="88"/>
      <c r="G67" s="88"/>
      <c r="H67" s="88"/>
      <c r="I67" s="88"/>
      <c r="J67" s="88"/>
    </row>
    <row r="68" spans="2:10">
      <c r="B68" s="88"/>
      <c r="C68" s="94"/>
      <c r="D68" s="88"/>
      <c r="E68" s="101"/>
      <c r="F68" s="88"/>
      <c r="G68" s="88"/>
      <c r="H68" s="88"/>
      <c r="I68" s="88"/>
      <c r="J68" s="88"/>
    </row>
    <row r="69" spans="2:10">
      <c r="B69" s="88"/>
      <c r="C69" s="94"/>
      <c r="D69" s="88"/>
      <c r="E69" s="101"/>
      <c r="F69" s="88"/>
      <c r="G69" s="88"/>
      <c r="H69" s="88"/>
      <c r="I69" s="88"/>
      <c r="J69" s="88"/>
    </row>
    <row r="70" spans="2:10">
      <c r="B70" s="88"/>
      <c r="C70" s="94"/>
      <c r="D70" s="88"/>
      <c r="E70" s="101"/>
      <c r="F70" s="88"/>
      <c r="G70" s="88"/>
      <c r="H70" s="88"/>
      <c r="I70" s="88"/>
      <c r="J70" s="88"/>
    </row>
    <row r="71" spans="2:10">
      <c r="B71" s="88"/>
      <c r="C71" s="94"/>
      <c r="D71" s="88"/>
      <c r="E71" s="101"/>
      <c r="F71" s="88"/>
      <c r="G71" s="88"/>
      <c r="H71" s="88"/>
      <c r="I71" s="88"/>
      <c r="J71" s="88"/>
    </row>
    <row r="72" spans="2:10">
      <c r="B72" s="88"/>
      <c r="C72" s="94"/>
      <c r="D72" s="88"/>
      <c r="E72" s="101"/>
      <c r="F72" s="88"/>
      <c r="G72" s="88"/>
      <c r="H72" s="88"/>
      <c r="I72" s="88"/>
      <c r="J72" s="88"/>
    </row>
    <row r="73" spans="2:10">
      <c r="B73" s="88"/>
      <c r="C73" s="94"/>
      <c r="D73" s="88"/>
      <c r="E73" s="101"/>
      <c r="F73" s="88"/>
      <c r="G73" s="88"/>
      <c r="H73" s="88"/>
      <c r="I73" s="88"/>
      <c r="J73" s="88"/>
    </row>
    <row r="74" spans="2:10">
      <c r="B74" s="88"/>
      <c r="C74" s="94"/>
      <c r="D74" s="88"/>
      <c r="E74" s="101"/>
      <c r="F74" s="88"/>
      <c r="G74" s="88"/>
      <c r="H74" s="88"/>
      <c r="I74" s="88"/>
      <c r="J74" s="88"/>
    </row>
    <row r="75" spans="2:10">
      <c r="B75" s="88"/>
      <c r="C75" s="94"/>
      <c r="D75" s="88"/>
      <c r="E75" s="101"/>
      <c r="F75" s="88"/>
      <c r="G75" s="88"/>
      <c r="H75" s="88"/>
      <c r="I75" s="88"/>
      <c r="J75" s="88"/>
    </row>
    <row r="76" spans="2:10">
      <c r="B76" s="88"/>
      <c r="C76" s="94"/>
      <c r="D76" s="88"/>
      <c r="E76" s="101"/>
      <c r="F76" s="88"/>
      <c r="G76" s="88"/>
      <c r="H76" s="88"/>
      <c r="I76" s="88"/>
      <c r="J76" s="88"/>
    </row>
    <row r="77" spans="2:10">
      <c r="B77" s="88"/>
      <c r="C77" s="94"/>
      <c r="D77" s="88"/>
      <c r="E77" s="101"/>
      <c r="F77" s="88"/>
      <c r="G77" s="88"/>
      <c r="H77" s="88"/>
      <c r="I77" s="88"/>
      <c r="J77" s="88"/>
    </row>
    <row r="78" spans="2:10">
      <c r="B78" s="88"/>
      <c r="C78" s="94"/>
      <c r="D78" s="88"/>
      <c r="E78" s="101"/>
      <c r="F78" s="88"/>
      <c r="G78" s="88"/>
      <c r="H78" s="88"/>
      <c r="I78" s="88"/>
      <c r="J78" s="88"/>
    </row>
    <row r="79" spans="2:10">
      <c r="B79" s="88"/>
      <c r="C79" s="94"/>
      <c r="D79" s="88"/>
      <c r="E79" s="101"/>
      <c r="F79" s="88"/>
      <c r="G79" s="88"/>
      <c r="H79" s="88"/>
      <c r="I79" s="88"/>
      <c r="J79" s="88"/>
    </row>
    <row r="80" spans="2:10">
      <c r="B80" s="88"/>
      <c r="C80" s="94"/>
      <c r="D80" s="88"/>
      <c r="E80" s="101"/>
      <c r="F80" s="88"/>
      <c r="G80" s="88"/>
      <c r="H80" s="88"/>
      <c r="I80" s="88"/>
      <c r="J80" s="88"/>
    </row>
    <row r="81" spans="2:10">
      <c r="B81" s="88"/>
      <c r="C81" s="94"/>
      <c r="D81" s="88"/>
      <c r="E81" s="101"/>
      <c r="F81" s="88"/>
      <c r="G81" s="88"/>
      <c r="H81" s="88"/>
      <c r="I81" s="88"/>
      <c r="J81" s="88"/>
    </row>
    <row r="82" spans="2:10">
      <c r="B82" s="88"/>
      <c r="C82" s="94"/>
      <c r="D82" s="88"/>
      <c r="E82" s="101"/>
      <c r="F82" s="88"/>
      <c r="G82" s="88"/>
      <c r="H82" s="88"/>
      <c r="I82" s="88"/>
      <c r="J82" s="88"/>
    </row>
    <row r="83" spans="2:10">
      <c r="B83" s="88"/>
      <c r="C83" s="94"/>
      <c r="D83" s="88"/>
      <c r="E83" s="101"/>
      <c r="F83" s="88"/>
      <c r="G83" s="88"/>
      <c r="H83" s="88"/>
      <c r="I83" s="88"/>
      <c r="J83" s="88"/>
    </row>
    <row r="84" spans="2:10">
      <c r="B84" s="88"/>
      <c r="C84" s="94"/>
      <c r="D84" s="88"/>
      <c r="E84" s="101"/>
      <c r="F84" s="88"/>
      <c r="G84" s="88"/>
      <c r="H84" s="88"/>
      <c r="I84" s="88"/>
      <c r="J84" s="88"/>
    </row>
    <row r="85" spans="2:10">
      <c r="B85" s="88"/>
      <c r="C85" s="94"/>
      <c r="D85" s="88"/>
      <c r="E85" s="101"/>
      <c r="F85" s="88"/>
      <c r="G85" s="88"/>
      <c r="H85" s="88"/>
      <c r="I85" s="88"/>
      <c r="J85" s="88"/>
    </row>
    <row r="86" spans="2:10">
      <c r="B86" s="88"/>
      <c r="C86" s="94"/>
      <c r="D86" s="88"/>
      <c r="E86" s="101"/>
      <c r="F86" s="88"/>
      <c r="G86" s="88"/>
      <c r="H86" s="88"/>
      <c r="I86" s="88"/>
      <c r="J86" s="88"/>
    </row>
    <row r="87" spans="2:10">
      <c r="B87" s="88"/>
      <c r="C87" s="94"/>
      <c r="D87" s="88"/>
      <c r="E87" s="101"/>
      <c r="F87" s="88"/>
      <c r="G87" s="88"/>
      <c r="H87" s="88"/>
      <c r="I87" s="88"/>
      <c r="J87" s="88"/>
    </row>
    <row r="88" spans="2:10">
      <c r="B88" s="88"/>
      <c r="C88" s="94"/>
      <c r="D88" s="88"/>
      <c r="E88" s="101"/>
      <c r="F88" s="88"/>
      <c r="G88" s="88"/>
      <c r="H88" s="88"/>
      <c r="I88" s="88"/>
      <c r="J88" s="88"/>
    </row>
    <row r="89" spans="2:10">
      <c r="B89" s="88"/>
      <c r="C89" s="94"/>
      <c r="D89" s="88"/>
      <c r="E89" s="101"/>
      <c r="F89" s="88"/>
      <c r="G89" s="88"/>
      <c r="H89" s="88"/>
      <c r="I89" s="88"/>
      <c r="J89" s="88"/>
    </row>
    <row r="90" spans="2:10">
      <c r="B90" s="88"/>
      <c r="C90" s="94"/>
      <c r="D90" s="88"/>
      <c r="E90" s="101"/>
      <c r="F90" s="88"/>
      <c r="G90" s="88"/>
      <c r="H90" s="88"/>
      <c r="I90" s="88"/>
      <c r="J90" s="88"/>
    </row>
    <row r="91" spans="2:10">
      <c r="B91" s="88"/>
      <c r="C91" s="94"/>
      <c r="D91" s="88"/>
      <c r="E91" s="101"/>
      <c r="F91" s="88"/>
      <c r="G91" s="88"/>
      <c r="H91" s="88"/>
      <c r="I91" s="88"/>
      <c r="J91" s="88"/>
    </row>
    <row r="92" spans="2:10">
      <c r="B92" s="88"/>
      <c r="C92" s="94"/>
      <c r="D92" s="88"/>
      <c r="E92" s="101"/>
      <c r="F92" s="88"/>
      <c r="G92" s="88"/>
      <c r="H92" s="88"/>
      <c r="I92" s="88"/>
      <c r="J92" s="88"/>
    </row>
    <row r="93" spans="2:10">
      <c r="B93" s="88"/>
      <c r="C93" s="94"/>
      <c r="D93" s="88"/>
      <c r="E93" s="101"/>
      <c r="F93" s="88"/>
      <c r="G93" s="88"/>
      <c r="H93" s="88"/>
      <c r="I93" s="88"/>
      <c r="J93" s="88"/>
    </row>
    <row r="94" spans="2:10">
      <c r="B94" s="88"/>
      <c r="C94" s="94"/>
      <c r="D94" s="88"/>
      <c r="E94" s="101"/>
      <c r="F94" s="88"/>
      <c r="G94" s="88"/>
      <c r="H94" s="88"/>
      <c r="I94" s="88"/>
      <c r="J94" s="88"/>
    </row>
    <row r="95" spans="2:10">
      <c r="B95" s="88"/>
      <c r="C95" s="94"/>
      <c r="D95" s="88"/>
      <c r="E95" s="101"/>
      <c r="F95" s="88"/>
      <c r="G95" s="88"/>
      <c r="H95" s="88"/>
      <c r="I95" s="88"/>
      <c r="J95" s="88"/>
    </row>
    <row r="96" spans="2:10">
      <c r="B96" s="88"/>
      <c r="C96" s="94"/>
      <c r="D96" s="88"/>
      <c r="E96" s="101"/>
      <c r="F96" s="88"/>
      <c r="G96" s="88"/>
      <c r="H96" s="88"/>
      <c r="I96" s="88"/>
      <c r="J96" s="88"/>
    </row>
    <row r="97" spans="2:10">
      <c r="B97" s="88"/>
      <c r="C97" s="94"/>
      <c r="D97" s="88"/>
      <c r="E97" s="101"/>
      <c r="F97" s="88"/>
      <c r="G97" s="88"/>
      <c r="H97" s="88"/>
      <c r="I97" s="88"/>
      <c r="J97" s="88"/>
    </row>
    <row r="98" spans="2:10">
      <c r="B98" s="88"/>
      <c r="C98" s="94"/>
      <c r="D98" s="88"/>
      <c r="E98" s="101"/>
      <c r="F98" s="88"/>
      <c r="G98" s="88"/>
      <c r="H98" s="88"/>
      <c r="I98" s="88"/>
      <c r="J98" s="88"/>
    </row>
    <row r="99" spans="2:10">
      <c r="B99" s="88"/>
      <c r="C99" s="94"/>
      <c r="D99" s="88"/>
      <c r="E99" s="101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120"/>
      <c r="C121" s="120"/>
      <c r="D121" s="121"/>
      <c r="E121" s="121"/>
      <c r="F121" s="128"/>
      <c r="G121" s="128"/>
      <c r="H121" s="128"/>
      <c r="I121" s="128"/>
      <c r="J121" s="121"/>
    </row>
    <row r="122" spans="2:10">
      <c r="B122" s="120"/>
      <c r="C122" s="120"/>
      <c r="D122" s="121"/>
      <c r="E122" s="121"/>
      <c r="F122" s="128"/>
      <c r="G122" s="128"/>
      <c r="H122" s="128"/>
      <c r="I122" s="128"/>
      <c r="J122" s="121"/>
    </row>
    <row r="123" spans="2:10">
      <c r="B123" s="120"/>
      <c r="C123" s="120"/>
      <c r="D123" s="121"/>
      <c r="E123" s="121"/>
      <c r="F123" s="128"/>
      <c r="G123" s="128"/>
      <c r="H123" s="128"/>
      <c r="I123" s="128"/>
      <c r="J123" s="121"/>
    </row>
    <row r="124" spans="2:10">
      <c r="B124" s="120"/>
      <c r="C124" s="120"/>
      <c r="D124" s="121"/>
      <c r="E124" s="121"/>
      <c r="F124" s="128"/>
      <c r="G124" s="128"/>
      <c r="H124" s="128"/>
      <c r="I124" s="128"/>
      <c r="J124" s="121"/>
    </row>
    <row r="125" spans="2:10">
      <c r="B125" s="120"/>
      <c r="C125" s="120"/>
      <c r="D125" s="121"/>
      <c r="E125" s="121"/>
      <c r="F125" s="128"/>
      <c r="G125" s="128"/>
      <c r="H125" s="128"/>
      <c r="I125" s="128"/>
      <c r="J125" s="121"/>
    </row>
    <row r="126" spans="2:10">
      <c r="B126" s="120"/>
      <c r="C126" s="120"/>
      <c r="D126" s="121"/>
      <c r="E126" s="121"/>
      <c r="F126" s="128"/>
      <c r="G126" s="128"/>
      <c r="H126" s="128"/>
      <c r="I126" s="128"/>
      <c r="J126" s="121"/>
    </row>
    <row r="127" spans="2:10">
      <c r="B127" s="120"/>
      <c r="C127" s="120"/>
      <c r="D127" s="121"/>
      <c r="E127" s="121"/>
      <c r="F127" s="128"/>
      <c r="G127" s="128"/>
      <c r="H127" s="128"/>
      <c r="I127" s="128"/>
      <c r="J127" s="121"/>
    </row>
    <row r="128" spans="2:10">
      <c r="B128" s="120"/>
      <c r="C128" s="120"/>
      <c r="D128" s="121"/>
      <c r="E128" s="121"/>
      <c r="F128" s="128"/>
      <c r="G128" s="128"/>
      <c r="H128" s="128"/>
      <c r="I128" s="128"/>
      <c r="J128" s="121"/>
    </row>
    <row r="129" spans="2:10">
      <c r="B129" s="120"/>
      <c r="C129" s="120"/>
      <c r="D129" s="121"/>
      <c r="E129" s="121"/>
      <c r="F129" s="128"/>
      <c r="G129" s="128"/>
      <c r="H129" s="128"/>
      <c r="I129" s="128"/>
      <c r="J129" s="121"/>
    </row>
    <row r="130" spans="2:10">
      <c r="B130" s="120"/>
      <c r="C130" s="120"/>
      <c r="D130" s="121"/>
      <c r="E130" s="121"/>
      <c r="F130" s="128"/>
      <c r="G130" s="128"/>
      <c r="H130" s="128"/>
      <c r="I130" s="128"/>
      <c r="J130" s="121"/>
    </row>
    <row r="131" spans="2:10">
      <c r="B131" s="120"/>
      <c r="C131" s="120"/>
      <c r="D131" s="121"/>
      <c r="E131" s="121"/>
      <c r="F131" s="128"/>
      <c r="G131" s="128"/>
      <c r="H131" s="128"/>
      <c r="I131" s="128"/>
      <c r="J131" s="121"/>
    </row>
    <row r="132" spans="2:10">
      <c r="B132" s="120"/>
      <c r="C132" s="120"/>
      <c r="D132" s="121"/>
      <c r="E132" s="121"/>
      <c r="F132" s="128"/>
      <c r="G132" s="128"/>
      <c r="H132" s="128"/>
      <c r="I132" s="128"/>
      <c r="J132" s="121"/>
    </row>
    <row r="133" spans="2:10">
      <c r="B133" s="120"/>
      <c r="C133" s="120"/>
      <c r="D133" s="121"/>
      <c r="E133" s="121"/>
      <c r="F133" s="128"/>
      <c r="G133" s="128"/>
      <c r="H133" s="128"/>
      <c r="I133" s="128"/>
      <c r="J133" s="121"/>
    </row>
    <row r="134" spans="2:10">
      <c r="B134" s="120"/>
      <c r="C134" s="120"/>
      <c r="D134" s="121"/>
      <c r="E134" s="121"/>
      <c r="F134" s="128"/>
      <c r="G134" s="128"/>
      <c r="H134" s="128"/>
      <c r="I134" s="128"/>
      <c r="J134" s="121"/>
    </row>
    <row r="135" spans="2:10">
      <c r="B135" s="120"/>
      <c r="C135" s="120"/>
      <c r="D135" s="121"/>
      <c r="E135" s="121"/>
      <c r="F135" s="128"/>
      <c r="G135" s="128"/>
      <c r="H135" s="128"/>
      <c r="I135" s="128"/>
      <c r="J135" s="121"/>
    </row>
    <row r="136" spans="2:10">
      <c r="B136" s="120"/>
      <c r="C136" s="120"/>
      <c r="D136" s="121"/>
      <c r="E136" s="121"/>
      <c r="F136" s="128"/>
      <c r="G136" s="128"/>
      <c r="H136" s="128"/>
      <c r="I136" s="128"/>
      <c r="J136" s="121"/>
    </row>
    <row r="137" spans="2:10">
      <c r="B137" s="120"/>
      <c r="C137" s="120"/>
      <c r="D137" s="121"/>
      <c r="E137" s="121"/>
      <c r="F137" s="128"/>
      <c r="G137" s="128"/>
      <c r="H137" s="128"/>
      <c r="I137" s="128"/>
      <c r="J137" s="121"/>
    </row>
    <row r="138" spans="2:10">
      <c r="B138" s="120"/>
      <c r="C138" s="120"/>
      <c r="D138" s="121"/>
      <c r="E138" s="121"/>
      <c r="F138" s="128"/>
      <c r="G138" s="128"/>
      <c r="H138" s="128"/>
      <c r="I138" s="128"/>
      <c r="J138" s="121"/>
    </row>
    <row r="139" spans="2:10">
      <c r="B139" s="120"/>
      <c r="C139" s="120"/>
      <c r="D139" s="121"/>
      <c r="E139" s="121"/>
      <c r="F139" s="128"/>
      <c r="G139" s="128"/>
      <c r="H139" s="128"/>
      <c r="I139" s="128"/>
      <c r="J139" s="121"/>
    </row>
    <row r="140" spans="2:10">
      <c r="B140" s="120"/>
      <c r="C140" s="120"/>
      <c r="D140" s="121"/>
      <c r="E140" s="121"/>
      <c r="F140" s="128"/>
      <c r="G140" s="128"/>
      <c r="H140" s="128"/>
      <c r="I140" s="128"/>
      <c r="J140" s="121"/>
    </row>
    <row r="141" spans="2:10">
      <c r="B141" s="120"/>
      <c r="C141" s="120"/>
      <c r="D141" s="121"/>
      <c r="E141" s="121"/>
      <c r="F141" s="128"/>
      <c r="G141" s="128"/>
      <c r="H141" s="128"/>
      <c r="I141" s="128"/>
      <c r="J141" s="121"/>
    </row>
    <row r="142" spans="2:10">
      <c r="B142" s="120"/>
      <c r="C142" s="120"/>
      <c r="D142" s="121"/>
      <c r="E142" s="121"/>
      <c r="F142" s="128"/>
      <c r="G142" s="128"/>
      <c r="H142" s="128"/>
      <c r="I142" s="128"/>
      <c r="J142" s="121"/>
    </row>
    <row r="143" spans="2:10">
      <c r="B143" s="120"/>
      <c r="C143" s="120"/>
      <c r="D143" s="121"/>
      <c r="E143" s="121"/>
      <c r="F143" s="128"/>
      <c r="G143" s="128"/>
      <c r="H143" s="128"/>
      <c r="I143" s="128"/>
      <c r="J143" s="121"/>
    </row>
    <row r="144" spans="2:10">
      <c r="B144" s="120"/>
      <c r="C144" s="120"/>
      <c r="D144" s="121"/>
      <c r="E144" s="121"/>
      <c r="F144" s="128"/>
      <c r="G144" s="128"/>
      <c r="H144" s="128"/>
      <c r="I144" s="128"/>
      <c r="J144" s="121"/>
    </row>
    <row r="145" spans="2:10">
      <c r="B145" s="120"/>
      <c r="C145" s="120"/>
      <c r="D145" s="121"/>
      <c r="E145" s="121"/>
      <c r="F145" s="128"/>
      <c r="G145" s="128"/>
      <c r="H145" s="128"/>
      <c r="I145" s="128"/>
      <c r="J145" s="121"/>
    </row>
    <row r="146" spans="2:10">
      <c r="B146" s="120"/>
      <c r="C146" s="120"/>
      <c r="D146" s="121"/>
      <c r="E146" s="121"/>
      <c r="F146" s="128"/>
      <c r="G146" s="128"/>
      <c r="H146" s="128"/>
      <c r="I146" s="128"/>
      <c r="J146" s="121"/>
    </row>
    <row r="147" spans="2:10">
      <c r="B147" s="120"/>
      <c r="C147" s="120"/>
      <c r="D147" s="121"/>
      <c r="E147" s="121"/>
      <c r="F147" s="128"/>
      <c r="G147" s="128"/>
      <c r="H147" s="128"/>
      <c r="I147" s="128"/>
      <c r="J147" s="121"/>
    </row>
    <row r="148" spans="2:10">
      <c r="B148" s="120"/>
      <c r="C148" s="120"/>
      <c r="D148" s="121"/>
      <c r="E148" s="121"/>
      <c r="F148" s="128"/>
      <c r="G148" s="128"/>
      <c r="H148" s="128"/>
      <c r="I148" s="128"/>
      <c r="J148" s="121"/>
    </row>
    <row r="149" spans="2:10">
      <c r="B149" s="120"/>
      <c r="C149" s="120"/>
      <c r="D149" s="121"/>
      <c r="E149" s="121"/>
      <c r="F149" s="128"/>
      <c r="G149" s="128"/>
      <c r="H149" s="128"/>
      <c r="I149" s="128"/>
      <c r="J149" s="121"/>
    </row>
    <row r="150" spans="2:10">
      <c r="B150" s="120"/>
      <c r="C150" s="120"/>
      <c r="D150" s="121"/>
      <c r="E150" s="121"/>
      <c r="F150" s="128"/>
      <c r="G150" s="128"/>
      <c r="H150" s="128"/>
      <c r="I150" s="128"/>
      <c r="J150" s="121"/>
    </row>
    <row r="151" spans="2:10">
      <c r="B151" s="120"/>
      <c r="C151" s="120"/>
      <c r="D151" s="121"/>
      <c r="E151" s="121"/>
      <c r="F151" s="128"/>
      <c r="G151" s="128"/>
      <c r="H151" s="128"/>
      <c r="I151" s="128"/>
      <c r="J151" s="121"/>
    </row>
    <row r="152" spans="2:10">
      <c r="B152" s="120"/>
      <c r="C152" s="120"/>
      <c r="D152" s="121"/>
      <c r="E152" s="121"/>
      <c r="F152" s="128"/>
      <c r="G152" s="128"/>
      <c r="H152" s="128"/>
      <c r="I152" s="128"/>
      <c r="J152" s="121"/>
    </row>
    <row r="153" spans="2:10">
      <c r="B153" s="120"/>
      <c r="C153" s="120"/>
      <c r="D153" s="121"/>
      <c r="E153" s="121"/>
      <c r="F153" s="128"/>
      <c r="G153" s="128"/>
      <c r="H153" s="128"/>
      <c r="I153" s="128"/>
      <c r="J153" s="121"/>
    </row>
    <row r="154" spans="2:10">
      <c r="B154" s="120"/>
      <c r="C154" s="120"/>
      <c r="D154" s="121"/>
      <c r="E154" s="121"/>
      <c r="F154" s="128"/>
      <c r="G154" s="128"/>
      <c r="H154" s="128"/>
      <c r="I154" s="128"/>
      <c r="J154" s="121"/>
    </row>
    <row r="155" spans="2:10">
      <c r="B155" s="120"/>
      <c r="C155" s="120"/>
      <c r="D155" s="121"/>
      <c r="E155" s="121"/>
      <c r="F155" s="128"/>
      <c r="G155" s="128"/>
      <c r="H155" s="128"/>
      <c r="I155" s="128"/>
      <c r="J155" s="121"/>
    </row>
    <row r="156" spans="2:10">
      <c r="B156" s="120"/>
      <c r="C156" s="120"/>
      <c r="D156" s="121"/>
      <c r="E156" s="121"/>
      <c r="F156" s="128"/>
      <c r="G156" s="128"/>
      <c r="H156" s="128"/>
      <c r="I156" s="128"/>
      <c r="J156" s="121"/>
    </row>
    <row r="157" spans="2:10">
      <c r="B157" s="120"/>
      <c r="C157" s="120"/>
      <c r="D157" s="121"/>
      <c r="E157" s="121"/>
      <c r="F157" s="128"/>
      <c r="G157" s="128"/>
      <c r="H157" s="128"/>
      <c r="I157" s="128"/>
      <c r="J157" s="121"/>
    </row>
    <row r="158" spans="2:10">
      <c r="B158" s="120"/>
      <c r="C158" s="120"/>
      <c r="D158" s="121"/>
      <c r="E158" s="121"/>
      <c r="F158" s="128"/>
      <c r="G158" s="128"/>
      <c r="H158" s="128"/>
      <c r="I158" s="128"/>
      <c r="J158" s="121"/>
    </row>
    <row r="159" spans="2:10">
      <c r="B159" s="120"/>
      <c r="C159" s="120"/>
      <c r="D159" s="121"/>
      <c r="E159" s="121"/>
      <c r="F159" s="128"/>
      <c r="G159" s="128"/>
      <c r="H159" s="128"/>
      <c r="I159" s="128"/>
      <c r="J159" s="121"/>
    </row>
    <row r="160" spans="2:10">
      <c r="B160" s="120"/>
      <c r="C160" s="120"/>
      <c r="D160" s="121"/>
      <c r="E160" s="121"/>
      <c r="F160" s="128"/>
      <c r="G160" s="128"/>
      <c r="H160" s="128"/>
      <c r="I160" s="128"/>
      <c r="J160" s="121"/>
    </row>
    <row r="161" spans="2:10">
      <c r="B161" s="120"/>
      <c r="C161" s="120"/>
      <c r="D161" s="121"/>
      <c r="E161" s="121"/>
      <c r="F161" s="128"/>
      <c r="G161" s="128"/>
      <c r="H161" s="128"/>
      <c r="I161" s="128"/>
      <c r="J161" s="121"/>
    </row>
    <row r="162" spans="2:10">
      <c r="B162" s="120"/>
      <c r="C162" s="120"/>
      <c r="D162" s="121"/>
      <c r="E162" s="121"/>
      <c r="F162" s="128"/>
      <c r="G162" s="128"/>
      <c r="H162" s="128"/>
      <c r="I162" s="128"/>
      <c r="J162" s="121"/>
    </row>
    <row r="163" spans="2:10">
      <c r="B163" s="120"/>
      <c r="C163" s="120"/>
      <c r="D163" s="121"/>
      <c r="E163" s="121"/>
      <c r="F163" s="128"/>
      <c r="G163" s="128"/>
      <c r="H163" s="128"/>
      <c r="I163" s="128"/>
      <c r="J163" s="121"/>
    </row>
    <row r="164" spans="2:10">
      <c r="B164" s="120"/>
      <c r="C164" s="120"/>
      <c r="D164" s="121"/>
      <c r="E164" s="121"/>
      <c r="F164" s="128"/>
      <c r="G164" s="128"/>
      <c r="H164" s="128"/>
      <c r="I164" s="128"/>
      <c r="J164" s="121"/>
    </row>
    <row r="165" spans="2:10">
      <c r="B165" s="120"/>
      <c r="C165" s="120"/>
      <c r="D165" s="121"/>
      <c r="E165" s="121"/>
      <c r="F165" s="128"/>
      <c r="G165" s="128"/>
      <c r="H165" s="128"/>
      <c r="I165" s="128"/>
      <c r="J165" s="121"/>
    </row>
    <row r="166" spans="2:10">
      <c r="B166" s="120"/>
      <c r="C166" s="120"/>
      <c r="D166" s="121"/>
      <c r="E166" s="121"/>
      <c r="F166" s="128"/>
      <c r="G166" s="128"/>
      <c r="H166" s="128"/>
      <c r="I166" s="128"/>
      <c r="J166" s="121"/>
    </row>
    <row r="167" spans="2:10">
      <c r="B167" s="120"/>
      <c r="C167" s="120"/>
      <c r="D167" s="121"/>
      <c r="E167" s="121"/>
      <c r="F167" s="128"/>
      <c r="G167" s="128"/>
      <c r="H167" s="128"/>
      <c r="I167" s="128"/>
      <c r="J167" s="121"/>
    </row>
    <row r="168" spans="2:10">
      <c r="B168" s="120"/>
      <c r="C168" s="120"/>
      <c r="D168" s="121"/>
      <c r="E168" s="121"/>
      <c r="F168" s="128"/>
      <c r="G168" s="128"/>
      <c r="H168" s="128"/>
      <c r="I168" s="128"/>
      <c r="J168" s="121"/>
    </row>
    <row r="169" spans="2:10">
      <c r="B169" s="120"/>
      <c r="C169" s="120"/>
      <c r="D169" s="121"/>
      <c r="E169" s="121"/>
      <c r="F169" s="128"/>
      <c r="G169" s="128"/>
      <c r="H169" s="128"/>
      <c r="I169" s="128"/>
      <c r="J169" s="121"/>
    </row>
    <row r="170" spans="2:10">
      <c r="B170" s="120"/>
      <c r="C170" s="120"/>
      <c r="D170" s="121"/>
      <c r="E170" s="121"/>
      <c r="F170" s="128"/>
      <c r="G170" s="128"/>
      <c r="H170" s="128"/>
      <c r="I170" s="128"/>
      <c r="J170" s="121"/>
    </row>
    <row r="171" spans="2:10">
      <c r="B171" s="120"/>
      <c r="C171" s="120"/>
      <c r="D171" s="121"/>
      <c r="E171" s="121"/>
      <c r="F171" s="128"/>
      <c r="G171" s="128"/>
      <c r="H171" s="128"/>
      <c r="I171" s="128"/>
      <c r="J171" s="121"/>
    </row>
    <row r="172" spans="2:10">
      <c r="B172" s="120"/>
      <c r="C172" s="120"/>
      <c r="D172" s="121"/>
      <c r="E172" s="121"/>
      <c r="F172" s="128"/>
      <c r="G172" s="128"/>
      <c r="H172" s="128"/>
      <c r="I172" s="128"/>
      <c r="J172" s="121"/>
    </row>
    <row r="173" spans="2:10">
      <c r="B173" s="120"/>
      <c r="C173" s="120"/>
      <c r="D173" s="121"/>
      <c r="E173" s="121"/>
      <c r="F173" s="128"/>
      <c r="G173" s="128"/>
      <c r="H173" s="128"/>
      <c r="I173" s="128"/>
      <c r="J173" s="121"/>
    </row>
    <row r="174" spans="2:10">
      <c r="B174" s="120"/>
      <c r="C174" s="120"/>
      <c r="D174" s="121"/>
      <c r="E174" s="121"/>
      <c r="F174" s="128"/>
      <c r="G174" s="128"/>
      <c r="H174" s="128"/>
      <c r="I174" s="128"/>
      <c r="J174" s="121"/>
    </row>
    <row r="175" spans="2:10">
      <c r="B175" s="120"/>
      <c r="C175" s="120"/>
      <c r="D175" s="121"/>
      <c r="E175" s="121"/>
      <c r="F175" s="128"/>
      <c r="G175" s="128"/>
      <c r="H175" s="128"/>
      <c r="I175" s="128"/>
      <c r="J175" s="121"/>
    </row>
    <row r="176" spans="2:10">
      <c r="B176" s="120"/>
      <c r="C176" s="120"/>
      <c r="D176" s="121"/>
      <c r="E176" s="121"/>
      <c r="F176" s="128"/>
      <c r="G176" s="128"/>
      <c r="H176" s="128"/>
      <c r="I176" s="128"/>
      <c r="J176" s="121"/>
    </row>
    <row r="177" spans="2:10">
      <c r="B177" s="120"/>
      <c r="C177" s="120"/>
      <c r="D177" s="121"/>
      <c r="E177" s="121"/>
      <c r="F177" s="128"/>
      <c r="G177" s="128"/>
      <c r="H177" s="128"/>
      <c r="I177" s="128"/>
      <c r="J177" s="121"/>
    </row>
    <row r="178" spans="2:10">
      <c r="B178" s="120"/>
      <c r="C178" s="120"/>
      <c r="D178" s="121"/>
      <c r="E178" s="121"/>
      <c r="F178" s="128"/>
      <c r="G178" s="128"/>
      <c r="H178" s="128"/>
      <c r="I178" s="128"/>
      <c r="J178" s="121"/>
    </row>
    <row r="179" spans="2:10">
      <c r="B179" s="120"/>
      <c r="C179" s="120"/>
      <c r="D179" s="121"/>
      <c r="E179" s="121"/>
      <c r="F179" s="128"/>
      <c r="G179" s="128"/>
      <c r="H179" s="128"/>
      <c r="I179" s="128"/>
      <c r="J179" s="121"/>
    </row>
    <row r="180" spans="2:10">
      <c r="B180" s="120"/>
      <c r="C180" s="120"/>
      <c r="D180" s="121"/>
      <c r="E180" s="121"/>
      <c r="F180" s="128"/>
      <c r="G180" s="128"/>
      <c r="H180" s="128"/>
      <c r="I180" s="128"/>
      <c r="J180" s="121"/>
    </row>
    <row r="181" spans="2:10">
      <c r="B181" s="120"/>
      <c r="C181" s="120"/>
      <c r="D181" s="121"/>
      <c r="E181" s="121"/>
      <c r="F181" s="128"/>
      <c r="G181" s="128"/>
      <c r="H181" s="128"/>
      <c r="I181" s="128"/>
      <c r="J181" s="121"/>
    </row>
    <row r="182" spans="2:10">
      <c r="B182" s="120"/>
      <c r="C182" s="120"/>
      <c r="D182" s="121"/>
      <c r="E182" s="121"/>
      <c r="F182" s="128"/>
      <c r="G182" s="128"/>
      <c r="H182" s="128"/>
      <c r="I182" s="128"/>
      <c r="J182" s="121"/>
    </row>
    <row r="183" spans="2:10">
      <c r="B183" s="120"/>
      <c r="C183" s="120"/>
      <c r="D183" s="121"/>
      <c r="E183" s="121"/>
      <c r="F183" s="128"/>
      <c r="G183" s="128"/>
      <c r="H183" s="128"/>
      <c r="I183" s="128"/>
      <c r="J183" s="121"/>
    </row>
    <row r="184" spans="2:10">
      <c r="B184" s="120"/>
      <c r="C184" s="120"/>
      <c r="D184" s="121"/>
      <c r="E184" s="121"/>
      <c r="F184" s="128"/>
      <c r="G184" s="128"/>
      <c r="H184" s="128"/>
      <c r="I184" s="128"/>
      <c r="J184" s="121"/>
    </row>
    <row r="185" spans="2:10">
      <c r="B185" s="120"/>
      <c r="C185" s="120"/>
      <c r="D185" s="121"/>
      <c r="E185" s="121"/>
      <c r="F185" s="128"/>
      <c r="G185" s="128"/>
      <c r="H185" s="128"/>
      <c r="I185" s="128"/>
      <c r="J185" s="121"/>
    </row>
    <row r="186" spans="2:10">
      <c r="B186" s="120"/>
      <c r="C186" s="120"/>
      <c r="D186" s="121"/>
      <c r="E186" s="121"/>
      <c r="F186" s="128"/>
      <c r="G186" s="128"/>
      <c r="H186" s="128"/>
      <c r="I186" s="128"/>
      <c r="J186" s="121"/>
    </row>
    <row r="187" spans="2:10">
      <c r="B187" s="120"/>
      <c r="C187" s="120"/>
      <c r="D187" s="121"/>
      <c r="E187" s="121"/>
      <c r="F187" s="128"/>
      <c r="G187" s="128"/>
      <c r="H187" s="128"/>
      <c r="I187" s="128"/>
      <c r="J187" s="121"/>
    </row>
    <row r="188" spans="2:10">
      <c r="B188" s="120"/>
      <c r="C188" s="120"/>
      <c r="D188" s="121"/>
      <c r="E188" s="121"/>
      <c r="F188" s="128"/>
      <c r="G188" s="128"/>
      <c r="H188" s="128"/>
      <c r="I188" s="128"/>
      <c r="J188" s="121"/>
    </row>
    <row r="189" spans="2:10">
      <c r="B189" s="120"/>
      <c r="C189" s="120"/>
      <c r="D189" s="121"/>
      <c r="E189" s="121"/>
      <c r="F189" s="128"/>
      <c r="G189" s="128"/>
      <c r="H189" s="128"/>
      <c r="I189" s="128"/>
      <c r="J189" s="121"/>
    </row>
    <row r="190" spans="2:10">
      <c r="B190" s="120"/>
      <c r="C190" s="120"/>
      <c r="D190" s="121"/>
      <c r="E190" s="121"/>
      <c r="F190" s="128"/>
      <c r="G190" s="128"/>
      <c r="H190" s="128"/>
      <c r="I190" s="128"/>
      <c r="J190" s="121"/>
    </row>
    <row r="191" spans="2:10">
      <c r="B191" s="120"/>
      <c r="C191" s="120"/>
      <c r="D191" s="121"/>
      <c r="E191" s="121"/>
      <c r="F191" s="128"/>
      <c r="G191" s="128"/>
      <c r="H191" s="128"/>
      <c r="I191" s="128"/>
      <c r="J191" s="121"/>
    </row>
    <row r="192" spans="2:10">
      <c r="B192" s="120"/>
      <c r="C192" s="120"/>
      <c r="D192" s="121"/>
      <c r="E192" s="121"/>
      <c r="F192" s="128"/>
      <c r="G192" s="128"/>
      <c r="H192" s="128"/>
      <c r="I192" s="128"/>
      <c r="J192" s="121"/>
    </row>
    <row r="193" spans="2:10">
      <c r="B193" s="120"/>
      <c r="C193" s="120"/>
      <c r="D193" s="121"/>
      <c r="E193" s="121"/>
      <c r="F193" s="128"/>
      <c r="G193" s="128"/>
      <c r="H193" s="128"/>
      <c r="I193" s="128"/>
      <c r="J193" s="121"/>
    </row>
    <row r="194" spans="2:10">
      <c r="B194" s="120"/>
      <c r="C194" s="120"/>
      <c r="D194" s="121"/>
      <c r="E194" s="121"/>
      <c r="F194" s="128"/>
      <c r="G194" s="128"/>
      <c r="H194" s="128"/>
      <c r="I194" s="128"/>
      <c r="J194" s="121"/>
    </row>
    <row r="195" spans="2:10">
      <c r="B195" s="120"/>
      <c r="C195" s="120"/>
      <c r="D195" s="121"/>
      <c r="E195" s="121"/>
      <c r="F195" s="128"/>
      <c r="G195" s="128"/>
      <c r="H195" s="128"/>
      <c r="I195" s="128"/>
      <c r="J195" s="121"/>
    </row>
    <row r="196" spans="2:10">
      <c r="B196" s="120"/>
      <c r="C196" s="120"/>
      <c r="D196" s="121"/>
      <c r="E196" s="121"/>
      <c r="F196" s="128"/>
      <c r="G196" s="128"/>
      <c r="H196" s="128"/>
      <c r="I196" s="128"/>
      <c r="J196" s="121"/>
    </row>
    <row r="197" spans="2:10">
      <c r="B197" s="120"/>
      <c r="C197" s="120"/>
      <c r="D197" s="121"/>
      <c r="E197" s="121"/>
      <c r="F197" s="128"/>
      <c r="G197" s="128"/>
      <c r="H197" s="128"/>
      <c r="I197" s="128"/>
      <c r="J197" s="121"/>
    </row>
    <row r="198" spans="2:10">
      <c r="B198" s="120"/>
      <c r="C198" s="120"/>
      <c r="D198" s="121"/>
      <c r="E198" s="121"/>
      <c r="F198" s="128"/>
      <c r="G198" s="128"/>
      <c r="H198" s="128"/>
      <c r="I198" s="128"/>
      <c r="J198" s="121"/>
    </row>
    <row r="199" spans="2:10">
      <c r="B199" s="120"/>
      <c r="C199" s="120"/>
      <c r="D199" s="121"/>
      <c r="E199" s="121"/>
      <c r="F199" s="128"/>
      <c r="G199" s="128"/>
      <c r="H199" s="128"/>
      <c r="I199" s="128"/>
      <c r="J199" s="121"/>
    </row>
    <row r="200" spans="2:10">
      <c r="B200" s="120"/>
      <c r="C200" s="120"/>
      <c r="D200" s="121"/>
      <c r="E200" s="121"/>
      <c r="F200" s="128"/>
      <c r="G200" s="128"/>
      <c r="H200" s="128"/>
      <c r="I200" s="128"/>
      <c r="J200" s="12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8803</v>
      </c>
    </row>
    <row r="6" spans="2:11" ht="26.25" customHeight="1">
      <c r="B6" s="134" t="s">
        <v>177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53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5" t="s">
        <v>2891</v>
      </c>
      <c r="C10" s="88"/>
      <c r="D10" s="88"/>
      <c r="E10" s="88"/>
      <c r="F10" s="88"/>
      <c r="G10" s="88"/>
      <c r="H10" s="88"/>
      <c r="I10" s="126">
        <v>0</v>
      </c>
      <c r="J10" s="127">
        <v>0</v>
      </c>
      <c r="K10" s="127">
        <v>0</v>
      </c>
    </row>
    <row r="11" spans="2:11" ht="21" customHeight="1">
      <c r="B11" s="123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3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0"/>
      <c r="C110" s="120"/>
      <c r="D110" s="128"/>
      <c r="E110" s="128"/>
      <c r="F110" s="128"/>
      <c r="G110" s="128"/>
      <c r="H110" s="128"/>
      <c r="I110" s="121"/>
      <c r="J110" s="121"/>
      <c r="K110" s="121"/>
    </row>
    <row r="111" spans="2:11">
      <c r="B111" s="120"/>
      <c r="C111" s="120"/>
      <c r="D111" s="128"/>
      <c r="E111" s="128"/>
      <c r="F111" s="128"/>
      <c r="G111" s="128"/>
      <c r="H111" s="128"/>
      <c r="I111" s="121"/>
      <c r="J111" s="121"/>
      <c r="K111" s="121"/>
    </row>
    <row r="112" spans="2:11">
      <c r="B112" s="120"/>
      <c r="C112" s="120"/>
      <c r="D112" s="128"/>
      <c r="E112" s="128"/>
      <c r="F112" s="128"/>
      <c r="G112" s="128"/>
      <c r="H112" s="128"/>
      <c r="I112" s="121"/>
      <c r="J112" s="121"/>
      <c r="K112" s="121"/>
    </row>
    <row r="113" spans="2:11">
      <c r="B113" s="120"/>
      <c r="C113" s="120"/>
      <c r="D113" s="128"/>
      <c r="E113" s="128"/>
      <c r="F113" s="128"/>
      <c r="G113" s="128"/>
      <c r="H113" s="128"/>
      <c r="I113" s="121"/>
      <c r="J113" s="121"/>
      <c r="K113" s="121"/>
    </row>
    <row r="114" spans="2:11">
      <c r="B114" s="120"/>
      <c r="C114" s="120"/>
      <c r="D114" s="128"/>
      <c r="E114" s="128"/>
      <c r="F114" s="128"/>
      <c r="G114" s="128"/>
      <c r="H114" s="128"/>
      <c r="I114" s="121"/>
      <c r="J114" s="121"/>
      <c r="K114" s="121"/>
    </row>
    <row r="115" spans="2:11">
      <c r="B115" s="120"/>
      <c r="C115" s="120"/>
      <c r="D115" s="128"/>
      <c r="E115" s="128"/>
      <c r="F115" s="128"/>
      <c r="G115" s="128"/>
      <c r="H115" s="128"/>
      <c r="I115" s="121"/>
      <c r="J115" s="121"/>
      <c r="K115" s="121"/>
    </row>
    <row r="116" spans="2:11">
      <c r="B116" s="120"/>
      <c r="C116" s="120"/>
      <c r="D116" s="128"/>
      <c r="E116" s="128"/>
      <c r="F116" s="128"/>
      <c r="G116" s="128"/>
      <c r="H116" s="128"/>
      <c r="I116" s="121"/>
      <c r="J116" s="121"/>
      <c r="K116" s="121"/>
    </row>
    <row r="117" spans="2:11">
      <c r="B117" s="120"/>
      <c r="C117" s="120"/>
      <c r="D117" s="128"/>
      <c r="E117" s="128"/>
      <c r="F117" s="128"/>
      <c r="G117" s="128"/>
      <c r="H117" s="128"/>
      <c r="I117" s="121"/>
      <c r="J117" s="121"/>
      <c r="K117" s="121"/>
    </row>
    <row r="118" spans="2:11">
      <c r="B118" s="120"/>
      <c r="C118" s="120"/>
      <c r="D118" s="128"/>
      <c r="E118" s="128"/>
      <c r="F118" s="128"/>
      <c r="G118" s="128"/>
      <c r="H118" s="128"/>
      <c r="I118" s="121"/>
      <c r="J118" s="121"/>
      <c r="K118" s="121"/>
    </row>
    <row r="119" spans="2:11">
      <c r="B119" s="120"/>
      <c r="C119" s="120"/>
      <c r="D119" s="128"/>
      <c r="E119" s="128"/>
      <c r="F119" s="128"/>
      <c r="G119" s="128"/>
      <c r="H119" s="128"/>
      <c r="I119" s="121"/>
      <c r="J119" s="121"/>
      <c r="K119" s="121"/>
    </row>
    <row r="120" spans="2:11">
      <c r="B120" s="120"/>
      <c r="C120" s="120"/>
      <c r="D120" s="128"/>
      <c r="E120" s="128"/>
      <c r="F120" s="128"/>
      <c r="G120" s="128"/>
      <c r="H120" s="128"/>
      <c r="I120" s="121"/>
      <c r="J120" s="121"/>
      <c r="K120" s="121"/>
    </row>
    <row r="121" spans="2:11">
      <c r="B121" s="120"/>
      <c r="C121" s="120"/>
      <c r="D121" s="128"/>
      <c r="E121" s="128"/>
      <c r="F121" s="128"/>
      <c r="G121" s="128"/>
      <c r="H121" s="128"/>
      <c r="I121" s="121"/>
      <c r="J121" s="121"/>
      <c r="K121" s="121"/>
    </row>
    <row r="122" spans="2:11">
      <c r="B122" s="120"/>
      <c r="C122" s="120"/>
      <c r="D122" s="128"/>
      <c r="E122" s="128"/>
      <c r="F122" s="128"/>
      <c r="G122" s="128"/>
      <c r="H122" s="128"/>
      <c r="I122" s="121"/>
      <c r="J122" s="121"/>
      <c r="K122" s="121"/>
    </row>
    <row r="123" spans="2:11">
      <c r="B123" s="120"/>
      <c r="C123" s="120"/>
      <c r="D123" s="128"/>
      <c r="E123" s="128"/>
      <c r="F123" s="128"/>
      <c r="G123" s="128"/>
      <c r="H123" s="128"/>
      <c r="I123" s="121"/>
      <c r="J123" s="121"/>
      <c r="K123" s="121"/>
    </row>
    <row r="124" spans="2:11">
      <c r="B124" s="120"/>
      <c r="C124" s="120"/>
      <c r="D124" s="128"/>
      <c r="E124" s="128"/>
      <c r="F124" s="128"/>
      <c r="G124" s="128"/>
      <c r="H124" s="128"/>
      <c r="I124" s="121"/>
      <c r="J124" s="121"/>
      <c r="K124" s="121"/>
    </row>
    <row r="125" spans="2:11">
      <c r="B125" s="120"/>
      <c r="C125" s="120"/>
      <c r="D125" s="128"/>
      <c r="E125" s="128"/>
      <c r="F125" s="128"/>
      <c r="G125" s="128"/>
      <c r="H125" s="128"/>
      <c r="I125" s="121"/>
      <c r="J125" s="121"/>
      <c r="K125" s="121"/>
    </row>
    <row r="126" spans="2:11">
      <c r="B126" s="120"/>
      <c r="C126" s="120"/>
      <c r="D126" s="128"/>
      <c r="E126" s="128"/>
      <c r="F126" s="128"/>
      <c r="G126" s="128"/>
      <c r="H126" s="128"/>
      <c r="I126" s="121"/>
      <c r="J126" s="121"/>
      <c r="K126" s="121"/>
    </row>
    <row r="127" spans="2:11">
      <c r="B127" s="120"/>
      <c r="C127" s="120"/>
      <c r="D127" s="128"/>
      <c r="E127" s="128"/>
      <c r="F127" s="128"/>
      <c r="G127" s="128"/>
      <c r="H127" s="128"/>
      <c r="I127" s="121"/>
      <c r="J127" s="121"/>
      <c r="K127" s="121"/>
    </row>
    <row r="128" spans="2:11">
      <c r="B128" s="120"/>
      <c r="C128" s="120"/>
      <c r="D128" s="128"/>
      <c r="E128" s="128"/>
      <c r="F128" s="128"/>
      <c r="G128" s="128"/>
      <c r="H128" s="128"/>
      <c r="I128" s="121"/>
      <c r="J128" s="121"/>
      <c r="K128" s="121"/>
    </row>
    <row r="129" spans="2:11">
      <c r="B129" s="120"/>
      <c r="C129" s="120"/>
      <c r="D129" s="128"/>
      <c r="E129" s="128"/>
      <c r="F129" s="128"/>
      <c r="G129" s="128"/>
      <c r="H129" s="128"/>
      <c r="I129" s="121"/>
      <c r="J129" s="121"/>
      <c r="K129" s="121"/>
    </row>
    <row r="130" spans="2:11">
      <c r="B130" s="120"/>
      <c r="C130" s="120"/>
      <c r="D130" s="128"/>
      <c r="E130" s="128"/>
      <c r="F130" s="128"/>
      <c r="G130" s="128"/>
      <c r="H130" s="128"/>
      <c r="I130" s="121"/>
      <c r="J130" s="121"/>
      <c r="K130" s="121"/>
    </row>
    <row r="131" spans="2:11">
      <c r="B131" s="120"/>
      <c r="C131" s="120"/>
      <c r="D131" s="128"/>
      <c r="E131" s="128"/>
      <c r="F131" s="128"/>
      <c r="G131" s="128"/>
      <c r="H131" s="128"/>
      <c r="I131" s="121"/>
      <c r="J131" s="121"/>
      <c r="K131" s="121"/>
    </row>
    <row r="132" spans="2:11">
      <c r="B132" s="120"/>
      <c r="C132" s="120"/>
      <c r="D132" s="128"/>
      <c r="E132" s="128"/>
      <c r="F132" s="128"/>
      <c r="G132" s="128"/>
      <c r="H132" s="128"/>
      <c r="I132" s="121"/>
      <c r="J132" s="121"/>
      <c r="K132" s="121"/>
    </row>
    <row r="133" spans="2:11">
      <c r="B133" s="120"/>
      <c r="C133" s="120"/>
      <c r="D133" s="128"/>
      <c r="E133" s="128"/>
      <c r="F133" s="128"/>
      <c r="G133" s="128"/>
      <c r="H133" s="128"/>
      <c r="I133" s="121"/>
      <c r="J133" s="121"/>
      <c r="K133" s="121"/>
    </row>
    <row r="134" spans="2:11">
      <c r="B134" s="120"/>
      <c r="C134" s="120"/>
      <c r="D134" s="128"/>
      <c r="E134" s="128"/>
      <c r="F134" s="128"/>
      <c r="G134" s="128"/>
      <c r="H134" s="128"/>
      <c r="I134" s="121"/>
      <c r="J134" s="121"/>
      <c r="K134" s="121"/>
    </row>
    <row r="135" spans="2:11">
      <c r="B135" s="120"/>
      <c r="C135" s="120"/>
      <c r="D135" s="128"/>
      <c r="E135" s="128"/>
      <c r="F135" s="128"/>
      <c r="G135" s="128"/>
      <c r="H135" s="128"/>
      <c r="I135" s="121"/>
      <c r="J135" s="121"/>
      <c r="K135" s="121"/>
    </row>
    <row r="136" spans="2:11">
      <c r="B136" s="120"/>
      <c r="C136" s="120"/>
      <c r="D136" s="128"/>
      <c r="E136" s="128"/>
      <c r="F136" s="128"/>
      <c r="G136" s="128"/>
      <c r="H136" s="128"/>
      <c r="I136" s="121"/>
      <c r="J136" s="121"/>
      <c r="K136" s="121"/>
    </row>
    <row r="137" spans="2:11">
      <c r="B137" s="120"/>
      <c r="C137" s="120"/>
      <c r="D137" s="128"/>
      <c r="E137" s="128"/>
      <c r="F137" s="128"/>
      <c r="G137" s="128"/>
      <c r="H137" s="128"/>
      <c r="I137" s="121"/>
      <c r="J137" s="121"/>
      <c r="K137" s="121"/>
    </row>
    <row r="138" spans="2:11">
      <c r="B138" s="120"/>
      <c r="C138" s="120"/>
      <c r="D138" s="128"/>
      <c r="E138" s="128"/>
      <c r="F138" s="128"/>
      <c r="G138" s="128"/>
      <c r="H138" s="128"/>
      <c r="I138" s="121"/>
      <c r="J138" s="121"/>
      <c r="K138" s="121"/>
    </row>
    <row r="139" spans="2:11">
      <c r="B139" s="120"/>
      <c r="C139" s="120"/>
      <c r="D139" s="128"/>
      <c r="E139" s="128"/>
      <c r="F139" s="128"/>
      <c r="G139" s="128"/>
      <c r="H139" s="128"/>
      <c r="I139" s="121"/>
      <c r="J139" s="121"/>
      <c r="K139" s="121"/>
    </row>
    <row r="140" spans="2:11">
      <c r="B140" s="120"/>
      <c r="C140" s="120"/>
      <c r="D140" s="128"/>
      <c r="E140" s="128"/>
      <c r="F140" s="128"/>
      <c r="G140" s="128"/>
      <c r="H140" s="128"/>
      <c r="I140" s="121"/>
      <c r="J140" s="121"/>
      <c r="K140" s="121"/>
    </row>
    <row r="141" spans="2:11">
      <c r="B141" s="120"/>
      <c r="C141" s="120"/>
      <c r="D141" s="128"/>
      <c r="E141" s="128"/>
      <c r="F141" s="128"/>
      <c r="G141" s="128"/>
      <c r="H141" s="128"/>
      <c r="I141" s="121"/>
      <c r="J141" s="121"/>
      <c r="K141" s="121"/>
    </row>
    <row r="142" spans="2:11">
      <c r="B142" s="120"/>
      <c r="C142" s="120"/>
      <c r="D142" s="128"/>
      <c r="E142" s="128"/>
      <c r="F142" s="128"/>
      <c r="G142" s="128"/>
      <c r="H142" s="128"/>
      <c r="I142" s="121"/>
      <c r="J142" s="121"/>
      <c r="K142" s="121"/>
    </row>
    <row r="143" spans="2:11">
      <c r="B143" s="120"/>
      <c r="C143" s="120"/>
      <c r="D143" s="128"/>
      <c r="E143" s="128"/>
      <c r="F143" s="128"/>
      <c r="G143" s="128"/>
      <c r="H143" s="128"/>
      <c r="I143" s="121"/>
      <c r="J143" s="121"/>
      <c r="K143" s="121"/>
    </row>
    <row r="144" spans="2:11">
      <c r="B144" s="120"/>
      <c r="C144" s="120"/>
      <c r="D144" s="128"/>
      <c r="E144" s="128"/>
      <c r="F144" s="128"/>
      <c r="G144" s="128"/>
      <c r="H144" s="128"/>
      <c r="I144" s="121"/>
      <c r="J144" s="121"/>
      <c r="K144" s="121"/>
    </row>
    <row r="145" spans="2:11">
      <c r="B145" s="120"/>
      <c r="C145" s="120"/>
      <c r="D145" s="128"/>
      <c r="E145" s="128"/>
      <c r="F145" s="128"/>
      <c r="G145" s="128"/>
      <c r="H145" s="128"/>
      <c r="I145" s="121"/>
      <c r="J145" s="121"/>
      <c r="K145" s="121"/>
    </row>
    <row r="146" spans="2:11">
      <c r="B146" s="120"/>
      <c r="C146" s="120"/>
      <c r="D146" s="128"/>
      <c r="E146" s="128"/>
      <c r="F146" s="128"/>
      <c r="G146" s="128"/>
      <c r="H146" s="128"/>
      <c r="I146" s="121"/>
      <c r="J146" s="121"/>
      <c r="K146" s="121"/>
    </row>
    <row r="147" spans="2:11">
      <c r="B147" s="120"/>
      <c r="C147" s="120"/>
      <c r="D147" s="128"/>
      <c r="E147" s="128"/>
      <c r="F147" s="128"/>
      <c r="G147" s="128"/>
      <c r="H147" s="128"/>
      <c r="I147" s="121"/>
      <c r="J147" s="121"/>
      <c r="K147" s="121"/>
    </row>
    <row r="148" spans="2:11">
      <c r="B148" s="120"/>
      <c r="C148" s="120"/>
      <c r="D148" s="128"/>
      <c r="E148" s="128"/>
      <c r="F148" s="128"/>
      <c r="G148" s="128"/>
      <c r="H148" s="128"/>
      <c r="I148" s="121"/>
      <c r="J148" s="121"/>
      <c r="K148" s="121"/>
    </row>
    <row r="149" spans="2:11">
      <c r="B149" s="120"/>
      <c r="C149" s="120"/>
      <c r="D149" s="128"/>
      <c r="E149" s="128"/>
      <c r="F149" s="128"/>
      <c r="G149" s="128"/>
      <c r="H149" s="128"/>
      <c r="I149" s="121"/>
      <c r="J149" s="121"/>
      <c r="K149" s="121"/>
    </row>
    <row r="150" spans="2:11">
      <c r="B150" s="120"/>
      <c r="C150" s="120"/>
      <c r="D150" s="128"/>
      <c r="E150" s="128"/>
      <c r="F150" s="128"/>
      <c r="G150" s="128"/>
      <c r="H150" s="128"/>
      <c r="I150" s="121"/>
      <c r="J150" s="121"/>
      <c r="K150" s="121"/>
    </row>
    <row r="151" spans="2:11">
      <c r="B151" s="120"/>
      <c r="C151" s="120"/>
      <c r="D151" s="128"/>
      <c r="E151" s="128"/>
      <c r="F151" s="128"/>
      <c r="G151" s="128"/>
      <c r="H151" s="128"/>
      <c r="I151" s="121"/>
      <c r="J151" s="121"/>
      <c r="K151" s="121"/>
    </row>
    <row r="152" spans="2:11">
      <c r="B152" s="120"/>
      <c r="C152" s="120"/>
      <c r="D152" s="128"/>
      <c r="E152" s="128"/>
      <c r="F152" s="128"/>
      <c r="G152" s="128"/>
      <c r="H152" s="128"/>
      <c r="I152" s="121"/>
      <c r="J152" s="121"/>
      <c r="K152" s="121"/>
    </row>
    <row r="153" spans="2:11">
      <c r="B153" s="120"/>
      <c r="C153" s="120"/>
      <c r="D153" s="128"/>
      <c r="E153" s="128"/>
      <c r="F153" s="128"/>
      <c r="G153" s="128"/>
      <c r="H153" s="128"/>
      <c r="I153" s="121"/>
      <c r="J153" s="121"/>
      <c r="K153" s="121"/>
    </row>
    <row r="154" spans="2:11">
      <c r="B154" s="120"/>
      <c r="C154" s="120"/>
      <c r="D154" s="128"/>
      <c r="E154" s="128"/>
      <c r="F154" s="128"/>
      <c r="G154" s="128"/>
      <c r="H154" s="128"/>
      <c r="I154" s="121"/>
      <c r="J154" s="121"/>
      <c r="K154" s="121"/>
    </row>
    <row r="155" spans="2:11">
      <c r="B155" s="120"/>
      <c r="C155" s="120"/>
      <c r="D155" s="128"/>
      <c r="E155" s="128"/>
      <c r="F155" s="128"/>
      <c r="G155" s="128"/>
      <c r="H155" s="128"/>
      <c r="I155" s="121"/>
      <c r="J155" s="121"/>
      <c r="K155" s="121"/>
    </row>
    <row r="156" spans="2:11">
      <c r="B156" s="120"/>
      <c r="C156" s="120"/>
      <c r="D156" s="128"/>
      <c r="E156" s="128"/>
      <c r="F156" s="128"/>
      <c r="G156" s="128"/>
      <c r="H156" s="128"/>
      <c r="I156" s="121"/>
      <c r="J156" s="121"/>
      <c r="K156" s="121"/>
    </row>
    <row r="157" spans="2:11">
      <c r="B157" s="120"/>
      <c r="C157" s="120"/>
      <c r="D157" s="128"/>
      <c r="E157" s="128"/>
      <c r="F157" s="128"/>
      <c r="G157" s="128"/>
      <c r="H157" s="128"/>
      <c r="I157" s="121"/>
      <c r="J157" s="121"/>
      <c r="K157" s="121"/>
    </row>
    <row r="158" spans="2:11">
      <c r="B158" s="120"/>
      <c r="C158" s="120"/>
      <c r="D158" s="128"/>
      <c r="E158" s="128"/>
      <c r="F158" s="128"/>
      <c r="G158" s="128"/>
      <c r="H158" s="128"/>
      <c r="I158" s="121"/>
      <c r="J158" s="121"/>
      <c r="K158" s="121"/>
    </row>
    <row r="159" spans="2:11">
      <c r="B159" s="120"/>
      <c r="C159" s="120"/>
      <c r="D159" s="128"/>
      <c r="E159" s="128"/>
      <c r="F159" s="128"/>
      <c r="G159" s="128"/>
      <c r="H159" s="128"/>
      <c r="I159" s="121"/>
      <c r="J159" s="121"/>
      <c r="K159" s="121"/>
    </row>
    <row r="160" spans="2:11">
      <c r="B160" s="120"/>
      <c r="C160" s="120"/>
      <c r="D160" s="128"/>
      <c r="E160" s="128"/>
      <c r="F160" s="128"/>
      <c r="G160" s="128"/>
      <c r="H160" s="128"/>
      <c r="I160" s="121"/>
      <c r="J160" s="121"/>
      <c r="K160" s="121"/>
    </row>
    <row r="161" spans="2:11">
      <c r="B161" s="120"/>
      <c r="C161" s="120"/>
      <c r="D161" s="128"/>
      <c r="E161" s="128"/>
      <c r="F161" s="128"/>
      <c r="G161" s="128"/>
      <c r="H161" s="128"/>
      <c r="I161" s="121"/>
      <c r="J161" s="121"/>
      <c r="K161" s="121"/>
    </row>
    <row r="162" spans="2:11">
      <c r="B162" s="120"/>
      <c r="C162" s="120"/>
      <c r="D162" s="128"/>
      <c r="E162" s="128"/>
      <c r="F162" s="128"/>
      <c r="G162" s="128"/>
      <c r="H162" s="128"/>
      <c r="I162" s="121"/>
      <c r="J162" s="121"/>
      <c r="K162" s="121"/>
    </row>
    <row r="163" spans="2:11">
      <c r="B163" s="120"/>
      <c r="C163" s="120"/>
      <c r="D163" s="128"/>
      <c r="E163" s="128"/>
      <c r="F163" s="128"/>
      <c r="G163" s="128"/>
      <c r="H163" s="128"/>
      <c r="I163" s="121"/>
      <c r="J163" s="121"/>
      <c r="K163" s="121"/>
    </row>
    <row r="164" spans="2:11">
      <c r="B164" s="120"/>
      <c r="C164" s="120"/>
      <c r="D164" s="128"/>
      <c r="E164" s="128"/>
      <c r="F164" s="128"/>
      <c r="G164" s="128"/>
      <c r="H164" s="128"/>
      <c r="I164" s="121"/>
      <c r="J164" s="121"/>
      <c r="K164" s="121"/>
    </row>
    <row r="165" spans="2:11">
      <c r="B165" s="120"/>
      <c r="C165" s="120"/>
      <c r="D165" s="128"/>
      <c r="E165" s="128"/>
      <c r="F165" s="128"/>
      <c r="G165" s="128"/>
      <c r="H165" s="128"/>
      <c r="I165" s="121"/>
      <c r="J165" s="121"/>
      <c r="K165" s="121"/>
    </row>
    <row r="166" spans="2:11">
      <c r="B166" s="120"/>
      <c r="C166" s="120"/>
      <c r="D166" s="128"/>
      <c r="E166" s="128"/>
      <c r="F166" s="128"/>
      <c r="G166" s="128"/>
      <c r="H166" s="128"/>
      <c r="I166" s="121"/>
      <c r="J166" s="121"/>
      <c r="K166" s="121"/>
    </row>
    <row r="167" spans="2:11">
      <c r="B167" s="120"/>
      <c r="C167" s="120"/>
      <c r="D167" s="128"/>
      <c r="E167" s="128"/>
      <c r="F167" s="128"/>
      <c r="G167" s="128"/>
      <c r="H167" s="128"/>
      <c r="I167" s="121"/>
      <c r="J167" s="121"/>
      <c r="K167" s="121"/>
    </row>
    <row r="168" spans="2:11">
      <c r="B168" s="120"/>
      <c r="C168" s="120"/>
      <c r="D168" s="128"/>
      <c r="E168" s="128"/>
      <c r="F168" s="128"/>
      <c r="G168" s="128"/>
      <c r="H168" s="128"/>
      <c r="I168" s="121"/>
      <c r="J168" s="121"/>
      <c r="K168" s="121"/>
    </row>
    <row r="169" spans="2:11">
      <c r="B169" s="120"/>
      <c r="C169" s="120"/>
      <c r="D169" s="128"/>
      <c r="E169" s="128"/>
      <c r="F169" s="128"/>
      <c r="G169" s="128"/>
      <c r="H169" s="128"/>
      <c r="I169" s="121"/>
      <c r="J169" s="121"/>
      <c r="K169" s="121"/>
    </row>
    <row r="170" spans="2:11">
      <c r="B170" s="120"/>
      <c r="C170" s="120"/>
      <c r="D170" s="128"/>
      <c r="E170" s="128"/>
      <c r="F170" s="128"/>
      <c r="G170" s="128"/>
      <c r="H170" s="128"/>
      <c r="I170" s="121"/>
      <c r="J170" s="121"/>
      <c r="K170" s="121"/>
    </row>
    <row r="171" spans="2:11">
      <c r="B171" s="120"/>
      <c r="C171" s="120"/>
      <c r="D171" s="128"/>
      <c r="E171" s="128"/>
      <c r="F171" s="128"/>
      <c r="G171" s="128"/>
      <c r="H171" s="128"/>
      <c r="I171" s="121"/>
      <c r="J171" s="121"/>
      <c r="K171" s="121"/>
    </row>
    <row r="172" spans="2:11">
      <c r="B172" s="120"/>
      <c r="C172" s="120"/>
      <c r="D172" s="128"/>
      <c r="E172" s="128"/>
      <c r="F172" s="128"/>
      <c r="G172" s="128"/>
      <c r="H172" s="128"/>
      <c r="I172" s="121"/>
      <c r="J172" s="121"/>
      <c r="K172" s="121"/>
    </row>
    <row r="173" spans="2:11">
      <c r="B173" s="120"/>
      <c r="C173" s="120"/>
      <c r="D173" s="128"/>
      <c r="E173" s="128"/>
      <c r="F173" s="128"/>
      <c r="G173" s="128"/>
      <c r="H173" s="128"/>
      <c r="I173" s="121"/>
      <c r="J173" s="121"/>
      <c r="K173" s="121"/>
    </row>
    <row r="174" spans="2:11">
      <c r="B174" s="120"/>
      <c r="C174" s="120"/>
      <c r="D174" s="128"/>
      <c r="E174" s="128"/>
      <c r="F174" s="128"/>
      <c r="G174" s="128"/>
      <c r="H174" s="128"/>
      <c r="I174" s="121"/>
      <c r="J174" s="121"/>
      <c r="K174" s="121"/>
    </row>
    <row r="175" spans="2:11">
      <c r="B175" s="120"/>
      <c r="C175" s="120"/>
      <c r="D175" s="128"/>
      <c r="E175" s="128"/>
      <c r="F175" s="128"/>
      <c r="G175" s="128"/>
      <c r="H175" s="128"/>
      <c r="I175" s="121"/>
      <c r="J175" s="121"/>
      <c r="K175" s="121"/>
    </row>
    <row r="176" spans="2:11">
      <c r="B176" s="120"/>
      <c r="C176" s="120"/>
      <c r="D176" s="128"/>
      <c r="E176" s="128"/>
      <c r="F176" s="128"/>
      <c r="G176" s="128"/>
      <c r="H176" s="128"/>
      <c r="I176" s="121"/>
      <c r="J176" s="121"/>
      <c r="K176" s="121"/>
    </row>
    <row r="177" spans="2:11">
      <c r="B177" s="120"/>
      <c r="C177" s="120"/>
      <c r="D177" s="128"/>
      <c r="E177" s="128"/>
      <c r="F177" s="128"/>
      <c r="G177" s="128"/>
      <c r="H177" s="128"/>
      <c r="I177" s="121"/>
      <c r="J177" s="121"/>
      <c r="K177" s="121"/>
    </row>
    <row r="178" spans="2:11">
      <c r="B178" s="120"/>
      <c r="C178" s="120"/>
      <c r="D178" s="128"/>
      <c r="E178" s="128"/>
      <c r="F178" s="128"/>
      <c r="G178" s="128"/>
      <c r="H178" s="128"/>
      <c r="I178" s="121"/>
      <c r="J178" s="121"/>
      <c r="K178" s="121"/>
    </row>
    <row r="179" spans="2:11">
      <c r="B179" s="120"/>
      <c r="C179" s="120"/>
      <c r="D179" s="128"/>
      <c r="E179" s="128"/>
      <c r="F179" s="128"/>
      <c r="G179" s="128"/>
      <c r="H179" s="128"/>
      <c r="I179" s="121"/>
      <c r="J179" s="121"/>
      <c r="K179" s="121"/>
    </row>
    <row r="180" spans="2:11">
      <c r="B180" s="120"/>
      <c r="C180" s="120"/>
      <c r="D180" s="128"/>
      <c r="E180" s="128"/>
      <c r="F180" s="128"/>
      <c r="G180" s="128"/>
      <c r="H180" s="128"/>
      <c r="I180" s="121"/>
      <c r="J180" s="121"/>
      <c r="K180" s="121"/>
    </row>
    <row r="181" spans="2:11">
      <c r="B181" s="120"/>
      <c r="C181" s="120"/>
      <c r="D181" s="128"/>
      <c r="E181" s="128"/>
      <c r="F181" s="128"/>
      <c r="G181" s="128"/>
      <c r="H181" s="128"/>
      <c r="I181" s="121"/>
      <c r="J181" s="121"/>
      <c r="K181" s="121"/>
    </row>
    <row r="182" spans="2:11">
      <c r="B182" s="120"/>
      <c r="C182" s="120"/>
      <c r="D182" s="128"/>
      <c r="E182" s="128"/>
      <c r="F182" s="128"/>
      <c r="G182" s="128"/>
      <c r="H182" s="128"/>
      <c r="I182" s="121"/>
      <c r="J182" s="121"/>
      <c r="K182" s="121"/>
    </row>
    <row r="183" spans="2:11">
      <c r="B183" s="120"/>
      <c r="C183" s="120"/>
      <c r="D183" s="128"/>
      <c r="E183" s="128"/>
      <c r="F183" s="128"/>
      <c r="G183" s="128"/>
      <c r="H183" s="128"/>
      <c r="I183" s="121"/>
      <c r="J183" s="121"/>
      <c r="K183" s="121"/>
    </row>
    <row r="184" spans="2:11">
      <c r="B184" s="120"/>
      <c r="C184" s="120"/>
      <c r="D184" s="128"/>
      <c r="E184" s="128"/>
      <c r="F184" s="128"/>
      <c r="G184" s="128"/>
      <c r="H184" s="128"/>
      <c r="I184" s="121"/>
      <c r="J184" s="121"/>
      <c r="K184" s="121"/>
    </row>
    <row r="185" spans="2:11">
      <c r="B185" s="120"/>
      <c r="C185" s="120"/>
      <c r="D185" s="128"/>
      <c r="E185" s="128"/>
      <c r="F185" s="128"/>
      <c r="G185" s="128"/>
      <c r="H185" s="128"/>
      <c r="I185" s="121"/>
      <c r="J185" s="121"/>
      <c r="K185" s="121"/>
    </row>
    <row r="186" spans="2:11">
      <c r="B186" s="120"/>
      <c r="C186" s="120"/>
      <c r="D186" s="128"/>
      <c r="E186" s="128"/>
      <c r="F186" s="128"/>
      <c r="G186" s="128"/>
      <c r="H186" s="128"/>
      <c r="I186" s="121"/>
      <c r="J186" s="121"/>
      <c r="K186" s="121"/>
    </row>
    <row r="187" spans="2:11">
      <c r="B187" s="120"/>
      <c r="C187" s="120"/>
      <c r="D187" s="128"/>
      <c r="E187" s="128"/>
      <c r="F187" s="128"/>
      <c r="G187" s="128"/>
      <c r="H187" s="128"/>
      <c r="I187" s="121"/>
      <c r="J187" s="121"/>
      <c r="K187" s="121"/>
    </row>
    <row r="188" spans="2:11">
      <c r="B188" s="120"/>
      <c r="C188" s="120"/>
      <c r="D188" s="128"/>
      <c r="E188" s="128"/>
      <c r="F188" s="128"/>
      <c r="G188" s="128"/>
      <c r="H188" s="128"/>
      <c r="I188" s="121"/>
      <c r="J188" s="121"/>
      <c r="K188" s="121"/>
    </row>
    <row r="189" spans="2:11">
      <c r="B189" s="120"/>
      <c r="C189" s="120"/>
      <c r="D189" s="128"/>
      <c r="E189" s="128"/>
      <c r="F189" s="128"/>
      <c r="G189" s="128"/>
      <c r="H189" s="128"/>
      <c r="I189" s="121"/>
      <c r="J189" s="121"/>
      <c r="K189" s="121"/>
    </row>
    <row r="190" spans="2:11">
      <c r="B190" s="120"/>
      <c r="C190" s="120"/>
      <c r="D190" s="128"/>
      <c r="E190" s="128"/>
      <c r="F190" s="128"/>
      <c r="G190" s="128"/>
      <c r="H190" s="128"/>
      <c r="I190" s="121"/>
      <c r="J190" s="121"/>
      <c r="K190" s="121"/>
    </row>
    <row r="191" spans="2:11">
      <c r="B191" s="120"/>
      <c r="C191" s="120"/>
      <c r="D191" s="128"/>
      <c r="E191" s="128"/>
      <c r="F191" s="128"/>
      <c r="G191" s="128"/>
      <c r="H191" s="128"/>
      <c r="I191" s="121"/>
      <c r="J191" s="121"/>
      <c r="K191" s="121"/>
    </row>
    <row r="192" spans="2:11">
      <c r="B192" s="120"/>
      <c r="C192" s="120"/>
      <c r="D192" s="128"/>
      <c r="E192" s="128"/>
      <c r="F192" s="128"/>
      <c r="G192" s="128"/>
      <c r="H192" s="128"/>
      <c r="I192" s="121"/>
      <c r="J192" s="121"/>
      <c r="K192" s="121"/>
    </row>
    <row r="193" spans="2:11">
      <c r="B193" s="120"/>
      <c r="C193" s="120"/>
      <c r="D193" s="128"/>
      <c r="E193" s="128"/>
      <c r="F193" s="128"/>
      <c r="G193" s="128"/>
      <c r="H193" s="128"/>
      <c r="I193" s="121"/>
      <c r="J193" s="121"/>
      <c r="K193" s="121"/>
    </row>
    <row r="194" spans="2:11">
      <c r="B194" s="120"/>
      <c r="C194" s="120"/>
      <c r="D194" s="128"/>
      <c r="E194" s="128"/>
      <c r="F194" s="128"/>
      <c r="G194" s="128"/>
      <c r="H194" s="128"/>
      <c r="I194" s="121"/>
      <c r="J194" s="121"/>
      <c r="K194" s="121"/>
    </row>
    <row r="195" spans="2:11">
      <c r="B195" s="120"/>
      <c r="C195" s="120"/>
      <c r="D195" s="128"/>
      <c r="E195" s="128"/>
      <c r="F195" s="128"/>
      <c r="G195" s="128"/>
      <c r="H195" s="128"/>
      <c r="I195" s="121"/>
      <c r="J195" s="121"/>
      <c r="K195" s="121"/>
    </row>
    <row r="196" spans="2:11">
      <c r="B196" s="120"/>
      <c r="C196" s="120"/>
      <c r="D196" s="128"/>
      <c r="E196" s="128"/>
      <c r="F196" s="128"/>
      <c r="G196" s="128"/>
      <c r="H196" s="128"/>
      <c r="I196" s="121"/>
      <c r="J196" s="121"/>
      <c r="K196" s="121"/>
    </row>
    <row r="197" spans="2:11">
      <c r="B197" s="120"/>
      <c r="C197" s="120"/>
      <c r="D197" s="128"/>
      <c r="E197" s="128"/>
      <c r="F197" s="128"/>
      <c r="G197" s="128"/>
      <c r="H197" s="128"/>
      <c r="I197" s="121"/>
      <c r="J197" s="121"/>
      <c r="K197" s="121"/>
    </row>
    <row r="198" spans="2:11">
      <c r="B198" s="120"/>
      <c r="C198" s="120"/>
      <c r="D198" s="128"/>
      <c r="E198" s="128"/>
      <c r="F198" s="128"/>
      <c r="G198" s="128"/>
      <c r="H198" s="128"/>
      <c r="I198" s="121"/>
      <c r="J198" s="121"/>
      <c r="K198" s="121"/>
    </row>
    <row r="199" spans="2:11">
      <c r="B199" s="120"/>
      <c r="C199" s="120"/>
      <c r="D199" s="128"/>
      <c r="E199" s="128"/>
      <c r="F199" s="128"/>
      <c r="G199" s="128"/>
      <c r="H199" s="128"/>
      <c r="I199" s="121"/>
      <c r="J199" s="121"/>
      <c r="K199" s="121"/>
    </row>
    <row r="200" spans="2:11">
      <c r="B200" s="120"/>
      <c r="C200" s="120"/>
      <c r="D200" s="128"/>
      <c r="E200" s="128"/>
      <c r="F200" s="128"/>
      <c r="G200" s="128"/>
      <c r="H200" s="128"/>
      <c r="I200" s="121"/>
      <c r="J200" s="121"/>
      <c r="K200" s="121"/>
    </row>
    <row r="201" spans="2:11">
      <c r="B201" s="120"/>
      <c r="C201" s="120"/>
      <c r="D201" s="128"/>
      <c r="E201" s="128"/>
      <c r="F201" s="128"/>
      <c r="G201" s="128"/>
      <c r="H201" s="128"/>
      <c r="I201" s="121"/>
      <c r="J201" s="121"/>
      <c r="K201" s="121"/>
    </row>
    <row r="202" spans="2:11">
      <c r="B202" s="120"/>
      <c r="C202" s="120"/>
      <c r="D202" s="128"/>
      <c r="E202" s="128"/>
      <c r="F202" s="128"/>
      <c r="G202" s="128"/>
      <c r="H202" s="128"/>
      <c r="I202" s="121"/>
      <c r="J202" s="121"/>
      <c r="K202" s="121"/>
    </row>
    <row r="203" spans="2:11">
      <c r="B203" s="120"/>
      <c r="C203" s="120"/>
      <c r="D203" s="128"/>
      <c r="E203" s="128"/>
      <c r="F203" s="128"/>
      <c r="G203" s="128"/>
      <c r="H203" s="128"/>
      <c r="I203" s="121"/>
      <c r="J203" s="121"/>
      <c r="K203" s="121"/>
    </row>
    <row r="204" spans="2:11">
      <c r="B204" s="120"/>
      <c r="C204" s="120"/>
      <c r="D204" s="128"/>
      <c r="E204" s="128"/>
      <c r="F204" s="128"/>
      <c r="G204" s="128"/>
      <c r="H204" s="128"/>
      <c r="I204" s="121"/>
      <c r="J204" s="121"/>
      <c r="K204" s="121"/>
    </row>
    <row r="205" spans="2:11">
      <c r="B205" s="120"/>
      <c r="C205" s="120"/>
      <c r="D205" s="128"/>
      <c r="E205" s="128"/>
      <c r="F205" s="128"/>
      <c r="G205" s="128"/>
      <c r="H205" s="128"/>
      <c r="I205" s="121"/>
      <c r="J205" s="121"/>
      <c r="K205" s="121"/>
    </row>
    <row r="206" spans="2:11">
      <c r="B206" s="120"/>
      <c r="C206" s="120"/>
      <c r="D206" s="128"/>
      <c r="E206" s="128"/>
      <c r="F206" s="128"/>
      <c r="G206" s="128"/>
      <c r="H206" s="128"/>
      <c r="I206" s="121"/>
      <c r="J206" s="121"/>
      <c r="K206" s="121"/>
    </row>
    <row r="207" spans="2:11">
      <c r="B207" s="120"/>
      <c r="C207" s="120"/>
      <c r="D207" s="128"/>
      <c r="E207" s="128"/>
      <c r="F207" s="128"/>
      <c r="G207" s="128"/>
      <c r="H207" s="128"/>
      <c r="I207" s="121"/>
      <c r="J207" s="121"/>
      <c r="K207" s="121"/>
    </row>
    <row r="208" spans="2:11">
      <c r="B208" s="120"/>
      <c r="C208" s="120"/>
      <c r="D208" s="128"/>
      <c r="E208" s="128"/>
      <c r="F208" s="128"/>
      <c r="G208" s="128"/>
      <c r="H208" s="128"/>
      <c r="I208" s="121"/>
      <c r="J208" s="121"/>
      <c r="K208" s="121"/>
    </row>
    <row r="209" spans="2:11">
      <c r="B209" s="120"/>
      <c r="C209" s="120"/>
      <c r="D209" s="128"/>
      <c r="E209" s="128"/>
      <c r="F209" s="128"/>
      <c r="G209" s="128"/>
      <c r="H209" s="128"/>
      <c r="I209" s="121"/>
      <c r="J209" s="121"/>
      <c r="K209" s="121"/>
    </row>
    <row r="210" spans="2:11">
      <c r="B210" s="120"/>
      <c r="C210" s="120"/>
      <c r="D210" s="128"/>
      <c r="E210" s="128"/>
      <c r="F210" s="128"/>
      <c r="G210" s="128"/>
      <c r="H210" s="128"/>
      <c r="I210" s="121"/>
      <c r="J210" s="121"/>
      <c r="K210" s="121"/>
    </row>
    <row r="211" spans="2:11">
      <c r="B211" s="120"/>
      <c r="C211" s="120"/>
      <c r="D211" s="128"/>
      <c r="E211" s="128"/>
      <c r="F211" s="128"/>
      <c r="G211" s="128"/>
      <c r="H211" s="128"/>
      <c r="I211" s="121"/>
      <c r="J211" s="121"/>
      <c r="K211" s="121"/>
    </row>
    <row r="212" spans="2:11">
      <c r="B212" s="120"/>
      <c r="C212" s="120"/>
      <c r="D212" s="128"/>
      <c r="E212" s="128"/>
      <c r="F212" s="128"/>
      <c r="G212" s="128"/>
      <c r="H212" s="128"/>
      <c r="I212" s="121"/>
      <c r="J212" s="121"/>
      <c r="K212" s="121"/>
    </row>
    <row r="213" spans="2:11">
      <c r="B213" s="120"/>
      <c r="C213" s="120"/>
      <c r="D213" s="128"/>
      <c r="E213" s="128"/>
      <c r="F213" s="128"/>
      <c r="G213" s="128"/>
      <c r="H213" s="128"/>
      <c r="I213" s="121"/>
      <c r="J213" s="121"/>
      <c r="K213" s="121"/>
    </row>
    <row r="214" spans="2:11">
      <c r="B214" s="120"/>
      <c r="C214" s="120"/>
      <c r="D214" s="128"/>
      <c r="E214" s="128"/>
      <c r="F214" s="128"/>
      <c r="G214" s="128"/>
      <c r="H214" s="128"/>
      <c r="I214" s="121"/>
      <c r="J214" s="121"/>
      <c r="K214" s="121"/>
    </row>
    <row r="215" spans="2:11">
      <c r="B215" s="120"/>
      <c r="C215" s="120"/>
      <c r="D215" s="128"/>
      <c r="E215" s="128"/>
      <c r="F215" s="128"/>
      <c r="G215" s="128"/>
      <c r="H215" s="128"/>
      <c r="I215" s="121"/>
      <c r="J215" s="121"/>
      <c r="K215" s="121"/>
    </row>
    <row r="216" spans="2:11">
      <c r="B216" s="120"/>
      <c r="C216" s="120"/>
      <c r="D216" s="128"/>
      <c r="E216" s="128"/>
      <c r="F216" s="128"/>
      <c r="G216" s="128"/>
      <c r="H216" s="128"/>
      <c r="I216" s="121"/>
      <c r="J216" s="121"/>
      <c r="K216" s="121"/>
    </row>
    <row r="217" spans="2:11">
      <c r="B217" s="120"/>
      <c r="C217" s="120"/>
      <c r="D217" s="128"/>
      <c r="E217" s="128"/>
      <c r="F217" s="128"/>
      <c r="G217" s="128"/>
      <c r="H217" s="128"/>
      <c r="I217" s="121"/>
      <c r="J217" s="121"/>
      <c r="K217" s="121"/>
    </row>
    <row r="218" spans="2:11">
      <c r="B218" s="120"/>
      <c r="C218" s="120"/>
      <c r="D218" s="128"/>
      <c r="E218" s="128"/>
      <c r="F218" s="128"/>
      <c r="G218" s="128"/>
      <c r="H218" s="128"/>
      <c r="I218" s="121"/>
      <c r="J218" s="121"/>
      <c r="K218" s="121"/>
    </row>
    <row r="219" spans="2:11">
      <c r="B219" s="120"/>
      <c r="C219" s="120"/>
      <c r="D219" s="128"/>
      <c r="E219" s="128"/>
      <c r="F219" s="128"/>
      <c r="G219" s="128"/>
      <c r="H219" s="128"/>
      <c r="I219" s="121"/>
      <c r="J219" s="121"/>
      <c r="K219" s="121"/>
    </row>
    <row r="220" spans="2:11">
      <c r="B220" s="120"/>
      <c r="C220" s="120"/>
      <c r="D220" s="128"/>
      <c r="E220" s="128"/>
      <c r="F220" s="128"/>
      <c r="G220" s="128"/>
      <c r="H220" s="128"/>
      <c r="I220" s="121"/>
      <c r="J220" s="121"/>
      <c r="K220" s="121"/>
    </row>
    <row r="221" spans="2:11">
      <c r="B221" s="120"/>
      <c r="C221" s="120"/>
      <c r="D221" s="128"/>
      <c r="E221" s="128"/>
      <c r="F221" s="128"/>
      <c r="G221" s="128"/>
      <c r="H221" s="128"/>
      <c r="I221" s="121"/>
      <c r="J221" s="121"/>
      <c r="K221" s="121"/>
    </row>
    <row r="222" spans="2:11">
      <c r="B222" s="120"/>
      <c r="C222" s="120"/>
      <c r="D222" s="128"/>
      <c r="E222" s="128"/>
      <c r="F222" s="128"/>
      <c r="G222" s="128"/>
      <c r="H222" s="128"/>
      <c r="I222" s="121"/>
      <c r="J222" s="121"/>
      <c r="K222" s="121"/>
    </row>
    <row r="223" spans="2:11">
      <c r="B223" s="120"/>
      <c r="C223" s="120"/>
      <c r="D223" s="128"/>
      <c r="E223" s="128"/>
      <c r="F223" s="128"/>
      <c r="G223" s="128"/>
      <c r="H223" s="128"/>
      <c r="I223" s="121"/>
      <c r="J223" s="121"/>
      <c r="K223" s="121"/>
    </row>
    <row r="224" spans="2:11">
      <c r="B224" s="120"/>
      <c r="C224" s="120"/>
      <c r="D224" s="128"/>
      <c r="E224" s="128"/>
      <c r="F224" s="128"/>
      <c r="G224" s="128"/>
      <c r="H224" s="128"/>
      <c r="I224" s="121"/>
      <c r="J224" s="121"/>
      <c r="K224" s="121"/>
    </row>
    <row r="225" spans="2:11">
      <c r="B225" s="120"/>
      <c r="C225" s="120"/>
      <c r="D225" s="128"/>
      <c r="E225" s="128"/>
      <c r="F225" s="128"/>
      <c r="G225" s="128"/>
      <c r="H225" s="128"/>
      <c r="I225" s="121"/>
      <c r="J225" s="121"/>
      <c r="K225" s="121"/>
    </row>
    <row r="226" spans="2:11">
      <c r="B226" s="120"/>
      <c r="C226" s="120"/>
      <c r="D226" s="128"/>
      <c r="E226" s="128"/>
      <c r="F226" s="128"/>
      <c r="G226" s="128"/>
      <c r="H226" s="128"/>
      <c r="I226" s="121"/>
      <c r="J226" s="121"/>
      <c r="K226" s="121"/>
    </row>
    <row r="227" spans="2:11">
      <c r="B227" s="120"/>
      <c r="C227" s="120"/>
      <c r="D227" s="128"/>
      <c r="E227" s="128"/>
      <c r="F227" s="128"/>
      <c r="G227" s="128"/>
      <c r="H227" s="128"/>
      <c r="I227" s="121"/>
      <c r="J227" s="121"/>
      <c r="K227" s="121"/>
    </row>
    <row r="228" spans="2:11">
      <c r="B228" s="120"/>
      <c r="C228" s="120"/>
      <c r="D228" s="128"/>
      <c r="E228" s="128"/>
      <c r="F228" s="128"/>
      <c r="G228" s="128"/>
      <c r="H228" s="128"/>
      <c r="I228" s="121"/>
      <c r="J228" s="121"/>
      <c r="K228" s="121"/>
    </row>
    <row r="229" spans="2:11">
      <c r="B229" s="120"/>
      <c r="C229" s="120"/>
      <c r="D229" s="128"/>
      <c r="E229" s="128"/>
      <c r="F229" s="128"/>
      <c r="G229" s="128"/>
      <c r="H229" s="128"/>
      <c r="I229" s="121"/>
      <c r="J229" s="121"/>
      <c r="K229" s="121"/>
    </row>
    <row r="230" spans="2:11">
      <c r="B230" s="120"/>
      <c r="C230" s="120"/>
      <c r="D230" s="128"/>
      <c r="E230" s="128"/>
      <c r="F230" s="128"/>
      <c r="G230" s="128"/>
      <c r="H230" s="128"/>
      <c r="I230" s="121"/>
      <c r="J230" s="121"/>
      <c r="K230" s="121"/>
    </row>
    <row r="231" spans="2:11">
      <c r="B231" s="120"/>
      <c r="C231" s="120"/>
      <c r="D231" s="128"/>
      <c r="E231" s="128"/>
      <c r="F231" s="128"/>
      <c r="G231" s="128"/>
      <c r="H231" s="128"/>
      <c r="I231" s="121"/>
      <c r="J231" s="121"/>
      <c r="K231" s="121"/>
    </row>
    <row r="232" spans="2:11">
      <c r="B232" s="120"/>
      <c r="C232" s="120"/>
      <c r="D232" s="128"/>
      <c r="E232" s="128"/>
      <c r="F232" s="128"/>
      <c r="G232" s="128"/>
      <c r="H232" s="128"/>
      <c r="I232" s="121"/>
      <c r="J232" s="121"/>
      <c r="K232" s="121"/>
    </row>
    <row r="233" spans="2:11">
      <c r="B233" s="120"/>
      <c r="C233" s="120"/>
      <c r="D233" s="128"/>
      <c r="E233" s="128"/>
      <c r="F233" s="128"/>
      <c r="G233" s="128"/>
      <c r="H233" s="128"/>
      <c r="I233" s="121"/>
      <c r="J233" s="121"/>
      <c r="K233" s="121"/>
    </row>
    <row r="234" spans="2:11">
      <c r="B234" s="120"/>
      <c r="C234" s="120"/>
      <c r="D234" s="128"/>
      <c r="E234" s="128"/>
      <c r="F234" s="128"/>
      <c r="G234" s="128"/>
      <c r="H234" s="128"/>
      <c r="I234" s="121"/>
      <c r="J234" s="121"/>
      <c r="K234" s="121"/>
    </row>
    <row r="235" spans="2:11">
      <c r="B235" s="120"/>
      <c r="C235" s="120"/>
      <c r="D235" s="128"/>
      <c r="E235" s="128"/>
      <c r="F235" s="128"/>
      <c r="G235" s="128"/>
      <c r="H235" s="128"/>
      <c r="I235" s="121"/>
      <c r="J235" s="121"/>
      <c r="K235" s="121"/>
    </row>
    <row r="236" spans="2:11">
      <c r="B236" s="120"/>
      <c r="C236" s="120"/>
      <c r="D236" s="128"/>
      <c r="E236" s="128"/>
      <c r="F236" s="128"/>
      <c r="G236" s="128"/>
      <c r="H236" s="128"/>
      <c r="I236" s="121"/>
      <c r="J236" s="121"/>
      <c r="K236" s="121"/>
    </row>
    <row r="237" spans="2:11">
      <c r="B237" s="120"/>
      <c r="C237" s="120"/>
      <c r="D237" s="128"/>
      <c r="E237" s="128"/>
      <c r="F237" s="128"/>
      <c r="G237" s="128"/>
      <c r="H237" s="128"/>
      <c r="I237" s="121"/>
      <c r="J237" s="121"/>
      <c r="K237" s="121"/>
    </row>
    <row r="238" spans="2:11">
      <c r="B238" s="120"/>
      <c r="C238" s="120"/>
      <c r="D238" s="128"/>
      <c r="E238" s="128"/>
      <c r="F238" s="128"/>
      <c r="G238" s="128"/>
      <c r="H238" s="128"/>
      <c r="I238" s="121"/>
      <c r="J238" s="121"/>
      <c r="K238" s="121"/>
    </row>
    <row r="239" spans="2:11">
      <c r="B239" s="120"/>
      <c r="C239" s="120"/>
      <c r="D239" s="128"/>
      <c r="E239" s="128"/>
      <c r="F239" s="128"/>
      <c r="G239" s="128"/>
      <c r="H239" s="128"/>
      <c r="I239" s="121"/>
      <c r="J239" s="121"/>
      <c r="K239" s="121"/>
    </row>
    <row r="240" spans="2:11">
      <c r="B240" s="120"/>
      <c r="C240" s="120"/>
      <c r="D240" s="128"/>
      <c r="E240" s="128"/>
      <c r="F240" s="128"/>
      <c r="G240" s="128"/>
      <c r="H240" s="128"/>
      <c r="I240" s="121"/>
      <c r="J240" s="121"/>
      <c r="K240" s="121"/>
    </row>
    <row r="241" spans="2:11">
      <c r="B241" s="120"/>
      <c r="C241" s="120"/>
      <c r="D241" s="128"/>
      <c r="E241" s="128"/>
      <c r="F241" s="128"/>
      <c r="G241" s="128"/>
      <c r="H241" s="128"/>
      <c r="I241" s="121"/>
      <c r="J241" s="121"/>
      <c r="K241" s="121"/>
    </row>
    <row r="242" spans="2:11">
      <c r="B242" s="120"/>
      <c r="C242" s="120"/>
      <c r="D242" s="128"/>
      <c r="E242" s="128"/>
      <c r="F242" s="128"/>
      <c r="G242" s="128"/>
      <c r="H242" s="128"/>
      <c r="I242" s="121"/>
      <c r="J242" s="121"/>
      <c r="K242" s="121"/>
    </row>
    <row r="243" spans="2:11">
      <c r="B243" s="120"/>
      <c r="C243" s="120"/>
      <c r="D243" s="128"/>
      <c r="E243" s="128"/>
      <c r="F243" s="128"/>
      <c r="G243" s="128"/>
      <c r="H243" s="128"/>
      <c r="I243" s="121"/>
      <c r="J243" s="121"/>
      <c r="K243" s="121"/>
    </row>
    <row r="244" spans="2:11">
      <c r="B244" s="120"/>
      <c r="C244" s="120"/>
      <c r="D244" s="128"/>
      <c r="E244" s="128"/>
      <c r="F244" s="128"/>
      <c r="G244" s="128"/>
      <c r="H244" s="128"/>
      <c r="I244" s="121"/>
      <c r="J244" s="121"/>
      <c r="K244" s="121"/>
    </row>
    <row r="245" spans="2:11">
      <c r="B245" s="120"/>
      <c r="C245" s="120"/>
      <c r="D245" s="128"/>
      <c r="E245" s="128"/>
      <c r="F245" s="128"/>
      <c r="G245" s="128"/>
      <c r="H245" s="128"/>
      <c r="I245" s="121"/>
      <c r="J245" s="121"/>
      <c r="K245" s="121"/>
    </row>
    <row r="246" spans="2:11">
      <c r="B246" s="120"/>
      <c r="C246" s="120"/>
      <c r="D246" s="128"/>
      <c r="E246" s="128"/>
      <c r="F246" s="128"/>
      <c r="G246" s="128"/>
      <c r="H246" s="128"/>
      <c r="I246" s="121"/>
      <c r="J246" s="121"/>
      <c r="K246" s="121"/>
    </row>
    <row r="247" spans="2:11">
      <c r="B247" s="120"/>
      <c r="C247" s="120"/>
      <c r="D247" s="128"/>
      <c r="E247" s="128"/>
      <c r="F247" s="128"/>
      <c r="G247" s="128"/>
      <c r="H247" s="128"/>
      <c r="I247" s="121"/>
      <c r="J247" s="121"/>
      <c r="K247" s="121"/>
    </row>
    <row r="248" spans="2:11">
      <c r="B248" s="120"/>
      <c r="C248" s="120"/>
      <c r="D248" s="128"/>
      <c r="E248" s="128"/>
      <c r="F248" s="128"/>
      <c r="G248" s="128"/>
      <c r="H248" s="128"/>
      <c r="I248" s="121"/>
      <c r="J248" s="121"/>
      <c r="K248" s="121"/>
    </row>
    <row r="249" spans="2:11">
      <c r="B249" s="120"/>
      <c r="C249" s="120"/>
      <c r="D249" s="128"/>
      <c r="E249" s="128"/>
      <c r="F249" s="128"/>
      <c r="G249" s="128"/>
      <c r="H249" s="128"/>
      <c r="I249" s="121"/>
      <c r="J249" s="121"/>
      <c r="K249" s="121"/>
    </row>
    <row r="250" spans="2:11">
      <c r="B250" s="120"/>
      <c r="C250" s="120"/>
      <c r="D250" s="128"/>
      <c r="E250" s="128"/>
      <c r="F250" s="128"/>
      <c r="G250" s="128"/>
      <c r="H250" s="128"/>
      <c r="I250" s="121"/>
      <c r="J250" s="121"/>
      <c r="K250" s="121"/>
    </row>
    <row r="251" spans="2:11">
      <c r="B251" s="120"/>
      <c r="C251" s="120"/>
      <c r="D251" s="128"/>
      <c r="E251" s="128"/>
      <c r="F251" s="128"/>
      <c r="G251" s="128"/>
      <c r="H251" s="128"/>
      <c r="I251" s="121"/>
      <c r="J251" s="121"/>
      <c r="K251" s="121"/>
    </row>
    <row r="252" spans="2:11">
      <c r="B252" s="120"/>
      <c r="C252" s="120"/>
      <c r="D252" s="128"/>
      <c r="E252" s="128"/>
      <c r="F252" s="128"/>
      <c r="G252" s="128"/>
      <c r="H252" s="128"/>
      <c r="I252" s="121"/>
      <c r="J252" s="121"/>
      <c r="K252" s="121"/>
    </row>
    <row r="253" spans="2:11">
      <c r="B253" s="120"/>
      <c r="C253" s="120"/>
      <c r="D253" s="128"/>
      <c r="E253" s="128"/>
      <c r="F253" s="128"/>
      <c r="G253" s="128"/>
      <c r="H253" s="128"/>
      <c r="I253" s="121"/>
      <c r="J253" s="121"/>
      <c r="K253" s="121"/>
    </row>
    <row r="254" spans="2:11">
      <c r="B254" s="120"/>
      <c r="C254" s="120"/>
      <c r="D254" s="128"/>
      <c r="E254" s="128"/>
      <c r="F254" s="128"/>
      <c r="G254" s="128"/>
      <c r="H254" s="128"/>
      <c r="I254" s="121"/>
      <c r="J254" s="121"/>
      <c r="K254" s="121"/>
    </row>
    <row r="255" spans="2:11">
      <c r="B255" s="120"/>
      <c r="C255" s="120"/>
      <c r="D255" s="128"/>
      <c r="E255" s="128"/>
      <c r="F255" s="128"/>
      <c r="G255" s="128"/>
      <c r="H255" s="128"/>
      <c r="I255" s="121"/>
      <c r="J255" s="121"/>
      <c r="K255" s="121"/>
    </row>
    <row r="256" spans="2:11">
      <c r="B256" s="120"/>
      <c r="C256" s="120"/>
      <c r="D256" s="128"/>
      <c r="E256" s="128"/>
      <c r="F256" s="128"/>
      <c r="G256" s="128"/>
      <c r="H256" s="128"/>
      <c r="I256" s="121"/>
      <c r="J256" s="121"/>
      <c r="K256" s="121"/>
    </row>
    <row r="257" spans="2:11">
      <c r="B257" s="120"/>
      <c r="C257" s="120"/>
      <c r="D257" s="128"/>
      <c r="E257" s="128"/>
      <c r="F257" s="128"/>
      <c r="G257" s="128"/>
      <c r="H257" s="128"/>
      <c r="I257" s="121"/>
      <c r="J257" s="121"/>
      <c r="K257" s="121"/>
    </row>
    <row r="258" spans="2:11">
      <c r="B258" s="120"/>
      <c r="C258" s="120"/>
      <c r="D258" s="128"/>
      <c r="E258" s="128"/>
      <c r="F258" s="128"/>
      <c r="G258" s="128"/>
      <c r="H258" s="128"/>
      <c r="I258" s="121"/>
      <c r="J258" s="121"/>
      <c r="K258" s="121"/>
    </row>
    <row r="259" spans="2:11">
      <c r="B259" s="120"/>
      <c r="C259" s="120"/>
      <c r="D259" s="128"/>
      <c r="E259" s="128"/>
      <c r="F259" s="128"/>
      <c r="G259" s="128"/>
      <c r="H259" s="128"/>
      <c r="I259" s="121"/>
      <c r="J259" s="121"/>
      <c r="K259" s="121"/>
    </row>
    <row r="260" spans="2:11">
      <c r="B260" s="120"/>
      <c r="C260" s="120"/>
      <c r="D260" s="128"/>
      <c r="E260" s="128"/>
      <c r="F260" s="128"/>
      <c r="G260" s="128"/>
      <c r="H260" s="128"/>
      <c r="I260" s="121"/>
      <c r="J260" s="121"/>
      <c r="K260" s="121"/>
    </row>
    <row r="261" spans="2:11">
      <c r="B261" s="120"/>
      <c r="C261" s="120"/>
      <c r="D261" s="128"/>
      <c r="E261" s="128"/>
      <c r="F261" s="128"/>
      <c r="G261" s="128"/>
      <c r="H261" s="128"/>
      <c r="I261" s="121"/>
      <c r="J261" s="121"/>
      <c r="K261" s="121"/>
    </row>
    <row r="262" spans="2:11">
      <c r="B262" s="120"/>
      <c r="C262" s="120"/>
      <c r="D262" s="128"/>
      <c r="E262" s="128"/>
      <c r="F262" s="128"/>
      <c r="G262" s="128"/>
      <c r="H262" s="128"/>
      <c r="I262" s="121"/>
      <c r="J262" s="121"/>
      <c r="K262" s="121"/>
    </row>
    <row r="263" spans="2:11">
      <c r="B263" s="120"/>
      <c r="C263" s="120"/>
      <c r="D263" s="128"/>
      <c r="E263" s="128"/>
      <c r="F263" s="128"/>
      <c r="G263" s="128"/>
      <c r="H263" s="128"/>
      <c r="I263" s="121"/>
      <c r="J263" s="121"/>
      <c r="K263" s="121"/>
    </row>
    <row r="264" spans="2:11">
      <c r="B264" s="120"/>
      <c r="C264" s="120"/>
      <c r="D264" s="128"/>
      <c r="E264" s="128"/>
      <c r="F264" s="128"/>
      <c r="G264" s="128"/>
      <c r="H264" s="128"/>
      <c r="I264" s="121"/>
      <c r="J264" s="121"/>
      <c r="K264" s="121"/>
    </row>
    <row r="265" spans="2:11">
      <c r="B265" s="120"/>
      <c r="C265" s="120"/>
      <c r="D265" s="128"/>
      <c r="E265" s="128"/>
      <c r="F265" s="128"/>
      <c r="G265" s="128"/>
      <c r="H265" s="128"/>
      <c r="I265" s="121"/>
      <c r="J265" s="121"/>
      <c r="K265" s="121"/>
    </row>
    <row r="266" spans="2:11">
      <c r="B266" s="120"/>
      <c r="C266" s="120"/>
      <c r="D266" s="128"/>
      <c r="E266" s="128"/>
      <c r="F266" s="128"/>
      <c r="G266" s="128"/>
      <c r="H266" s="128"/>
      <c r="I266" s="121"/>
      <c r="J266" s="121"/>
      <c r="K266" s="121"/>
    </row>
    <row r="267" spans="2:11">
      <c r="B267" s="120"/>
      <c r="C267" s="120"/>
      <c r="D267" s="128"/>
      <c r="E267" s="128"/>
      <c r="F267" s="128"/>
      <c r="G267" s="128"/>
      <c r="H267" s="128"/>
      <c r="I267" s="121"/>
      <c r="J267" s="121"/>
      <c r="K267" s="121"/>
    </row>
    <row r="268" spans="2:11">
      <c r="B268" s="120"/>
      <c r="C268" s="120"/>
      <c r="D268" s="128"/>
      <c r="E268" s="128"/>
      <c r="F268" s="128"/>
      <c r="G268" s="128"/>
      <c r="H268" s="128"/>
      <c r="I268" s="121"/>
      <c r="J268" s="121"/>
      <c r="K268" s="121"/>
    </row>
    <row r="269" spans="2:11">
      <c r="B269" s="120"/>
      <c r="C269" s="120"/>
      <c r="D269" s="128"/>
      <c r="E269" s="128"/>
      <c r="F269" s="128"/>
      <c r="G269" s="128"/>
      <c r="H269" s="128"/>
      <c r="I269" s="121"/>
      <c r="J269" s="121"/>
      <c r="K269" s="121"/>
    </row>
    <row r="270" spans="2:11">
      <c r="B270" s="120"/>
      <c r="C270" s="120"/>
      <c r="D270" s="128"/>
      <c r="E270" s="128"/>
      <c r="F270" s="128"/>
      <c r="G270" s="128"/>
      <c r="H270" s="128"/>
      <c r="I270" s="121"/>
      <c r="J270" s="121"/>
      <c r="K270" s="121"/>
    </row>
    <row r="271" spans="2:11">
      <c r="B271" s="120"/>
      <c r="C271" s="120"/>
      <c r="D271" s="128"/>
      <c r="E271" s="128"/>
      <c r="F271" s="128"/>
      <c r="G271" s="128"/>
      <c r="H271" s="128"/>
      <c r="I271" s="121"/>
      <c r="J271" s="121"/>
      <c r="K271" s="121"/>
    </row>
    <row r="272" spans="2:11">
      <c r="B272" s="120"/>
      <c r="C272" s="120"/>
      <c r="D272" s="128"/>
      <c r="E272" s="128"/>
      <c r="F272" s="128"/>
      <c r="G272" s="128"/>
      <c r="H272" s="128"/>
      <c r="I272" s="121"/>
      <c r="J272" s="121"/>
      <c r="K272" s="121"/>
    </row>
    <row r="273" spans="2:11">
      <c r="B273" s="120"/>
      <c r="C273" s="120"/>
      <c r="D273" s="128"/>
      <c r="E273" s="128"/>
      <c r="F273" s="128"/>
      <c r="G273" s="128"/>
      <c r="H273" s="128"/>
      <c r="I273" s="121"/>
      <c r="J273" s="121"/>
      <c r="K273" s="121"/>
    </row>
    <row r="274" spans="2:11">
      <c r="B274" s="120"/>
      <c r="C274" s="120"/>
      <c r="D274" s="128"/>
      <c r="E274" s="128"/>
      <c r="F274" s="128"/>
      <c r="G274" s="128"/>
      <c r="H274" s="128"/>
      <c r="I274" s="121"/>
      <c r="J274" s="121"/>
      <c r="K274" s="121"/>
    </row>
    <row r="275" spans="2:11">
      <c r="B275" s="120"/>
      <c r="C275" s="120"/>
      <c r="D275" s="128"/>
      <c r="E275" s="128"/>
      <c r="F275" s="128"/>
      <c r="G275" s="128"/>
      <c r="H275" s="128"/>
      <c r="I275" s="121"/>
      <c r="J275" s="121"/>
      <c r="K275" s="121"/>
    </row>
    <row r="276" spans="2:11">
      <c r="B276" s="120"/>
      <c r="C276" s="120"/>
      <c r="D276" s="128"/>
      <c r="E276" s="128"/>
      <c r="F276" s="128"/>
      <c r="G276" s="128"/>
      <c r="H276" s="128"/>
      <c r="I276" s="121"/>
      <c r="J276" s="121"/>
      <c r="K276" s="121"/>
    </row>
    <row r="277" spans="2:11">
      <c r="B277" s="120"/>
      <c r="C277" s="120"/>
      <c r="D277" s="128"/>
      <c r="E277" s="128"/>
      <c r="F277" s="128"/>
      <c r="G277" s="128"/>
      <c r="H277" s="128"/>
      <c r="I277" s="121"/>
      <c r="J277" s="121"/>
      <c r="K277" s="121"/>
    </row>
    <row r="278" spans="2:11">
      <c r="B278" s="120"/>
      <c r="C278" s="120"/>
      <c r="D278" s="128"/>
      <c r="E278" s="128"/>
      <c r="F278" s="128"/>
      <c r="G278" s="128"/>
      <c r="H278" s="128"/>
      <c r="I278" s="121"/>
      <c r="J278" s="121"/>
      <c r="K278" s="121"/>
    </row>
    <row r="279" spans="2:11">
      <c r="B279" s="120"/>
      <c r="C279" s="120"/>
      <c r="D279" s="128"/>
      <c r="E279" s="128"/>
      <c r="F279" s="128"/>
      <c r="G279" s="128"/>
      <c r="H279" s="128"/>
      <c r="I279" s="121"/>
      <c r="J279" s="121"/>
      <c r="K279" s="121"/>
    </row>
    <row r="280" spans="2:11">
      <c r="B280" s="120"/>
      <c r="C280" s="120"/>
      <c r="D280" s="128"/>
      <c r="E280" s="128"/>
      <c r="F280" s="128"/>
      <c r="G280" s="128"/>
      <c r="H280" s="128"/>
      <c r="I280" s="121"/>
      <c r="J280" s="121"/>
      <c r="K280" s="121"/>
    </row>
    <row r="281" spans="2:11">
      <c r="B281" s="120"/>
      <c r="C281" s="120"/>
      <c r="D281" s="128"/>
      <c r="E281" s="128"/>
      <c r="F281" s="128"/>
      <c r="G281" s="128"/>
      <c r="H281" s="128"/>
      <c r="I281" s="121"/>
      <c r="J281" s="121"/>
      <c r="K281" s="121"/>
    </row>
    <row r="282" spans="2:11">
      <c r="B282" s="120"/>
      <c r="C282" s="120"/>
      <c r="D282" s="128"/>
      <c r="E282" s="128"/>
      <c r="F282" s="128"/>
      <c r="G282" s="128"/>
      <c r="H282" s="128"/>
      <c r="I282" s="121"/>
      <c r="J282" s="121"/>
      <c r="K282" s="121"/>
    </row>
    <row r="283" spans="2:11">
      <c r="B283" s="120"/>
      <c r="C283" s="120"/>
      <c r="D283" s="128"/>
      <c r="E283" s="128"/>
      <c r="F283" s="128"/>
      <c r="G283" s="128"/>
      <c r="H283" s="128"/>
      <c r="I283" s="121"/>
      <c r="J283" s="121"/>
      <c r="K283" s="121"/>
    </row>
    <row r="284" spans="2:11">
      <c r="B284" s="120"/>
      <c r="C284" s="120"/>
      <c r="D284" s="128"/>
      <c r="E284" s="128"/>
      <c r="F284" s="128"/>
      <c r="G284" s="128"/>
      <c r="H284" s="128"/>
      <c r="I284" s="121"/>
      <c r="J284" s="121"/>
      <c r="K284" s="121"/>
    </row>
    <row r="285" spans="2:11">
      <c r="B285" s="120"/>
      <c r="C285" s="120"/>
      <c r="D285" s="128"/>
      <c r="E285" s="128"/>
      <c r="F285" s="128"/>
      <c r="G285" s="128"/>
      <c r="H285" s="128"/>
      <c r="I285" s="121"/>
      <c r="J285" s="121"/>
      <c r="K285" s="121"/>
    </row>
    <row r="286" spans="2:11">
      <c r="B286" s="120"/>
      <c r="C286" s="120"/>
      <c r="D286" s="128"/>
      <c r="E286" s="128"/>
      <c r="F286" s="128"/>
      <c r="G286" s="128"/>
      <c r="H286" s="128"/>
      <c r="I286" s="121"/>
      <c r="J286" s="121"/>
      <c r="K286" s="121"/>
    </row>
    <row r="287" spans="2:11">
      <c r="B287" s="120"/>
      <c r="C287" s="120"/>
      <c r="D287" s="128"/>
      <c r="E287" s="128"/>
      <c r="F287" s="128"/>
      <c r="G287" s="128"/>
      <c r="H287" s="128"/>
      <c r="I287" s="121"/>
      <c r="J287" s="121"/>
      <c r="K287" s="121"/>
    </row>
    <row r="288" spans="2:11">
      <c r="B288" s="120"/>
      <c r="C288" s="120"/>
      <c r="D288" s="128"/>
      <c r="E288" s="128"/>
      <c r="F288" s="128"/>
      <c r="G288" s="128"/>
      <c r="H288" s="128"/>
      <c r="I288" s="121"/>
      <c r="J288" s="121"/>
      <c r="K288" s="121"/>
    </row>
    <row r="289" spans="2:11">
      <c r="B289" s="120"/>
      <c r="C289" s="120"/>
      <c r="D289" s="128"/>
      <c r="E289" s="128"/>
      <c r="F289" s="128"/>
      <c r="G289" s="128"/>
      <c r="H289" s="128"/>
      <c r="I289" s="121"/>
      <c r="J289" s="121"/>
      <c r="K289" s="121"/>
    </row>
    <row r="290" spans="2:11">
      <c r="B290" s="120"/>
      <c r="C290" s="120"/>
      <c r="D290" s="128"/>
      <c r="E290" s="128"/>
      <c r="F290" s="128"/>
      <c r="G290" s="128"/>
      <c r="H290" s="128"/>
      <c r="I290" s="121"/>
      <c r="J290" s="121"/>
      <c r="K290" s="121"/>
    </row>
    <row r="291" spans="2:11">
      <c r="B291" s="120"/>
      <c r="C291" s="120"/>
      <c r="D291" s="128"/>
      <c r="E291" s="128"/>
      <c r="F291" s="128"/>
      <c r="G291" s="128"/>
      <c r="H291" s="128"/>
      <c r="I291" s="121"/>
      <c r="J291" s="121"/>
      <c r="K291" s="121"/>
    </row>
    <row r="292" spans="2:11">
      <c r="B292" s="120"/>
      <c r="C292" s="120"/>
      <c r="D292" s="128"/>
      <c r="E292" s="128"/>
      <c r="F292" s="128"/>
      <c r="G292" s="128"/>
      <c r="H292" s="128"/>
      <c r="I292" s="121"/>
      <c r="J292" s="121"/>
      <c r="K292" s="121"/>
    </row>
    <row r="293" spans="2:11">
      <c r="B293" s="120"/>
      <c r="C293" s="120"/>
      <c r="D293" s="128"/>
      <c r="E293" s="128"/>
      <c r="F293" s="128"/>
      <c r="G293" s="128"/>
      <c r="H293" s="128"/>
      <c r="I293" s="121"/>
      <c r="J293" s="121"/>
      <c r="K293" s="121"/>
    </row>
    <row r="294" spans="2:11">
      <c r="B294" s="120"/>
      <c r="C294" s="120"/>
      <c r="D294" s="128"/>
      <c r="E294" s="128"/>
      <c r="F294" s="128"/>
      <c r="G294" s="128"/>
      <c r="H294" s="128"/>
      <c r="I294" s="121"/>
      <c r="J294" s="121"/>
      <c r="K294" s="121"/>
    </row>
    <row r="295" spans="2:11">
      <c r="B295" s="120"/>
      <c r="C295" s="120"/>
      <c r="D295" s="128"/>
      <c r="E295" s="128"/>
      <c r="F295" s="128"/>
      <c r="G295" s="128"/>
      <c r="H295" s="128"/>
      <c r="I295" s="121"/>
      <c r="J295" s="121"/>
      <c r="K295" s="121"/>
    </row>
    <row r="296" spans="2:11">
      <c r="B296" s="120"/>
      <c r="C296" s="120"/>
      <c r="D296" s="128"/>
      <c r="E296" s="128"/>
      <c r="F296" s="128"/>
      <c r="G296" s="128"/>
      <c r="H296" s="128"/>
      <c r="I296" s="121"/>
      <c r="J296" s="121"/>
      <c r="K296" s="121"/>
    </row>
    <row r="297" spans="2:11">
      <c r="B297" s="120"/>
      <c r="C297" s="120"/>
      <c r="D297" s="128"/>
      <c r="E297" s="128"/>
      <c r="F297" s="128"/>
      <c r="G297" s="128"/>
      <c r="H297" s="128"/>
      <c r="I297" s="121"/>
      <c r="J297" s="121"/>
      <c r="K297" s="121"/>
    </row>
    <row r="298" spans="2:11">
      <c r="B298" s="120"/>
      <c r="C298" s="120"/>
      <c r="D298" s="128"/>
      <c r="E298" s="128"/>
      <c r="F298" s="128"/>
      <c r="G298" s="128"/>
      <c r="H298" s="128"/>
      <c r="I298" s="121"/>
      <c r="J298" s="121"/>
      <c r="K298" s="121"/>
    </row>
    <row r="299" spans="2:11">
      <c r="B299" s="120"/>
      <c r="C299" s="120"/>
      <c r="D299" s="128"/>
      <c r="E299" s="128"/>
      <c r="F299" s="128"/>
      <c r="G299" s="128"/>
      <c r="H299" s="128"/>
      <c r="I299" s="121"/>
      <c r="J299" s="121"/>
      <c r="K299" s="121"/>
    </row>
    <row r="300" spans="2:11">
      <c r="B300" s="120"/>
      <c r="C300" s="120"/>
      <c r="D300" s="128"/>
      <c r="E300" s="128"/>
      <c r="F300" s="128"/>
      <c r="G300" s="128"/>
      <c r="H300" s="128"/>
      <c r="I300" s="121"/>
      <c r="J300" s="121"/>
      <c r="K300" s="121"/>
    </row>
    <row r="301" spans="2:11">
      <c r="B301" s="120"/>
      <c r="C301" s="120"/>
      <c r="D301" s="128"/>
      <c r="E301" s="128"/>
      <c r="F301" s="128"/>
      <c r="G301" s="128"/>
      <c r="H301" s="128"/>
      <c r="I301" s="121"/>
      <c r="J301" s="121"/>
      <c r="K301" s="121"/>
    </row>
    <row r="302" spans="2:11">
      <c r="B302" s="120"/>
      <c r="C302" s="120"/>
      <c r="D302" s="128"/>
      <c r="E302" s="128"/>
      <c r="F302" s="128"/>
      <c r="G302" s="128"/>
      <c r="H302" s="128"/>
      <c r="I302" s="121"/>
      <c r="J302" s="121"/>
      <c r="K302" s="121"/>
    </row>
    <row r="303" spans="2:11">
      <c r="B303" s="120"/>
      <c r="C303" s="120"/>
      <c r="D303" s="128"/>
      <c r="E303" s="128"/>
      <c r="F303" s="128"/>
      <c r="G303" s="128"/>
      <c r="H303" s="128"/>
      <c r="I303" s="121"/>
      <c r="J303" s="121"/>
      <c r="K303" s="121"/>
    </row>
    <row r="304" spans="2:11">
      <c r="B304" s="120"/>
      <c r="C304" s="120"/>
      <c r="D304" s="128"/>
      <c r="E304" s="128"/>
      <c r="F304" s="128"/>
      <c r="G304" s="128"/>
      <c r="H304" s="128"/>
      <c r="I304" s="121"/>
      <c r="J304" s="121"/>
      <c r="K304" s="121"/>
    </row>
    <row r="305" spans="2:11">
      <c r="B305" s="120"/>
      <c r="C305" s="120"/>
      <c r="D305" s="128"/>
      <c r="E305" s="128"/>
      <c r="F305" s="128"/>
      <c r="G305" s="128"/>
      <c r="H305" s="128"/>
      <c r="I305" s="121"/>
      <c r="J305" s="121"/>
      <c r="K305" s="121"/>
    </row>
    <row r="306" spans="2:11">
      <c r="B306" s="120"/>
      <c r="C306" s="120"/>
      <c r="D306" s="128"/>
      <c r="E306" s="128"/>
      <c r="F306" s="128"/>
      <c r="G306" s="128"/>
      <c r="H306" s="128"/>
      <c r="I306" s="121"/>
      <c r="J306" s="121"/>
      <c r="K306" s="121"/>
    </row>
    <row r="307" spans="2:11">
      <c r="B307" s="120"/>
      <c r="C307" s="120"/>
      <c r="D307" s="128"/>
      <c r="E307" s="128"/>
      <c r="F307" s="128"/>
      <c r="G307" s="128"/>
      <c r="H307" s="128"/>
      <c r="I307" s="121"/>
      <c r="J307" s="121"/>
      <c r="K307" s="121"/>
    </row>
    <row r="308" spans="2:11">
      <c r="B308" s="120"/>
      <c r="C308" s="120"/>
      <c r="D308" s="128"/>
      <c r="E308" s="128"/>
      <c r="F308" s="128"/>
      <c r="G308" s="128"/>
      <c r="H308" s="128"/>
      <c r="I308" s="121"/>
      <c r="J308" s="121"/>
      <c r="K308" s="121"/>
    </row>
    <row r="309" spans="2:11">
      <c r="B309" s="120"/>
      <c r="C309" s="120"/>
      <c r="D309" s="128"/>
      <c r="E309" s="128"/>
      <c r="F309" s="128"/>
      <c r="G309" s="128"/>
      <c r="H309" s="128"/>
      <c r="I309" s="121"/>
      <c r="J309" s="121"/>
      <c r="K309" s="121"/>
    </row>
    <row r="310" spans="2:11">
      <c r="B310" s="120"/>
      <c r="C310" s="120"/>
      <c r="D310" s="128"/>
      <c r="E310" s="128"/>
      <c r="F310" s="128"/>
      <c r="G310" s="128"/>
      <c r="H310" s="128"/>
      <c r="I310" s="121"/>
      <c r="J310" s="121"/>
      <c r="K310" s="121"/>
    </row>
    <row r="311" spans="2:11">
      <c r="B311" s="120"/>
      <c r="C311" s="120"/>
      <c r="D311" s="128"/>
      <c r="E311" s="128"/>
      <c r="F311" s="128"/>
      <c r="G311" s="128"/>
      <c r="H311" s="128"/>
      <c r="I311" s="121"/>
      <c r="J311" s="121"/>
      <c r="K311" s="121"/>
    </row>
    <row r="312" spans="2:11">
      <c r="B312" s="120"/>
      <c r="C312" s="120"/>
      <c r="D312" s="128"/>
      <c r="E312" s="128"/>
      <c r="F312" s="128"/>
      <c r="G312" s="128"/>
      <c r="H312" s="128"/>
      <c r="I312" s="121"/>
      <c r="J312" s="121"/>
      <c r="K312" s="12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6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7109375" style="1" customWidth="1"/>
    <col min="11" max="11" width="8.28515625" style="1" bestFit="1" customWidth="1"/>
    <col min="12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8803</v>
      </c>
    </row>
    <row r="6" spans="2:15" ht="26.25" customHeight="1">
      <c r="B6" s="134" t="s">
        <v>178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5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53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56</v>
      </c>
      <c r="C10" s="105"/>
      <c r="D10" s="105"/>
      <c r="E10" s="105"/>
      <c r="F10" s="105"/>
      <c r="G10" s="105"/>
      <c r="H10" s="106"/>
      <c r="I10" s="107">
        <f>I11</f>
        <v>-250.67806761</v>
      </c>
      <c r="J10" s="106">
        <f>IFERROR(I10/$I$10,0)</f>
        <v>1</v>
      </c>
      <c r="K10" s="106">
        <f>I10/'סכום נכסי הקרן'!$C$42</f>
        <v>-2.0294339573633929E-4</v>
      </c>
      <c r="O10" s="1"/>
    </row>
    <row r="11" spans="2:15" ht="21" customHeight="1">
      <c r="B11" s="108" t="s">
        <v>197</v>
      </c>
      <c r="C11" s="105"/>
      <c r="D11" s="105"/>
      <c r="E11" s="105"/>
      <c r="F11" s="105"/>
      <c r="G11" s="105"/>
      <c r="H11" s="106"/>
      <c r="I11" s="107">
        <f>SUM(I12:I14)</f>
        <v>-250.67806761</v>
      </c>
      <c r="J11" s="106">
        <f t="shared" ref="J11:J14" si="0">IFERROR(I11/$I$10,0)</f>
        <v>1</v>
      </c>
      <c r="K11" s="106">
        <f>I11/'סכום נכסי הקרן'!$C$42</f>
        <v>-2.0294339573633929E-4</v>
      </c>
    </row>
    <row r="12" spans="2:15">
      <c r="B12" s="72" t="s">
        <v>2886</v>
      </c>
      <c r="C12" s="73" t="s">
        <v>2887</v>
      </c>
      <c r="D12" s="73" t="s">
        <v>633</v>
      </c>
      <c r="E12" s="73"/>
      <c r="F12" s="87">
        <v>0</v>
      </c>
      <c r="G12" s="86" t="s">
        <v>131</v>
      </c>
      <c r="H12" s="84"/>
      <c r="I12" s="83">
        <v>29.674454312000002</v>
      </c>
      <c r="J12" s="84">
        <f t="shared" si="0"/>
        <v>-0.11837674749498601</v>
      </c>
      <c r="K12" s="84">
        <f>I12/'סכום נכסי הקרן'!$C$42</f>
        <v>2.4023779112855659E-5</v>
      </c>
    </row>
    <row r="13" spans="2:15">
      <c r="B13" s="72" t="s">
        <v>630</v>
      </c>
      <c r="C13" s="73" t="s">
        <v>631</v>
      </c>
      <c r="D13" s="73" t="s">
        <v>633</v>
      </c>
      <c r="E13" s="86"/>
      <c r="F13" s="87">
        <v>0</v>
      </c>
      <c r="G13" s="86" t="s">
        <v>131</v>
      </c>
      <c r="H13" s="84">
        <v>0</v>
      </c>
      <c r="I13" s="83">
        <v>-123.646505045</v>
      </c>
      <c r="J13" s="84">
        <f t="shared" si="0"/>
        <v>0.49324819767386591</v>
      </c>
      <c r="K13" s="84">
        <f>I13/'סכום נכסי הקרן'!$C$42</f>
        <v>-1.0010146417676348E-4</v>
      </c>
    </row>
    <row r="14" spans="2:15">
      <c r="B14" s="72" t="s">
        <v>1409</v>
      </c>
      <c r="C14" s="73" t="s">
        <v>1410</v>
      </c>
      <c r="D14" s="73" t="s">
        <v>633</v>
      </c>
      <c r="E14" s="86"/>
      <c r="F14" s="87">
        <v>0</v>
      </c>
      <c r="G14" s="86" t="s">
        <v>131</v>
      </c>
      <c r="H14" s="84">
        <v>0</v>
      </c>
      <c r="I14" s="83">
        <v>-156.706016877</v>
      </c>
      <c r="J14" s="84">
        <f t="shared" si="0"/>
        <v>0.62512854982112009</v>
      </c>
      <c r="K14" s="84">
        <f>I14/'סכום נכסי הקרן'!$C$42</f>
        <v>-1.2686571067243148E-4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23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23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0"/>
      <c r="C113" s="121"/>
      <c r="D113" s="128"/>
      <c r="E113" s="128"/>
      <c r="F113" s="128"/>
      <c r="G113" s="128"/>
      <c r="H113" s="128"/>
      <c r="I113" s="121"/>
      <c r="J113" s="121"/>
      <c r="K113" s="121"/>
    </row>
    <row r="114" spans="2:11">
      <c r="B114" s="120"/>
      <c r="C114" s="121"/>
      <c r="D114" s="128"/>
      <c r="E114" s="128"/>
      <c r="F114" s="128"/>
      <c r="G114" s="128"/>
      <c r="H114" s="128"/>
      <c r="I114" s="121"/>
      <c r="J114" s="121"/>
      <c r="K114" s="121"/>
    </row>
    <row r="115" spans="2:11">
      <c r="B115" s="120"/>
      <c r="C115" s="121"/>
      <c r="D115" s="128"/>
      <c r="E115" s="128"/>
      <c r="F115" s="128"/>
      <c r="G115" s="128"/>
      <c r="H115" s="128"/>
      <c r="I115" s="121"/>
      <c r="J115" s="121"/>
      <c r="K115" s="121"/>
    </row>
    <row r="116" spans="2:11">
      <c r="B116" s="120"/>
      <c r="C116" s="121"/>
      <c r="D116" s="128"/>
      <c r="E116" s="128"/>
      <c r="F116" s="128"/>
      <c r="G116" s="128"/>
      <c r="H116" s="128"/>
      <c r="I116" s="121"/>
      <c r="J116" s="121"/>
      <c r="K116" s="121"/>
    </row>
    <row r="117" spans="2:11">
      <c r="B117" s="120"/>
      <c r="C117" s="121"/>
      <c r="D117" s="128"/>
      <c r="E117" s="128"/>
      <c r="F117" s="128"/>
      <c r="G117" s="128"/>
      <c r="H117" s="128"/>
      <c r="I117" s="121"/>
      <c r="J117" s="121"/>
      <c r="K117" s="121"/>
    </row>
    <row r="118" spans="2:11">
      <c r="B118" s="120"/>
      <c r="C118" s="121"/>
      <c r="D118" s="128"/>
      <c r="E118" s="128"/>
      <c r="F118" s="128"/>
      <c r="G118" s="128"/>
      <c r="H118" s="128"/>
      <c r="I118" s="121"/>
      <c r="J118" s="121"/>
      <c r="K118" s="121"/>
    </row>
    <row r="119" spans="2:11">
      <c r="B119" s="120"/>
      <c r="C119" s="121"/>
      <c r="D119" s="128"/>
      <c r="E119" s="128"/>
      <c r="F119" s="128"/>
      <c r="G119" s="128"/>
      <c r="H119" s="128"/>
      <c r="I119" s="121"/>
      <c r="J119" s="121"/>
      <c r="K119" s="121"/>
    </row>
    <row r="120" spans="2:11">
      <c r="B120" s="120"/>
      <c r="C120" s="121"/>
      <c r="D120" s="128"/>
      <c r="E120" s="128"/>
      <c r="F120" s="128"/>
      <c r="G120" s="128"/>
      <c r="H120" s="128"/>
      <c r="I120" s="121"/>
      <c r="J120" s="121"/>
      <c r="K120" s="121"/>
    </row>
    <row r="121" spans="2:11">
      <c r="B121" s="120"/>
      <c r="C121" s="121"/>
      <c r="D121" s="128"/>
      <c r="E121" s="128"/>
      <c r="F121" s="128"/>
      <c r="G121" s="128"/>
      <c r="H121" s="128"/>
      <c r="I121" s="121"/>
      <c r="J121" s="121"/>
      <c r="K121" s="121"/>
    </row>
    <row r="122" spans="2:11">
      <c r="B122" s="120"/>
      <c r="C122" s="121"/>
      <c r="D122" s="128"/>
      <c r="E122" s="128"/>
      <c r="F122" s="128"/>
      <c r="G122" s="128"/>
      <c r="H122" s="128"/>
      <c r="I122" s="121"/>
      <c r="J122" s="121"/>
      <c r="K122" s="121"/>
    </row>
    <row r="123" spans="2:11">
      <c r="B123" s="120"/>
      <c r="C123" s="121"/>
      <c r="D123" s="128"/>
      <c r="E123" s="128"/>
      <c r="F123" s="128"/>
      <c r="G123" s="128"/>
      <c r="H123" s="128"/>
      <c r="I123" s="121"/>
      <c r="J123" s="121"/>
      <c r="K123" s="121"/>
    </row>
    <row r="124" spans="2:11">
      <c r="B124" s="120"/>
      <c r="C124" s="121"/>
      <c r="D124" s="128"/>
      <c r="E124" s="128"/>
      <c r="F124" s="128"/>
      <c r="G124" s="128"/>
      <c r="H124" s="128"/>
      <c r="I124" s="121"/>
      <c r="J124" s="121"/>
      <c r="K124" s="121"/>
    </row>
    <row r="125" spans="2:11">
      <c r="B125" s="120"/>
      <c r="C125" s="121"/>
      <c r="D125" s="128"/>
      <c r="E125" s="128"/>
      <c r="F125" s="128"/>
      <c r="G125" s="128"/>
      <c r="H125" s="128"/>
      <c r="I125" s="121"/>
      <c r="J125" s="121"/>
      <c r="K125" s="121"/>
    </row>
    <row r="126" spans="2:11">
      <c r="B126" s="120"/>
      <c r="C126" s="121"/>
      <c r="D126" s="128"/>
      <c r="E126" s="128"/>
      <c r="F126" s="128"/>
      <c r="G126" s="128"/>
      <c r="H126" s="128"/>
      <c r="I126" s="121"/>
      <c r="J126" s="121"/>
      <c r="K126" s="121"/>
    </row>
    <row r="127" spans="2:11">
      <c r="B127" s="120"/>
      <c r="C127" s="121"/>
      <c r="D127" s="128"/>
      <c r="E127" s="128"/>
      <c r="F127" s="128"/>
      <c r="G127" s="128"/>
      <c r="H127" s="128"/>
      <c r="I127" s="121"/>
      <c r="J127" s="121"/>
      <c r="K127" s="121"/>
    </row>
    <row r="128" spans="2:11">
      <c r="B128" s="120"/>
      <c r="C128" s="121"/>
      <c r="D128" s="128"/>
      <c r="E128" s="128"/>
      <c r="F128" s="128"/>
      <c r="G128" s="128"/>
      <c r="H128" s="128"/>
      <c r="I128" s="121"/>
      <c r="J128" s="121"/>
      <c r="K128" s="121"/>
    </row>
    <row r="129" spans="2:11">
      <c r="B129" s="120"/>
      <c r="C129" s="121"/>
      <c r="D129" s="128"/>
      <c r="E129" s="128"/>
      <c r="F129" s="128"/>
      <c r="G129" s="128"/>
      <c r="H129" s="128"/>
      <c r="I129" s="121"/>
      <c r="J129" s="121"/>
      <c r="K129" s="121"/>
    </row>
    <row r="130" spans="2:11">
      <c r="B130" s="120"/>
      <c r="C130" s="121"/>
      <c r="D130" s="128"/>
      <c r="E130" s="128"/>
      <c r="F130" s="128"/>
      <c r="G130" s="128"/>
      <c r="H130" s="128"/>
      <c r="I130" s="121"/>
      <c r="J130" s="121"/>
      <c r="K130" s="121"/>
    </row>
    <row r="131" spans="2:11">
      <c r="B131" s="120"/>
      <c r="C131" s="121"/>
      <c r="D131" s="128"/>
      <c r="E131" s="128"/>
      <c r="F131" s="128"/>
      <c r="G131" s="128"/>
      <c r="H131" s="128"/>
      <c r="I131" s="121"/>
      <c r="J131" s="121"/>
      <c r="K131" s="121"/>
    </row>
    <row r="132" spans="2:11">
      <c r="B132" s="120"/>
      <c r="C132" s="121"/>
      <c r="D132" s="128"/>
      <c r="E132" s="128"/>
      <c r="F132" s="128"/>
      <c r="G132" s="128"/>
      <c r="H132" s="128"/>
      <c r="I132" s="121"/>
      <c r="J132" s="121"/>
      <c r="K132" s="121"/>
    </row>
    <row r="133" spans="2:11">
      <c r="B133" s="120"/>
      <c r="C133" s="121"/>
      <c r="D133" s="128"/>
      <c r="E133" s="128"/>
      <c r="F133" s="128"/>
      <c r="G133" s="128"/>
      <c r="H133" s="128"/>
      <c r="I133" s="121"/>
      <c r="J133" s="121"/>
      <c r="K133" s="121"/>
    </row>
    <row r="134" spans="2:11">
      <c r="B134" s="120"/>
      <c r="C134" s="121"/>
      <c r="D134" s="128"/>
      <c r="E134" s="128"/>
      <c r="F134" s="128"/>
      <c r="G134" s="128"/>
      <c r="H134" s="128"/>
      <c r="I134" s="121"/>
      <c r="J134" s="121"/>
      <c r="K134" s="121"/>
    </row>
    <row r="135" spans="2:11">
      <c r="B135" s="120"/>
      <c r="C135" s="121"/>
      <c r="D135" s="128"/>
      <c r="E135" s="128"/>
      <c r="F135" s="128"/>
      <c r="G135" s="128"/>
      <c r="H135" s="128"/>
      <c r="I135" s="121"/>
      <c r="J135" s="121"/>
      <c r="K135" s="121"/>
    </row>
    <row r="136" spans="2:11">
      <c r="B136" s="120"/>
      <c r="C136" s="121"/>
      <c r="D136" s="128"/>
      <c r="E136" s="128"/>
      <c r="F136" s="128"/>
      <c r="G136" s="128"/>
      <c r="H136" s="128"/>
      <c r="I136" s="121"/>
      <c r="J136" s="121"/>
      <c r="K136" s="121"/>
    </row>
    <row r="137" spans="2:11">
      <c r="B137" s="120"/>
      <c r="C137" s="121"/>
      <c r="D137" s="128"/>
      <c r="E137" s="128"/>
      <c r="F137" s="128"/>
      <c r="G137" s="128"/>
      <c r="H137" s="128"/>
      <c r="I137" s="121"/>
      <c r="J137" s="121"/>
      <c r="K137" s="121"/>
    </row>
    <row r="138" spans="2:11">
      <c r="B138" s="120"/>
      <c r="C138" s="121"/>
      <c r="D138" s="128"/>
      <c r="E138" s="128"/>
      <c r="F138" s="128"/>
      <c r="G138" s="128"/>
      <c r="H138" s="128"/>
      <c r="I138" s="121"/>
      <c r="J138" s="121"/>
      <c r="K138" s="121"/>
    </row>
    <row r="139" spans="2:11">
      <c r="B139" s="120"/>
      <c r="C139" s="121"/>
      <c r="D139" s="128"/>
      <c r="E139" s="128"/>
      <c r="F139" s="128"/>
      <c r="G139" s="128"/>
      <c r="H139" s="128"/>
      <c r="I139" s="121"/>
      <c r="J139" s="121"/>
      <c r="K139" s="121"/>
    </row>
    <row r="140" spans="2:11">
      <c r="B140" s="120"/>
      <c r="C140" s="121"/>
      <c r="D140" s="128"/>
      <c r="E140" s="128"/>
      <c r="F140" s="128"/>
      <c r="G140" s="128"/>
      <c r="H140" s="128"/>
      <c r="I140" s="121"/>
      <c r="J140" s="121"/>
      <c r="K140" s="121"/>
    </row>
    <row r="141" spans="2:11">
      <c r="B141" s="120"/>
      <c r="C141" s="121"/>
      <c r="D141" s="128"/>
      <c r="E141" s="128"/>
      <c r="F141" s="128"/>
      <c r="G141" s="128"/>
      <c r="H141" s="128"/>
      <c r="I141" s="121"/>
      <c r="J141" s="121"/>
      <c r="K141" s="121"/>
    </row>
    <row r="142" spans="2:11">
      <c r="B142" s="120"/>
      <c r="C142" s="121"/>
      <c r="D142" s="128"/>
      <c r="E142" s="128"/>
      <c r="F142" s="128"/>
      <c r="G142" s="128"/>
      <c r="H142" s="128"/>
      <c r="I142" s="121"/>
      <c r="J142" s="121"/>
      <c r="K142" s="121"/>
    </row>
    <row r="143" spans="2:11">
      <c r="B143" s="120"/>
      <c r="C143" s="121"/>
      <c r="D143" s="128"/>
      <c r="E143" s="128"/>
      <c r="F143" s="128"/>
      <c r="G143" s="128"/>
      <c r="H143" s="128"/>
      <c r="I143" s="121"/>
      <c r="J143" s="121"/>
      <c r="K143" s="121"/>
    </row>
    <row r="144" spans="2:11">
      <c r="B144" s="120"/>
      <c r="C144" s="121"/>
      <c r="D144" s="128"/>
      <c r="E144" s="128"/>
      <c r="F144" s="128"/>
      <c r="G144" s="128"/>
      <c r="H144" s="128"/>
      <c r="I144" s="121"/>
      <c r="J144" s="121"/>
      <c r="K144" s="121"/>
    </row>
    <row r="145" spans="2:11">
      <c r="B145" s="120"/>
      <c r="C145" s="121"/>
      <c r="D145" s="128"/>
      <c r="E145" s="128"/>
      <c r="F145" s="128"/>
      <c r="G145" s="128"/>
      <c r="H145" s="128"/>
      <c r="I145" s="121"/>
      <c r="J145" s="121"/>
      <c r="K145" s="121"/>
    </row>
    <row r="146" spans="2:11">
      <c r="B146" s="120"/>
      <c r="C146" s="121"/>
      <c r="D146" s="128"/>
      <c r="E146" s="128"/>
      <c r="F146" s="128"/>
      <c r="G146" s="128"/>
      <c r="H146" s="128"/>
      <c r="I146" s="121"/>
      <c r="J146" s="121"/>
      <c r="K146" s="121"/>
    </row>
    <row r="147" spans="2:11">
      <c r="B147" s="120"/>
      <c r="C147" s="121"/>
      <c r="D147" s="128"/>
      <c r="E147" s="128"/>
      <c r="F147" s="128"/>
      <c r="G147" s="128"/>
      <c r="H147" s="128"/>
      <c r="I147" s="121"/>
      <c r="J147" s="121"/>
      <c r="K147" s="121"/>
    </row>
    <row r="148" spans="2:11">
      <c r="B148" s="120"/>
      <c r="C148" s="121"/>
      <c r="D148" s="128"/>
      <c r="E148" s="128"/>
      <c r="F148" s="128"/>
      <c r="G148" s="128"/>
      <c r="H148" s="128"/>
      <c r="I148" s="121"/>
      <c r="J148" s="121"/>
      <c r="K148" s="121"/>
    </row>
    <row r="149" spans="2:11">
      <c r="B149" s="120"/>
      <c r="C149" s="121"/>
      <c r="D149" s="128"/>
      <c r="E149" s="128"/>
      <c r="F149" s="128"/>
      <c r="G149" s="128"/>
      <c r="H149" s="128"/>
      <c r="I149" s="121"/>
      <c r="J149" s="121"/>
      <c r="K149" s="121"/>
    </row>
    <row r="150" spans="2:11">
      <c r="B150" s="120"/>
      <c r="C150" s="121"/>
      <c r="D150" s="128"/>
      <c r="E150" s="128"/>
      <c r="F150" s="128"/>
      <c r="G150" s="128"/>
      <c r="H150" s="128"/>
      <c r="I150" s="121"/>
      <c r="J150" s="121"/>
      <c r="K150" s="121"/>
    </row>
    <row r="151" spans="2:11">
      <c r="B151" s="120"/>
      <c r="C151" s="121"/>
      <c r="D151" s="128"/>
      <c r="E151" s="128"/>
      <c r="F151" s="128"/>
      <c r="G151" s="128"/>
      <c r="H151" s="128"/>
      <c r="I151" s="121"/>
      <c r="J151" s="121"/>
      <c r="K151" s="121"/>
    </row>
    <row r="152" spans="2:11">
      <c r="B152" s="120"/>
      <c r="C152" s="121"/>
      <c r="D152" s="128"/>
      <c r="E152" s="128"/>
      <c r="F152" s="128"/>
      <c r="G152" s="128"/>
      <c r="H152" s="128"/>
      <c r="I152" s="121"/>
      <c r="J152" s="121"/>
      <c r="K152" s="121"/>
    </row>
    <row r="153" spans="2:11">
      <c r="B153" s="120"/>
      <c r="C153" s="121"/>
      <c r="D153" s="128"/>
      <c r="E153" s="128"/>
      <c r="F153" s="128"/>
      <c r="G153" s="128"/>
      <c r="H153" s="128"/>
      <c r="I153" s="121"/>
      <c r="J153" s="121"/>
      <c r="K153" s="121"/>
    </row>
    <row r="154" spans="2:11">
      <c r="B154" s="120"/>
      <c r="C154" s="121"/>
      <c r="D154" s="128"/>
      <c r="E154" s="128"/>
      <c r="F154" s="128"/>
      <c r="G154" s="128"/>
      <c r="H154" s="128"/>
      <c r="I154" s="121"/>
      <c r="J154" s="121"/>
      <c r="K154" s="121"/>
    </row>
    <row r="155" spans="2:11">
      <c r="B155" s="120"/>
      <c r="C155" s="121"/>
      <c r="D155" s="128"/>
      <c r="E155" s="128"/>
      <c r="F155" s="128"/>
      <c r="G155" s="128"/>
      <c r="H155" s="128"/>
      <c r="I155" s="121"/>
      <c r="J155" s="121"/>
      <c r="K155" s="121"/>
    </row>
    <row r="156" spans="2:11">
      <c r="B156" s="120"/>
      <c r="C156" s="121"/>
      <c r="D156" s="128"/>
      <c r="E156" s="128"/>
      <c r="F156" s="128"/>
      <c r="G156" s="128"/>
      <c r="H156" s="128"/>
      <c r="I156" s="121"/>
      <c r="J156" s="121"/>
      <c r="K156" s="121"/>
    </row>
    <row r="157" spans="2:11">
      <c r="B157" s="120"/>
      <c r="C157" s="121"/>
      <c r="D157" s="128"/>
      <c r="E157" s="128"/>
      <c r="F157" s="128"/>
      <c r="G157" s="128"/>
      <c r="H157" s="128"/>
      <c r="I157" s="121"/>
      <c r="J157" s="121"/>
      <c r="K157" s="121"/>
    </row>
    <row r="158" spans="2:11">
      <c r="B158" s="120"/>
      <c r="C158" s="121"/>
      <c r="D158" s="128"/>
      <c r="E158" s="128"/>
      <c r="F158" s="128"/>
      <c r="G158" s="128"/>
      <c r="H158" s="128"/>
      <c r="I158" s="121"/>
      <c r="J158" s="121"/>
      <c r="K158" s="121"/>
    </row>
    <row r="159" spans="2:11">
      <c r="B159" s="120"/>
      <c r="C159" s="121"/>
      <c r="D159" s="128"/>
      <c r="E159" s="128"/>
      <c r="F159" s="128"/>
      <c r="G159" s="128"/>
      <c r="H159" s="128"/>
      <c r="I159" s="121"/>
      <c r="J159" s="121"/>
      <c r="K159" s="121"/>
    </row>
    <row r="160" spans="2:11">
      <c r="B160" s="120"/>
      <c r="C160" s="121"/>
      <c r="D160" s="128"/>
      <c r="E160" s="128"/>
      <c r="F160" s="128"/>
      <c r="G160" s="128"/>
      <c r="H160" s="128"/>
      <c r="I160" s="121"/>
      <c r="J160" s="121"/>
      <c r="K160" s="121"/>
    </row>
    <row r="161" spans="2:11">
      <c r="B161" s="120"/>
      <c r="C161" s="121"/>
      <c r="D161" s="128"/>
      <c r="E161" s="128"/>
      <c r="F161" s="128"/>
      <c r="G161" s="128"/>
      <c r="H161" s="128"/>
      <c r="I161" s="121"/>
      <c r="J161" s="121"/>
      <c r="K161" s="121"/>
    </row>
    <row r="162" spans="2:11">
      <c r="B162" s="120"/>
      <c r="C162" s="121"/>
      <c r="D162" s="128"/>
      <c r="E162" s="128"/>
      <c r="F162" s="128"/>
      <c r="G162" s="128"/>
      <c r="H162" s="128"/>
      <c r="I162" s="121"/>
      <c r="J162" s="121"/>
      <c r="K162" s="121"/>
    </row>
    <row r="163" spans="2:11">
      <c r="B163" s="120"/>
      <c r="C163" s="121"/>
      <c r="D163" s="128"/>
      <c r="E163" s="128"/>
      <c r="F163" s="128"/>
      <c r="G163" s="128"/>
      <c r="H163" s="128"/>
      <c r="I163" s="121"/>
      <c r="J163" s="121"/>
      <c r="K163" s="121"/>
    </row>
    <row r="164" spans="2:11">
      <c r="B164" s="120"/>
      <c r="C164" s="121"/>
      <c r="D164" s="128"/>
      <c r="E164" s="128"/>
      <c r="F164" s="128"/>
      <c r="G164" s="128"/>
      <c r="H164" s="128"/>
      <c r="I164" s="121"/>
      <c r="J164" s="121"/>
      <c r="K164" s="121"/>
    </row>
    <row r="165" spans="2:11">
      <c r="B165" s="120"/>
      <c r="C165" s="121"/>
      <c r="D165" s="128"/>
      <c r="E165" s="128"/>
      <c r="F165" s="128"/>
      <c r="G165" s="128"/>
      <c r="H165" s="128"/>
      <c r="I165" s="121"/>
      <c r="J165" s="121"/>
      <c r="K165" s="121"/>
    </row>
    <row r="166" spans="2:11">
      <c r="B166" s="120"/>
      <c r="C166" s="121"/>
      <c r="D166" s="128"/>
      <c r="E166" s="128"/>
      <c r="F166" s="128"/>
      <c r="G166" s="128"/>
      <c r="H166" s="128"/>
      <c r="I166" s="121"/>
      <c r="J166" s="121"/>
      <c r="K166" s="121"/>
    </row>
    <row r="167" spans="2:11">
      <c r="B167" s="120"/>
      <c r="C167" s="121"/>
      <c r="D167" s="128"/>
      <c r="E167" s="128"/>
      <c r="F167" s="128"/>
      <c r="G167" s="128"/>
      <c r="H167" s="128"/>
      <c r="I167" s="121"/>
      <c r="J167" s="121"/>
      <c r="K167" s="121"/>
    </row>
    <row r="168" spans="2:11">
      <c r="B168" s="120"/>
      <c r="C168" s="121"/>
      <c r="D168" s="128"/>
      <c r="E168" s="128"/>
      <c r="F168" s="128"/>
      <c r="G168" s="128"/>
      <c r="H168" s="128"/>
      <c r="I168" s="121"/>
      <c r="J168" s="121"/>
      <c r="K168" s="121"/>
    </row>
    <row r="169" spans="2:11">
      <c r="B169" s="120"/>
      <c r="C169" s="121"/>
      <c r="D169" s="128"/>
      <c r="E169" s="128"/>
      <c r="F169" s="128"/>
      <c r="G169" s="128"/>
      <c r="H169" s="128"/>
      <c r="I169" s="121"/>
      <c r="J169" s="121"/>
      <c r="K169" s="121"/>
    </row>
    <row r="170" spans="2:11">
      <c r="B170" s="120"/>
      <c r="C170" s="121"/>
      <c r="D170" s="128"/>
      <c r="E170" s="128"/>
      <c r="F170" s="128"/>
      <c r="G170" s="128"/>
      <c r="H170" s="128"/>
      <c r="I170" s="121"/>
      <c r="J170" s="121"/>
      <c r="K170" s="121"/>
    </row>
    <row r="171" spans="2:11">
      <c r="B171" s="120"/>
      <c r="C171" s="121"/>
      <c r="D171" s="128"/>
      <c r="E171" s="128"/>
      <c r="F171" s="128"/>
      <c r="G171" s="128"/>
      <c r="H171" s="128"/>
      <c r="I171" s="121"/>
      <c r="J171" s="121"/>
      <c r="K171" s="121"/>
    </row>
    <row r="172" spans="2:11">
      <c r="B172" s="120"/>
      <c r="C172" s="121"/>
      <c r="D172" s="128"/>
      <c r="E172" s="128"/>
      <c r="F172" s="128"/>
      <c r="G172" s="128"/>
      <c r="H172" s="128"/>
      <c r="I172" s="121"/>
      <c r="J172" s="121"/>
      <c r="K172" s="121"/>
    </row>
    <row r="173" spans="2:11">
      <c r="B173" s="120"/>
      <c r="C173" s="121"/>
      <c r="D173" s="128"/>
      <c r="E173" s="128"/>
      <c r="F173" s="128"/>
      <c r="G173" s="128"/>
      <c r="H173" s="128"/>
      <c r="I173" s="121"/>
      <c r="J173" s="121"/>
      <c r="K173" s="121"/>
    </row>
    <row r="174" spans="2:11">
      <c r="B174" s="120"/>
      <c r="C174" s="121"/>
      <c r="D174" s="128"/>
      <c r="E174" s="128"/>
      <c r="F174" s="128"/>
      <c r="G174" s="128"/>
      <c r="H174" s="128"/>
      <c r="I174" s="121"/>
      <c r="J174" s="121"/>
      <c r="K174" s="121"/>
    </row>
    <row r="175" spans="2:11">
      <c r="B175" s="120"/>
      <c r="C175" s="121"/>
      <c r="D175" s="128"/>
      <c r="E175" s="128"/>
      <c r="F175" s="128"/>
      <c r="G175" s="128"/>
      <c r="H175" s="128"/>
      <c r="I175" s="121"/>
      <c r="J175" s="121"/>
      <c r="K175" s="121"/>
    </row>
    <row r="176" spans="2:11">
      <c r="B176" s="120"/>
      <c r="C176" s="121"/>
      <c r="D176" s="128"/>
      <c r="E176" s="128"/>
      <c r="F176" s="128"/>
      <c r="G176" s="128"/>
      <c r="H176" s="128"/>
      <c r="I176" s="121"/>
      <c r="J176" s="121"/>
      <c r="K176" s="121"/>
    </row>
    <row r="177" spans="2:11">
      <c r="B177" s="120"/>
      <c r="C177" s="121"/>
      <c r="D177" s="128"/>
      <c r="E177" s="128"/>
      <c r="F177" s="128"/>
      <c r="G177" s="128"/>
      <c r="H177" s="128"/>
      <c r="I177" s="121"/>
      <c r="J177" s="121"/>
      <c r="K177" s="121"/>
    </row>
    <row r="178" spans="2:11">
      <c r="B178" s="120"/>
      <c r="C178" s="121"/>
      <c r="D178" s="128"/>
      <c r="E178" s="128"/>
      <c r="F178" s="128"/>
      <c r="G178" s="128"/>
      <c r="H178" s="128"/>
      <c r="I178" s="121"/>
      <c r="J178" s="121"/>
      <c r="K178" s="121"/>
    </row>
    <row r="179" spans="2:11">
      <c r="B179" s="120"/>
      <c r="C179" s="121"/>
      <c r="D179" s="128"/>
      <c r="E179" s="128"/>
      <c r="F179" s="128"/>
      <c r="G179" s="128"/>
      <c r="H179" s="128"/>
      <c r="I179" s="121"/>
      <c r="J179" s="121"/>
      <c r="K179" s="121"/>
    </row>
    <row r="180" spans="2:11">
      <c r="B180" s="120"/>
      <c r="C180" s="121"/>
      <c r="D180" s="128"/>
      <c r="E180" s="128"/>
      <c r="F180" s="128"/>
      <c r="G180" s="128"/>
      <c r="H180" s="128"/>
      <c r="I180" s="121"/>
      <c r="J180" s="121"/>
      <c r="K180" s="121"/>
    </row>
    <row r="181" spans="2:11">
      <c r="B181" s="120"/>
      <c r="C181" s="121"/>
      <c r="D181" s="128"/>
      <c r="E181" s="128"/>
      <c r="F181" s="128"/>
      <c r="G181" s="128"/>
      <c r="H181" s="128"/>
      <c r="I181" s="121"/>
      <c r="J181" s="121"/>
      <c r="K181" s="121"/>
    </row>
    <row r="182" spans="2:11">
      <c r="B182" s="120"/>
      <c r="C182" s="121"/>
      <c r="D182" s="128"/>
      <c r="E182" s="128"/>
      <c r="F182" s="128"/>
      <c r="G182" s="128"/>
      <c r="H182" s="128"/>
      <c r="I182" s="121"/>
      <c r="J182" s="121"/>
      <c r="K182" s="121"/>
    </row>
    <row r="183" spans="2:11">
      <c r="B183" s="120"/>
      <c r="C183" s="121"/>
      <c r="D183" s="128"/>
      <c r="E183" s="128"/>
      <c r="F183" s="128"/>
      <c r="G183" s="128"/>
      <c r="H183" s="128"/>
      <c r="I183" s="121"/>
      <c r="J183" s="121"/>
      <c r="K183" s="121"/>
    </row>
    <row r="184" spans="2:11">
      <c r="B184" s="120"/>
      <c r="C184" s="121"/>
      <c r="D184" s="128"/>
      <c r="E184" s="128"/>
      <c r="F184" s="128"/>
      <c r="G184" s="128"/>
      <c r="H184" s="128"/>
      <c r="I184" s="121"/>
      <c r="J184" s="121"/>
      <c r="K184" s="121"/>
    </row>
    <row r="185" spans="2:11">
      <c r="B185" s="120"/>
      <c r="C185" s="121"/>
      <c r="D185" s="128"/>
      <c r="E185" s="128"/>
      <c r="F185" s="128"/>
      <c r="G185" s="128"/>
      <c r="H185" s="128"/>
      <c r="I185" s="121"/>
      <c r="J185" s="121"/>
      <c r="K185" s="121"/>
    </row>
    <row r="186" spans="2:11">
      <c r="B186" s="120"/>
      <c r="C186" s="121"/>
      <c r="D186" s="128"/>
      <c r="E186" s="128"/>
      <c r="F186" s="128"/>
      <c r="G186" s="128"/>
      <c r="H186" s="128"/>
      <c r="I186" s="121"/>
      <c r="J186" s="121"/>
      <c r="K186" s="121"/>
    </row>
    <row r="187" spans="2:11">
      <c r="B187" s="120"/>
      <c r="C187" s="121"/>
      <c r="D187" s="128"/>
      <c r="E187" s="128"/>
      <c r="F187" s="128"/>
      <c r="G187" s="128"/>
      <c r="H187" s="128"/>
      <c r="I187" s="121"/>
      <c r="J187" s="121"/>
      <c r="K187" s="121"/>
    </row>
    <row r="188" spans="2:11">
      <c r="B188" s="120"/>
      <c r="C188" s="121"/>
      <c r="D188" s="128"/>
      <c r="E188" s="128"/>
      <c r="F188" s="128"/>
      <c r="G188" s="128"/>
      <c r="H188" s="128"/>
      <c r="I188" s="121"/>
      <c r="J188" s="121"/>
      <c r="K188" s="121"/>
    </row>
    <row r="189" spans="2:11">
      <c r="B189" s="120"/>
      <c r="C189" s="121"/>
      <c r="D189" s="128"/>
      <c r="E189" s="128"/>
      <c r="F189" s="128"/>
      <c r="G189" s="128"/>
      <c r="H189" s="128"/>
      <c r="I189" s="121"/>
      <c r="J189" s="121"/>
      <c r="K189" s="121"/>
    </row>
    <row r="190" spans="2:11">
      <c r="B190" s="120"/>
      <c r="C190" s="121"/>
      <c r="D190" s="128"/>
      <c r="E190" s="128"/>
      <c r="F190" s="128"/>
      <c r="G190" s="128"/>
      <c r="H190" s="128"/>
      <c r="I190" s="121"/>
      <c r="J190" s="121"/>
      <c r="K190" s="121"/>
    </row>
    <row r="191" spans="2:11">
      <c r="B191" s="120"/>
      <c r="C191" s="121"/>
      <c r="D191" s="128"/>
      <c r="E191" s="128"/>
      <c r="F191" s="128"/>
      <c r="G191" s="128"/>
      <c r="H191" s="128"/>
      <c r="I191" s="121"/>
      <c r="J191" s="121"/>
      <c r="K191" s="121"/>
    </row>
    <row r="192" spans="2:11">
      <c r="B192" s="120"/>
      <c r="C192" s="121"/>
      <c r="D192" s="128"/>
      <c r="E192" s="128"/>
      <c r="F192" s="128"/>
      <c r="G192" s="128"/>
      <c r="H192" s="128"/>
      <c r="I192" s="121"/>
      <c r="J192" s="121"/>
      <c r="K192" s="121"/>
    </row>
    <row r="193" spans="2:11">
      <c r="B193" s="120"/>
      <c r="C193" s="121"/>
      <c r="D193" s="128"/>
      <c r="E193" s="128"/>
      <c r="F193" s="128"/>
      <c r="G193" s="128"/>
      <c r="H193" s="128"/>
      <c r="I193" s="121"/>
      <c r="J193" s="121"/>
      <c r="K193" s="121"/>
    </row>
    <row r="194" spans="2:11">
      <c r="B194" s="120"/>
      <c r="C194" s="121"/>
      <c r="D194" s="128"/>
      <c r="E194" s="128"/>
      <c r="F194" s="128"/>
      <c r="G194" s="128"/>
      <c r="H194" s="128"/>
      <c r="I194" s="121"/>
      <c r="J194" s="121"/>
      <c r="K194" s="121"/>
    </row>
    <row r="195" spans="2:11">
      <c r="B195" s="120"/>
      <c r="C195" s="121"/>
      <c r="D195" s="128"/>
      <c r="E195" s="128"/>
      <c r="F195" s="128"/>
      <c r="G195" s="128"/>
      <c r="H195" s="128"/>
      <c r="I195" s="121"/>
      <c r="J195" s="121"/>
      <c r="K195" s="121"/>
    </row>
    <row r="196" spans="2:11">
      <c r="B196" s="120"/>
      <c r="C196" s="121"/>
      <c r="D196" s="128"/>
      <c r="E196" s="128"/>
      <c r="F196" s="128"/>
      <c r="G196" s="128"/>
      <c r="H196" s="128"/>
      <c r="I196" s="121"/>
      <c r="J196" s="121"/>
      <c r="K196" s="121"/>
    </row>
    <row r="197" spans="2:11">
      <c r="B197" s="120"/>
      <c r="C197" s="121"/>
      <c r="D197" s="128"/>
      <c r="E197" s="128"/>
      <c r="F197" s="128"/>
      <c r="G197" s="128"/>
      <c r="H197" s="128"/>
      <c r="I197" s="121"/>
      <c r="J197" s="121"/>
      <c r="K197" s="121"/>
    </row>
    <row r="198" spans="2:11">
      <c r="B198" s="120"/>
      <c r="C198" s="121"/>
      <c r="D198" s="128"/>
      <c r="E198" s="128"/>
      <c r="F198" s="128"/>
      <c r="G198" s="128"/>
      <c r="H198" s="128"/>
      <c r="I198" s="121"/>
      <c r="J198" s="121"/>
      <c r="K198" s="121"/>
    </row>
    <row r="199" spans="2:11">
      <c r="B199" s="120"/>
      <c r="C199" s="121"/>
      <c r="D199" s="128"/>
      <c r="E199" s="128"/>
      <c r="F199" s="128"/>
      <c r="G199" s="128"/>
      <c r="H199" s="128"/>
      <c r="I199" s="121"/>
      <c r="J199" s="121"/>
      <c r="K199" s="121"/>
    </row>
    <row r="200" spans="2:11">
      <c r="B200" s="120"/>
      <c r="C200" s="121"/>
      <c r="D200" s="128"/>
      <c r="E200" s="128"/>
      <c r="F200" s="128"/>
      <c r="G200" s="128"/>
      <c r="H200" s="128"/>
      <c r="I200" s="121"/>
      <c r="J200" s="121"/>
      <c r="K200" s="121"/>
    </row>
    <row r="201" spans="2:11">
      <c r="B201" s="120"/>
      <c r="C201" s="121"/>
      <c r="D201" s="128"/>
      <c r="E201" s="128"/>
      <c r="F201" s="128"/>
      <c r="G201" s="128"/>
      <c r="H201" s="128"/>
      <c r="I201" s="121"/>
      <c r="J201" s="121"/>
      <c r="K201" s="121"/>
    </row>
    <row r="202" spans="2:11">
      <c r="B202" s="120"/>
      <c r="C202" s="121"/>
      <c r="D202" s="128"/>
      <c r="E202" s="128"/>
      <c r="F202" s="128"/>
      <c r="G202" s="128"/>
      <c r="H202" s="128"/>
      <c r="I202" s="121"/>
      <c r="J202" s="121"/>
      <c r="K202" s="121"/>
    </row>
    <row r="203" spans="2:11">
      <c r="B203" s="120"/>
      <c r="C203" s="121"/>
      <c r="D203" s="128"/>
      <c r="E203" s="128"/>
      <c r="F203" s="128"/>
      <c r="G203" s="128"/>
      <c r="H203" s="128"/>
      <c r="I203" s="121"/>
      <c r="J203" s="121"/>
      <c r="K203" s="121"/>
    </row>
    <row r="204" spans="2:11">
      <c r="B204" s="120"/>
      <c r="C204" s="121"/>
      <c r="D204" s="128"/>
      <c r="E204" s="128"/>
      <c r="F204" s="128"/>
      <c r="G204" s="128"/>
      <c r="H204" s="128"/>
      <c r="I204" s="121"/>
      <c r="J204" s="121"/>
      <c r="K204" s="121"/>
    </row>
    <row r="205" spans="2:11">
      <c r="B205" s="120"/>
      <c r="C205" s="121"/>
      <c r="D205" s="128"/>
      <c r="E205" s="128"/>
      <c r="F205" s="128"/>
      <c r="G205" s="128"/>
      <c r="H205" s="128"/>
      <c r="I205" s="121"/>
      <c r="J205" s="121"/>
      <c r="K205" s="121"/>
    </row>
    <row r="206" spans="2:11">
      <c r="B206" s="120"/>
      <c r="C206" s="121"/>
      <c r="D206" s="128"/>
      <c r="E206" s="128"/>
      <c r="F206" s="128"/>
      <c r="G206" s="128"/>
      <c r="H206" s="128"/>
      <c r="I206" s="121"/>
      <c r="J206" s="121"/>
      <c r="K206" s="121"/>
    </row>
    <row r="207" spans="2:11">
      <c r="B207" s="120"/>
      <c r="C207" s="121"/>
      <c r="D207" s="128"/>
      <c r="E207" s="128"/>
      <c r="F207" s="128"/>
      <c r="G207" s="128"/>
      <c r="H207" s="128"/>
      <c r="I207" s="121"/>
      <c r="J207" s="121"/>
      <c r="K207" s="121"/>
    </row>
    <row r="208" spans="2:11">
      <c r="B208" s="120"/>
      <c r="C208" s="121"/>
      <c r="D208" s="128"/>
      <c r="E208" s="128"/>
      <c r="F208" s="128"/>
      <c r="G208" s="128"/>
      <c r="H208" s="128"/>
      <c r="I208" s="121"/>
      <c r="J208" s="121"/>
      <c r="K208" s="121"/>
    </row>
    <row r="209" spans="2:11">
      <c r="B209" s="120"/>
      <c r="C209" s="121"/>
      <c r="D209" s="128"/>
      <c r="E209" s="128"/>
      <c r="F209" s="128"/>
      <c r="G209" s="128"/>
      <c r="H209" s="128"/>
      <c r="I209" s="121"/>
      <c r="J209" s="121"/>
      <c r="K209" s="121"/>
    </row>
    <row r="210" spans="2:11">
      <c r="B210" s="120"/>
      <c r="C210" s="121"/>
      <c r="D210" s="128"/>
      <c r="E210" s="128"/>
      <c r="F210" s="128"/>
      <c r="G210" s="128"/>
      <c r="H210" s="128"/>
      <c r="I210" s="121"/>
      <c r="J210" s="121"/>
      <c r="K210" s="121"/>
    </row>
    <row r="211" spans="2:11">
      <c r="B211" s="120"/>
      <c r="C211" s="121"/>
      <c r="D211" s="128"/>
      <c r="E211" s="128"/>
      <c r="F211" s="128"/>
      <c r="G211" s="128"/>
      <c r="H211" s="128"/>
      <c r="I211" s="121"/>
      <c r="J211" s="121"/>
      <c r="K211" s="121"/>
    </row>
    <row r="212" spans="2:11">
      <c r="B212" s="120"/>
      <c r="C212" s="121"/>
      <c r="D212" s="128"/>
      <c r="E212" s="128"/>
      <c r="F212" s="128"/>
      <c r="G212" s="128"/>
      <c r="H212" s="128"/>
      <c r="I212" s="121"/>
      <c r="J212" s="121"/>
      <c r="K212" s="121"/>
    </row>
    <row r="213" spans="2:11">
      <c r="B213" s="120"/>
      <c r="C213" s="121"/>
      <c r="D213" s="128"/>
      <c r="E213" s="128"/>
      <c r="F213" s="128"/>
      <c r="G213" s="128"/>
      <c r="H213" s="128"/>
      <c r="I213" s="121"/>
      <c r="J213" s="121"/>
      <c r="K213" s="121"/>
    </row>
    <row r="214" spans="2:11">
      <c r="B214" s="120"/>
      <c r="C214" s="121"/>
      <c r="D214" s="128"/>
      <c r="E214" s="128"/>
      <c r="F214" s="128"/>
      <c r="G214" s="128"/>
      <c r="H214" s="128"/>
      <c r="I214" s="121"/>
      <c r="J214" s="121"/>
      <c r="K214" s="121"/>
    </row>
    <row r="215" spans="2:11">
      <c r="B215" s="120"/>
      <c r="C215" s="121"/>
      <c r="D215" s="128"/>
      <c r="E215" s="128"/>
      <c r="F215" s="128"/>
      <c r="G215" s="128"/>
      <c r="H215" s="128"/>
      <c r="I215" s="121"/>
      <c r="J215" s="121"/>
      <c r="K215" s="121"/>
    </row>
    <row r="216" spans="2:11">
      <c r="B216" s="120"/>
      <c r="C216" s="121"/>
      <c r="D216" s="128"/>
      <c r="E216" s="128"/>
      <c r="F216" s="128"/>
      <c r="G216" s="128"/>
      <c r="H216" s="128"/>
      <c r="I216" s="121"/>
      <c r="J216" s="121"/>
      <c r="K216" s="121"/>
    </row>
    <row r="217" spans="2:11">
      <c r="B217" s="120"/>
      <c r="C217" s="121"/>
      <c r="D217" s="128"/>
      <c r="E217" s="128"/>
      <c r="F217" s="128"/>
      <c r="G217" s="128"/>
      <c r="H217" s="128"/>
      <c r="I217" s="121"/>
      <c r="J217" s="121"/>
      <c r="K217" s="121"/>
    </row>
    <row r="218" spans="2:11">
      <c r="B218" s="120"/>
      <c r="C218" s="121"/>
      <c r="D218" s="128"/>
      <c r="E218" s="128"/>
      <c r="F218" s="128"/>
      <c r="G218" s="128"/>
      <c r="H218" s="128"/>
      <c r="I218" s="121"/>
      <c r="J218" s="121"/>
      <c r="K218" s="121"/>
    </row>
    <row r="219" spans="2:11">
      <c r="B219" s="120"/>
      <c r="C219" s="121"/>
      <c r="D219" s="128"/>
      <c r="E219" s="128"/>
      <c r="F219" s="128"/>
      <c r="G219" s="128"/>
      <c r="H219" s="128"/>
      <c r="I219" s="121"/>
      <c r="J219" s="121"/>
      <c r="K219" s="121"/>
    </row>
    <row r="220" spans="2:11">
      <c r="B220" s="120"/>
      <c r="C220" s="121"/>
      <c r="D220" s="128"/>
      <c r="E220" s="128"/>
      <c r="F220" s="128"/>
      <c r="G220" s="128"/>
      <c r="H220" s="128"/>
      <c r="I220" s="121"/>
      <c r="J220" s="121"/>
      <c r="K220" s="121"/>
    </row>
    <row r="221" spans="2:11">
      <c r="B221" s="120"/>
      <c r="C221" s="121"/>
      <c r="D221" s="128"/>
      <c r="E221" s="128"/>
      <c r="F221" s="128"/>
      <c r="G221" s="128"/>
      <c r="H221" s="128"/>
      <c r="I221" s="121"/>
      <c r="J221" s="121"/>
      <c r="K221" s="121"/>
    </row>
    <row r="222" spans="2:11">
      <c r="B222" s="120"/>
      <c r="C222" s="121"/>
      <c r="D222" s="128"/>
      <c r="E222" s="128"/>
      <c r="F222" s="128"/>
      <c r="G222" s="128"/>
      <c r="H222" s="128"/>
      <c r="I222" s="121"/>
      <c r="J222" s="121"/>
      <c r="K222" s="121"/>
    </row>
    <row r="223" spans="2:11">
      <c r="B223" s="120"/>
      <c r="C223" s="121"/>
      <c r="D223" s="128"/>
      <c r="E223" s="128"/>
      <c r="F223" s="128"/>
      <c r="G223" s="128"/>
      <c r="H223" s="128"/>
      <c r="I223" s="121"/>
      <c r="J223" s="121"/>
      <c r="K223" s="121"/>
    </row>
    <row r="224" spans="2:11">
      <c r="B224" s="120"/>
      <c r="C224" s="121"/>
      <c r="D224" s="128"/>
      <c r="E224" s="128"/>
      <c r="F224" s="128"/>
      <c r="G224" s="128"/>
      <c r="H224" s="128"/>
      <c r="I224" s="121"/>
      <c r="J224" s="121"/>
      <c r="K224" s="121"/>
    </row>
    <row r="225" spans="2:11">
      <c r="B225" s="120"/>
      <c r="C225" s="121"/>
      <c r="D225" s="128"/>
      <c r="E225" s="128"/>
      <c r="F225" s="128"/>
      <c r="G225" s="128"/>
      <c r="H225" s="128"/>
      <c r="I225" s="121"/>
      <c r="J225" s="121"/>
      <c r="K225" s="121"/>
    </row>
    <row r="226" spans="2:11">
      <c r="B226" s="120"/>
      <c r="C226" s="121"/>
      <c r="D226" s="128"/>
      <c r="E226" s="128"/>
      <c r="F226" s="128"/>
      <c r="G226" s="128"/>
      <c r="H226" s="128"/>
      <c r="I226" s="121"/>
      <c r="J226" s="121"/>
      <c r="K226" s="121"/>
    </row>
    <row r="227" spans="2:11">
      <c r="B227" s="120"/>
      <c r="C227" s="121"/>
      <c r="D227" s="128"/>
      <c r="E227" s="128"/>
      <c r="F227" s="128"/>
      <c r="G227" s="128"/>
      <c r="H227" s="128"/>
      <c r="I227" s="121"/>
      <c r="J227" s="121"/>
      <c r="K227" s="121"/>
    </row>
    <row r="228" spans="2:11">
      <c r="B228" s="120"/>
      <c r="C228" s="121"/>
      <c r="D228" s="128"/>
      <c r="E228" s="128"/>
      <c r="F228" s="128"/>
      <c r="G228" s="128"/>
      <c r="H228" s="128"/>
      <c r="I228" s="121"/>
      <c r="J228" s="121"/>
      <c r="K228" s="121"/>
    </row>
    <row r="229" spans="2:11">
      <c r="B229" s="120"/>
      <c r="C229" s="121"/>
      <c r="D229" s="128"/>
      <c r="E229" s="128"/>
      <c r="F229" s="128"/>
      <c r="G229" s="128"/>
      <c r="H229" s="128"/>
      <c r="I229" s="121"/>
      <c r="J229" s="121"/>
      <c r="K229" s="121"/>
    </row>
    <row r="230" spans="2:11">
      <c r="B230" s="120"/>
      <c r="C230" s="121"/>
      <c r="D230" s="128"/>
      <c r="E230" s="128"/>
      <c r="F230" s="128"/>
      <c r="G230" s="128"/>
      <c r="H230" s="128"/>
      <c r="I230" s="121"/>
      <c r="J230" s="121"/>
      <c r="K230" s="121"/>
    </row>
    <row r="231" spans="2:11">
      <c r="B231" s="120"/>
      <c r="C231" s="121"/>
      <c r="D231" s="128"/>
      <c r="E231" s="128"/>
      <c r="F231" s="128"/>
      <c r="G231" s="128"/>
      <c r="H231" s="128"/>
      <c r="I231" s="121"/>
      <c r="J231" s="121"/>
      <c r="K231" s="121"/>
    </row>
    <row r="232" spans="2:11">
      <c r="B232" s="120"/>
      <c r="C232" s="121"/>
      <c r="D232" s="128"/>
      <c r="E232" s="128"/>
      <c r="F232" s="128"/>
      <c r="G232" s="128"/>
      <c r="H232" s="128"/>
      <c r="I232" s="121"/>
      <c r="J232" s="121"/>
      <c r="K232" s="121"/>
    </row>
    <row r="233" spans="2:11">
      <c r="B233" s="120"/>
      <c r="C233" s="121"/>
      <c r="D233" s="128"/>
      <c r="E233" s="128"/>
      <c r="F233" s="128"/>
      <c r="G233" s="128"/>
      <c r="H233" s="128"/>
      <c r="I233" s="121"/>
      <c r="J233" s="121"/>
      <c r="K233" s="121"/>
    </row>
    <row r="234" spans="2:11">
      <c r="B234" s="120"/>
      <c r="C234" s="121"/>
      <c r="D234" s="128"/>
      <c r="E234" s="128"/>
      <c r="F234" s="128"/>
      <c r="G234" s="128"/>
      <c r="H234" s="128"/>
      <c r="I234" s="121"/>
      <c r="J234" s="121"/>
      <c r="K234" s="121"/>
    </row>
    <row r="235" spans="2:11">
      <c r="B235" s="120"/>
      <c r="C235" s="121"/>
      <c r="D235" s="128"/>
      <c r="E235" s="128"/>
      <c r="F235" s="128"/>
      <c r="G235" s="128"/>
      <c r="H235" s="128"/>
      <c r="I235" s="121"/>
      <c r="J235" s="121"/>
      <c r="K235" s="121"/>
    </row>
    <row r="236" spans="2:11">
      <c r="B236" s="120"/>
      <c r="C236" s="121"/>
      <c r="D236" s="128"/>
      <c r="E236" s="128"/>
      <c r="F236" s="128"/>
      <c r="G236" s="128"/>
      <c r="H236" s="128"/>
      <c r="I236" s="121"/>
      <c r="J236" s="121"/>
      <c r="K236" s="121"/>
    </row>
    <row r="237" spans="2:11">
      <c r="B237" s="120"/>
      <c r="C237" s="121"/>
      <c r="D237" s="128"/>
      <c r="E237" s="128"/>
      <c r="F237" s="128"/>
      <c r="G237" s="128"/>
      <c r="H237" s="128"/>
      <c r="I237" s="121"/>
      <c r="J237" s="121"/>
      <c r="K237" s="121"/>
    </row>
    <row r="238" spans="2:11">
      <c r="B238" s="120"/>
      <c r="C238" s="121"/>
      <c r="D238" s="128"/>
      <c r="E238" s="128"/>
      <c r="F238" s="128"/>
      <c r="G238" s="128"/>
      <c r="H238" s="128"/>
      <c r="I238" s="121"/>
      <c r="J238" s="121"/>
      <c r="K238" s="121"/>
    </row>
    <row r="239" spans="2:11">
      <c r="B239" s="120"/>
      <c r="C239" s="121"/>
      <c r="D239" s="128"/>
      <c r="E239" s="128"/>
      <c r="F239" s="128"/>
      <c r="G239" s="128"/>
      <c r="H239" s="128"/>
      <c r="I239" s="121"/>
      <c r="J239" s="121"/>
      <c r="K239" s="121"/>
    </row>
    <row r="240" spans="2:11">
      <c r="B240" s="120"/>
      <c r="C240" s="121"/>
      <c r="D240" s="128"/>
      <c r="E240" s="128"/>
      <c r="F240" s="128"/>
      <c r="G240" s="128"/>
      <c r="H240" s="128"/>
      <c r="I240" s="121"/>
      <c r="J240" s="121"/>
      <c r="K240" s="121"/>
    </row>
    <row r="241" spans="2:11">
      <c r="B241" s="120"/>
      <c r="C241" s="121"/>
      <c r="D241" s="128"/>
      <c r="E241" s="128"/>
      <c r="F241" s="128"/>
      <c r="G241" s="128"/>
      <c r="H241" s="128"/>
      <c r="I241" s="121"/>
      <c r="J241" s="121"/>
      <c r="K241" s="121"/>
    </row>
    <row r="242" spans="2:11">
      <c r="B242" s="120"/>
      <c r="C242" s="121"/>
      <c r="D242" s="128"/>
      <c r="E242" s="128"/>
      <c r="F242" s="128"/>
      <c r="G242" s="128"/>
      <c r="H242" s="128"/>
      <c r="I242" s="121"/>
      <c r="J242" s="121"/>
      <c r="K242" s="121"/>
    </row>
    <row r="243" spans="2:11">
      <c r="B243" s="120"/>
      <c r="C243" s="121"/>
      <c r="D243" s="128"/>
      <c r="E243" s="128"/>
      <c r="F243" s="128"/>
      <c r="G243" s="128"/>
      <c r="H243" s="128"/>
      <c r="I243" s="121"/>
      <c r="J243" s="121"/>
      <c r="K243" s="121"/>
    </row>
    <row r="244" spans="2:11">
      <c r="B244" s="120"/>
      <c r="C244" s="121"/>
      <c r="D244" s="128"/>
      <c r="E244" s="128"/>
      <c r="F244" s="128"/>
      <c r="G244" s="128"/>
      <c r="H244" s="128"/>
      <c r="I244" s="121"/>
      <c r="J244" s="121"/>
      <c r="K244" s="121"/>
    </row>
    <row r="245" spans="2:11">
      <c r="B245" s="120"/>
      <c r="C245" s="121"/>
      <c r="D245" s="128"/>
      <c r="E245" s="128"/>
      <c r="F245" s="128"/>
      <c r="G245" s="128"/>
      <c r="H245" s="128"/>
      <c r="I245" s="121"/>
      <c r="J245" s="121"/>
      <c r="K245" s="121"/>
    </row>
    <row r="246" spans="2:11">
      <c r="B246" s="120"/>
      <c r="C246" s="121"/>
      <c r="D246" s="128"/>
      <c r="E246" s="128"/>
      <c r="F246" s="128"/>
      <c r="G246" s="128"/>
      <c r="H246" s="128"/>
      <c r="I246" s="121"/>
      <c r="J246" s="121"/>
      <c r="K246" s="121"/>
    </row>
    <row r="247" spans="2:11">
      <c r="B247" s="120"/>
      <c r="C247" s="121"/>
      <c r="D247" s="128"/>
      <c r="E247" s="128"/>
      <c r="F247" s="128"/>
      <c r="G247" s="128"/>
      <c r="H247" s="128"/>
      <c r="I247" s="121"/>
      <c r="J247" s="121"/>
      <c r="K247" s="121"/>
    </row>
    <row r="248" spans="2:11">
      <c r="B248" s="120"/>
      <c r="C248" s="121"/>
      <c r="D248" s="128"/>
      <c r="E248" s="128"/>
      <c r="F248" s="128"/>
      <c r="G248" s="128"/>
      <c r="H248" s="128"/>
      <c r="I248" s="121"/>
      <c r="J248" s="121"/>
      <c r="K248" s="121"/>
    </row>
    <row r="249" spans="2:11">
      <c r="B249" s="120"/>
      <c r="C249" s="121"/>
      <c r="D249" s="128"/>
      <c r="E249" s="128"/>
      <c r="F249" s="128"/>
      <c r="G249" s="128"/>
      <c r="H249" s="128"/>
      <c r="I249" s="121"/>
      <c r="J249" s="121"/>
      <c r="K249" s="121"/>
    </row>
    <row r="250" spans="2:11">
      <c r="B250" s="120"/>
      <c r="C250" s="121"/>
      <c r="D250" s="128"/>
      <c r="E250" s="128"/>
      <c r="F250" s="128"/>
      <c r="G250" s="128"/>
      <c r="H250" s="128"/>
      <c r="I250" s="121"/>
      <c r="J250" s="121"/>
      <c r="K250" s="121"/>
    </row>
    <row r="251" spans="2:11">
      <c r="B251" s="120"/>
      <c r="C251" s="121"/>
      <c r="D251" s="128"/>
      <c r="E251" s="128"/>
      <c r="F251" s="128"/>
      <c r="G251" s="128"/>
      <c r="H251" s="128"/>
      <c r="I251" s="121"/>
      <c r="J251" s="121"/>
      <c r="K251" s="121"/>
    </row>
    <row r="252" spans="2:11">
      <c r="B252" s="120"/>
      <c r="C252" s="121"/>
      <c r="D252" s="128"/>
      <c r="E252" s="128"/>
      <c r="F252" s="128"/>
      <c r="G252" s="128"/>
      <c r="H252" s="128"/>
      <c r="I252" s="121"/>
      <c r="J252" s="121"/>
      <c r="K252" s="121"/>
    </row>
    <row r="253" spans="2:11">
      <c r="B253" s="120"/>
      <c r="C253" s="121"/>
      <c r="D253" s="128"/>
      <c r="E253" s="128"/>
      <c r="F253" s="128"/>
      <c r="G253" s="128"/>
      <c r="H253" s="128"/>
      <c r="I253" s="121"/>
      <c r="J253" s="121"/>
      <c r="K253" s="121"/>
    </row>
    <row r="254" spans="2:11">
      <c r="B254" s="120"/>
      <c r="C254" s="121"/>
      <c r="D254" s="128"/>
      <c r="E254" s="128"/>
      <c r="F254" s="128"/>
      <c r="G254" s="128"/>
      <c r="H254" s="128"/>
      <c r="I254" s="121"/>
      <c r="J254" s="121"/>
      <c r="K254" s="121"/>
    </row>
    <row r="255" spans="2:11">
      <c r="B255" s="120"/>
      <c r="C255" s="121"/>
      <c r="D255" s="128"/>
      <c r="E255" s="128"/>
      <c r="F255" s="128"/>
      <c r="G255" s="128"/>
      <c r="H255" s="128"/>
      <c r="I255" s="121"/>
      <c r="J255" s="121"/>
      <c r="K255" s="121"/>
    </row>
    <row r="256" spans="2:11">
      <c r="B256" s="120"/>
      <c r="C256" s="121"/>
      <c r="D256" s="128"/>
      <c r="E256" s="128"/>
      <c r="F256" s="128"/>
      <c r="G256" s="128"/>
      <c r="H256" s="128"/>
      <c r="I256" s="121"/>
      <c r="J256" s="121"/>
      <c r="K256" s="121"/>
    </row>
    <row r="257" spans="2:11">
      <c r="B257" s="120"/>
      <c r="C257" s="121"/>
      <c r="D257" s="128"/>
      <c r="E257" s="128"/>
      <c r="F257" s="128"/>
      <c r="G257" s="128"/>
      <c r="H257" s="128"/>
      <c r="I257" s="121"/>
      <c r="J257" s="121"/>
      <c r="K257" s="121"/>
    </row>
    <row r="258" spans="2:11">
      <c r="B258" s="120"/>
      <c r="C258" s="121"/>
      <c r="D258" s="128"/>
      <c r="E258" s="128"/>
      <c r="F258" s="128"/>
      <c r="G258" s="128"/>
      <c r="H258" s="128"/>
      <c r="I258" s="121"/>
      <c r="J258" s="121"/>
      <c r="K258" s="121"/>
    </row>
    <row r="259" spans="2:11">
      <c r="B259" s="120"/>
      <c r="C259" s="121"/>
      <c r="D259" s="128"/>
      <c r="E259" s="128"/>
      <c r="F259" s="128"/>
      <c r="G259" s="128"/>
      <c r="H259" s="128"/>
      <c r="I259" s="121"/>
      <c r="J259" s="121"/>
      <c r="K259" s="121"/>
    </row>
    <row r="260" spans="2:11">
      <c r="B260" s="120"/>
      <c r="C260" s="121"/>
      <c r="D260" s="128"/>
      <c r="E260" s="128"/>
      <c r="F260" s="128"/>
      <c r="G260" s="128"/>
      <c r="H260" s="128"/>
      <c r="I260" s="121"/>
      <c r="J260" s="121"/>
      <c r="K260" s="121"/>
    </row>
    <row r="261" spans="2:11">
      <c r="B261" s="120"/>
      <c r="C261" s="121"/>
      <c r="D261" s="128"/>
      <c r="E261" s="128"/>
      <c r="F261" s="128"/>
      <c r="G261" s="128"/>
      <c r="H261" s="128"/>
      <c r="I261" s="121"/>
      <c r="J261" s="121"/>
      <c r="K261" s="121"/>
    </row>
    <row r="262" spans="2:11">
      <c r="B262" s="120"/>
      <c r="C262" s="121"/>
      <c r="D262" s="128"/>
      <c r="E262" s="128"/>
      <c r="F262" s="128"/>
      <c r="G262" s="128"/>
      <c r="H262" s="128"/>
      <c r="I262" s="121"/>
      <c r="J262" s="121"/>
      <c r="K262" s="121"/>
    </row>
    <row r="263" spans="2:11">
      <c r="B263" s="120"/>
      <c r="C263" s="121"/>
      <c r="D263" s="128"/>
      <c r="E263" s="128"/>
      <c r="F263" s="128"/>
      <c r="G263" s="128"/>
      <c r="H263" s="128"/>
      <c r="I263" s="121"/>
      <c r="J263" s="121"/>
      <c r="K263" s="121"/>
    </row>
    <row r="264" spans="2:11">
      <c r="B264" s="120"/>
      <c r="C264" s="121"/>
      <c r="D264" s="128"/>
      <c r="E264" s="128"/>
      <c r="F264" s="128"/>
      <c r="G264" s="128"/>
      <c r="H264" s="128"/>
      <c r="I264" s="121"/>
      <c r="J264" s="121"/>
      <c r="K264" s="121"/>
    </row>
    <row r="265" spans="2:11">
      <c r="B265" s="120"/>
      <c r="C265" s="121"/>
      <c r="D265" s="128"/>
      <c r="E265" s="128"/>
      <c r="F265" s="128"/>
      <c r="G265" s="128"/>
      <c r="H265" s="128"/>
      <c r="I265" s="121"/>
      <c r="J265" s="121"/>
      <c r="K265" s="121"/>
    </row>
    <row r="266" spans="2:11">
      <c r="B266" s="120"/>
      <c r="C266" s="121"/>
      <c r="D266" s="128"/>
      <c r="E266" s="128"/>
      <c r="F266" s="128"/>
      <c r="G266" s="128"/>
      <c r="H266" s="128"/>
      <c r="I266" s="121"/>
      <c r="J266" s="121"/>
      <c r="K266" s="121"/>
    </row>
    <row r="267" spans="2:11">
      <c r="B267" s="120"/>
      <c r="C267" s="121"/>
      <c r="D267" s="128"/>
      <c r="E267" s="128"/>
      <c r="F267" s="128"/>
      <c r="G267" s="128"/>
      <c r="H267" s="128"/>
      <c r="I267" s="121"/>
      <c r="J267" s="121"/>
      <c r="K267" s="121"/>
    </row>
    <row r="268" spans="2:11">
      <c r="B268" s="120"/>
      <c r="C268" s="121"/>
      <c r="D268" s="128"/>
      <c r="E268" s="128"/>
      <c r="F268" s="128"/>
      <c r="G268" s="128"/>
      <c r="H268" s="128"/>
      <c r="I268" s="121"/>
      <c r="J268" s="121"/>
      <c r="K268" s="121"/>
    </row>
    <row r="269" spans="2:11">
      <c r="B269" s="120"/>
      <c r="C269" s="121"/>
      <c r="D269" s="128"/>
      <c r="E269" s="128"/>
      <c r="F269" s="128"/>
      <c r="G269" s="128"/>
      <c r="H269" s="128"/>
      <c r="I269" s="121"/>
      <c r="J269" s="121"/>
      <c r="K269" s="121"/>
    </row>
    <row r="270" spans="2:11">
      <c r="B270" s="120"/>
      <c r="C270" s="121"/>
      <c r="D270" s="128"/>
      <c r="E270" s="128"/>
      <c r="F270" s="128"/>
      <c r="G270" s="128"/>
      <c r="H270" s="128"/>
      <c r="I270" s="121"/>
      <c r="J270" s="121"/>
      <c r="K270" s="121"/>
    </row>
    <row r="271" spans="2:11">
      <c r="B271" s="120"/>
      <c r="C271" s="121"/>
      <c r="D271" s="128"/>
      <c r="E271" s="128"/>
      <c r="F271" s="128"/>
      <c r="G271" s="128"/>
      <c r="H271" s="128"/>
      <c r="I271" s="121"/>
      <c r="J271" s="121"/>
      <c r="K271" s="121"/>
    </row>
    <row r="272" spans="2:11">
      <c r="B272" s="120"/>
      <c r="C272" s="121"/>
      <c r="D272" s="128"/>
      <c r="E272" s="128"/>
      <c r="F272" s="128"/>
      <c r="G272" s="128"/>
      <c r="H272" s="128"/>
      <c r="I272" s="121"/>
      <c r="J272" s="121"/>
      <c r="K272" s="121"/>
    </row>
    <row r="273" spans="2:11">
      <c r="B273" s="120"/>
      <c r="C273" s="121"/>
      <c r="D273" s="128"/>
      <c r="E273" s="128"/>
      <c r="F273" s="128"/>
      <c r="G273" s="128"/>
      <c r="H273" s="128"/>
      <c r="I273" s="121"/>
      <c r="J273" s="121"/>
      <c r="K273" s="121"/>
    </row>
    <row r="274" spans="2:11">
      <c r="B274" s="120"/>
      <c r="C274" s="121"/>
      <c r="D274" s="128"/>
      <c r="E274" s="128"/>
      <c r="F274" s="128"/>
      <c r="G274" s="128"/>
      <c r="H274" s="128"/>
      <c r="I274" s="121"/>
      <c r="J274" s="121"/>
      <c r="K274" s="121"/>
    </row>
    <row r="275" spans="2:11">
      <c r="B275" s="120"/>
      <c r="C275" s="121"/>
      <c r="D275" s="128"/>
      <c r="E275" s="128"/>
      <c r="F275" s="128"/>
      <c r="G275" s="128"/>
      <c r="H275" s="128"/>
      <c r="I275" s="121"/>
      <c r="J275" s="121"/>
      <c r="K275" s="121"/>
    </row>
    <row r="276" spans="2:11">
      <c r="B276" s="120"/>
      <c r="C276" s="121"/>
      <c r="D276" s="128"/>
      <c r="E276" s="128"/>
      <c r="F276" s="128"/>
      <c r="G276" s="128"/>
      <c r="H276" s="128"/>
      <c r="I276" s="121"/>
      <c r="J276" s="121"/>
      <c r="K276" s="121"/>
    </row>
    <row r="277" spans="2:11">
      <c r="B277" s="120"/>
      <c r="C277" s="121"/>
      <c r="D277" s="128"/>
      <c r="E277" s="128"/>
      <c r="F277" s="128"/>
      <c r="G277" s="128"/>
      <c r="H277" s="128"/>
      <c r="I277" s="121"/>
      <c r="J277" s="121"/>
      <c r="K277" s="121"/>
    </row>
    <row r="278" spans="2:11">
      <c r="B278" s="120"/>
      <c r="C278" s="121"/>
      <c r="D278" s="128"/>
      <c r="E278" s="128"/>
      <c r="F278" s="128"/>
      <c r="G278" s="128"/>
      <c r="H278" s="128"/>
      <c r="I278" s="121"/>
      <c r="J278" s="121"/>
      <c r="K278" s="121"/>
    </row>
    <row r="279" spans="2:11">
      <c r="B279" s="120"/>
      <c r="C279" s="121"/>
      <c r="D279" s="128"/>
      <c r="E279" s="128"/>
      <c r="F279" s="128"/>
      <c r="G279" s="128"/>
      <c r="H279" s="128"/>
      <c r="I279" s="121"/>
      <c r="J279" s="121"/>
      <c r="K279" s="121"/>
    </row>
    <row r="280" spans="2:11">
      <c r="B280" s="120"/>
      <c r="C280" s="121"/>
      <c r="D280" s="128"/>
      <c r="E280" s="128"/>
      <c r="F280" s="128"/>
      <c r="G280" s="128"/>
      <c r="H280" s="128"/>
      <c r="I280" s="121"/>
      <c r="J280" s="121"/>
      <c r="K280" s="121"/>
    </row>
    <row r="281" spans="2:11">
      <c r="B281" s="120"/>
      <c r="C281" s="121"/>
      <c r="D281" s="128"/>
      <c r="E281" s="128"/>
      <c r="F281" s="128"/>
      <c r="G281" s="128"/>
      <c r="H281" s="128"/>
      <c r="I281" s="121"/>
      <c r="J281" s="121"/>
      <c r="K281" s="121"/>
    </row>
    <row r="282" spans="2:11">
      <c r="B282" s="120"/>
      <c r="C282" s="121"/>
      <c r="D282" s="128"/>
      <c r="E282" s="128"/>
      <c r="F282" s="128"/>
      <c r="G282" s="128"/>
      <c r="H282" s="128"/>
      <c r="I282" s="121"/>
      <c r="J282" s="121"/>
      <c r="K282" s="121"/>
    </row>
    <row r="283" spans="2:11">
      <c r="B283" s="120"/>
      <c r="C283" s="121"/>
      <c r="D283" s="128"/>
      <c r="E283" s="128"/>
      <c r="F283" s="128"/>
      <c r="G283" s="128"/>
      <c r="H283" s="128"/>
      <c r="I283" s="121"/>
      <c r="J283" s="121"/>
      <c r="K283" s="121"/>
    </row>
    <row r="284" spans="2:11">
      <c r="B284" s="120"/>
      <c r="C284" s="121"/>
      <c r="D284" s="128"/>
      <c r="E284" s="128"/>
      <c r="F284" s="128"/>
      <c r="G284" s="128"/>
      <c r="H284" s="128"/>
      <c r="I284" s="121"/>
      <c r="J284" s="121"/>
      <c r="K284" s="121"/>
    </row>
    <row r="285" spans="2:11">
      <c r="B285" s="120"/>
      <c r="C285" s="121"/>
      <c r="D285" s="128"/>
      <c r="E285" s="128"/>
      <c r="F285" s="128"/>
      <c r="G285" s="128"/>
      <c r="H285" s="128"/>
      <c r="I285" s="121"/>
      <c r="J285" s="121"/>
      <c r="K285" s="121"/>
    </row>
    <row r="286" spans="2:11">
      <c r="B286" s="120"/>
      <c r="C286" s="121"/>
      <c r="D286" s="128"/>
      <c r="E286" s="128"/>
      <c r="F286" s="128"/>
      <c r="G286" s="128"/>
      <c r="H286" s="128"/>
      <c r="I286" s="121"/>
      <c r="J286" s="121"/>
      <c r="K286" s="121"/>
    </row>
    <row r="287" spans="2:11">
      <c r="B287" s="120"/>
      <c r="C287" s="121"/>
      <c r="D287" s="128"/>
      <c r="E287" s="128"/>
      <c r="F287" s="128"/>
      <c r="G287" s="128"/>
      <c r="H287" s="128"/>
      <c r="I287" s="121"/>
      <c r="J287" s="121"/>
      <c r="K287" s="121"/>
    </row>
    <row r="288" spans="2:11">
      <c r="B288" s="120"/>
      <c r="C288" s="121"/>
      <c r="D288" s="128"/>
      <c r="E288" s="128"/>
      <c r="F288" s="128"/>
      <c r="G288" s="128"/>
      <c r="H288" s="128"/>
      <c r="I288" s="121"/>
      <c r="J288" s="121"/>
      <c r="K288" s="121"/>
    </row>
    <row r="289" spans="2:11">
      <c r="B289" s="120"/>
      <c r="C289" s="121"/>
      <c r="D289" s="128"/>
      <c r="E289" s="128"/>
      <c r="F289" s="128"/>
      <c r="G289" s="128"/>
      <c r="H289" s="128"/>
      <c r="I289" s="121"/>
      <c r="J289" s="121"/>
      <c r="K289" s="121"/>
    </row>
    <row r="290" spans="2:11">
      <c r="B290" s="120"/>
      <c r="C290" s="121"/>
      <c r="D290" s="128"/>
      <c r="E290" s="128"/>
      <c r="F290" s="128"/>
      <c r="G290" s="128"/>
      <c r="H290" s="128"/>
      <c r="I290" s="121"/>
      <c r="J290" s="121"/>
      <c r="K290" s="121"/>
    </row>
    <row r="291" spans="2:11">
      <c r="B291" s="120"/>
      <c r="C291" s="121"/>
      <c r="D291" s="128"/>
      <c r="E291" s="128"/>
      <c r="F291" s="128"/>
      <c r="G291" s="128"/>
      <c r="H291" s="128"/>
      <c r="I291" s="121"/>
      <c r="J291" s="121"/>
      <c r="K291" s="121"/>
    </row>
    <row r="292" spans="2:11">
      <c r="B292" s="120"/>
      <c r="C292" s="121"/>
      <c r="D292" s="128"/>
      <c r="E292" s="128"/>
      <c r="F292" s="128"/>
      <c r="G292" s="128"/>
      <c r="H292" s="128"/>
      <c r="I292" s="121"/>
      <c r="J292" s="121"/>
      <c r="K292" s="121"/>
    </row>
    <row r="293" spans="2:11">
      <c r="B293" s="120"/>
      <c r="C293" s="121"/>
      <c r="D293" s="128"/>
      <c r="E293" s="128"/>
      <c r="F293" s="128"/>
      <c r="G293" s="128"/>
      <c r="H293" s="128"/>
      <c r="I293" s="121"/>
      <c r="J293" s="121"/>
      <c r="K293" s="121"/>
    </row>
    <row r="294" spans="2:11">
      <c r="B294" s="120"/>
      <c r="C294" s="121"/>
      <c r="D294" s="128"/>
      <c r="E294" s="128"/>
      <c r="F294" s="128"/>
      <c r="G294" s="128"/>
      <c r="H294" s="128"/>
      <c r="I294" s="121"/>
      <c r="J294" s="121"/>
      <c r="K294" s="121"/>
    </row>
    <row r="295" spans="2:11">
      <c r="B295" s="120"/>
      <c r="C295" s="121"/>
      <c r="D295" s="128"/>
      <c r="E295" s="128"/>
      <c r="F295" s="128"/>
      <c r="G295" s="128"/>
      <c r="H295" s="128"/>
      <c r="I295" s="121"/>
      <c r="J295" s="121"/>
      <c r="K295" s="121"/>
    </row>
    <row r="296" spans="2:11">
      <c r="B296" s="120"/>
      <c r="C296" s="121"/>
      <c r="D296" s="128"/>
      <c r="E296" s="128"/>
      <c r="F296" s="128"/>
      <c r="G296" s="128"/>
      <c r="H296" s="128"/>
      <c r="I296" s="121"/>
      <c r="J296" s="121"/>
      <c r="K296" s="121"/>
    </row>
    <row r="297" spans="2:11">
      <c r="B297" s="120"/>
      <c r="C297" s="121"/>
      <c r="D297" s="128"/>
      <c r="E297" s="128"/>
      <c r="F297" s="128"/>
      <c r="G297" s="128"/>
      <c r="H297" s="128"/>
      <c r="I297" s="121"/>
      <c r="J297" s="121"/>
      <c r="K297" s="121"/>
    </row>
    <row r="298" spans="2:11">
      <c r="B298" s="120"/>
      <c r="C298" s="121"/>
      <c r="D298" s="128"/>
      <c r="E298" s="128"/>
      <c r="F298" s="128"/>
      <c r="G298" s="128"/>
      <c r="H298" s="128"/>
      <c r="I298" s="121"/>
      <c r="J298" s="121"/>
      <c r="K298" s="121"/>
    </row>
    <row r="299" spans="2:11">
      <c r="B299" s="120"/>
      <c r="C299" s="121"/>
      <c r="D299" s="128"/>
      <c r="E299" s="128"/>
      <c r="F299" s="128"/>
      <c r="G299" s="128"/>
      <c r="H299" s="128"/>
      <c r="I299" s="121"/>
      <c r="J299" s="121"/>
      <c r="K299" s="121"/>
    </row>
    <row r="300" spans="2:11">
      <c r="B300" s="120"/>
      <c r="C300" s="121"/>
      <c r="D300" s="128"/>
      <c r="E300" s="128"/>
      <c r="F300" s="128"/>
      <c r="G300" s="128"/>
      <c r="H300" s="128"/>
      <c r="I300" s="121"/>
      <c r="J300" s="121"/>
      <c r="K300" s="121"/>
    </row>
    <row r="301" spans="2:11">
      <c r="B301" s="120"/>
      <c r="C301" s="121"/>
      <c r="D301" s="128"/>
      <c r="E301" s="128"/>
      <c r="F301" s="128"/>
      <c r="G301" s="128"/>
      <c r="H301" s="128"/>
      <c r="I301" s="121"/>
      <c r="J301" s="121"/>
      <c r="K301" s="121"/>
    </row>
    <row r="302" spans="2:11">
      <c r="B302" s="120"/>
      <c r="C302" s="121"/>
      <c r="D302" s="128"/>
      <c r="E302" s="128"/>
      <c r="F302" s="128"/>
      <c r="G302" s="128"/>
      <c r="H302" s="128"/>
      <c r="I302" s="121"/>
      <c r="J302" s="121"/>
      <c r="K302" s="121"/>
    </row>
    <row r="303" spans="2:11">
      <c r="B303" s="120"/>
      <c r="C303" s="121"/>
      <c r="D303" s="128"/>
      <c r="E303" s="128"/>
      <c r="F303" s="128"/>
      <c r="G303" s="128"/>
      <c r="H303" s="128"/>
      <c r="I303" s="121"/>
      <c r="J303" s="121"/>
      <c r="K303" s="12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D15:I27 D13:D14 D1:I12 A1:A1048576 B1:B12 C5:C12 B15:C1048576 F13:I14 J1:XFD27 D28:XFD1048576"/>
    <dataValidation type="list" allowBlank="1" showInputMessage="1" showErrorMessage="1" sqref="E13">
      <formula1>#REF!</formula1>
    </dataValidation>
    <dataValidation type="list" allowBlank="1" showInputMessage="1" showErrorMessage="1" sqref="E14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67" t="s" vm="1">
        <v>228</v>
      </c>
    </row>
    <row r="2" spans="2:6">
      <c r="B2" s="46" t="s">
        <v>143</v>
      </c>
      <c r="C2" s="67" t="s">
        <v>229</v>
      </c>
    </row>
    <row r="3" spans="2:6">
      <c r="B3" s="46" t="s">
        <v>145</v>
      </c>
      <c r="C3" s="67" t="s">
        <v>230</v>
      </c>
    </row>
    <row r="4" spans="2:6">
      <c r="B4" s="46" t="s">
        <v>146</v>
      </c>
      <c r="C4" s="67">
        <v>8803</v>
      </c>
    </row>
    <row r="6" spans="2:6" ht="26.25" customHeight="1">
      <c r="B6" s="134" t="s">
        <v>179</v>
      </c>
      <c r="C6" s="135"/>
      <c r="D6" s="136"/>
    </row>
    <row r="7" spans="2:6" s="3" customFormat="1" ht="33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2892</v>
      </c>
      <c r="C10" s="80">
        <v>73849.304157013452</v>
      </c>
      <c r="D10" s="93"/>
    </row>
    <row r="11" spans="2:6">
      <c r="B11" s="70" t="s">
        <v>25</v>
      </c>
      <c r="C11" s="80">
        <v>16185.451875813895</v>
      </c>
      <c r="D11" s="102"/>
    </row>
    <row r="12" spans="2:6">
      <c r="B12" s="76" t="s">
        <v>2896</v>
      </c>
      <c r="C12" s="83">
        <v>714.31040395000002</v>
      </c>
      <c r="D12" s="94">
        <v>47201</v>
      </c>
      <c r="E12" s="3"/>
      <c r="F12" s="3"/>
    </row>
    <row r="13" spans="2:6">
      <c r="B13" s="76" t="s">
        <v>2897</v>
      </c>
      <c r="C13" s="83">
        <v>507.33046477986534</v>
      </c>
      <c r="D13" s="94">
        <v>46772</v>
      </c>
      <c r="E13" s="3"/>
      <c r="F13" s="3"/>
    </row>
    <row r="14" spans="2:6">
      <c r="B14" s="76" t="s">
        <v>2128</v>
      </c>
      <c r="C14" s="83">
        <v>480.90580849999992</v>
      </c>
      <c r="D14" s="94">
        <v>47209</v>
      </c>
    </row>
    <row r="15" spans="2:6">
      <c r="B15" s="76" t="s">
        <v>2898</v>
      </c>
      <c r="C15" s="83">
        <v>425.67982000000006</v>
      </c>
      <c r="D15" s="94">
        <v>47118</v>
      </c>
      <c r="E15" s="3"/>
      <c r="F15" s="3"/>
    </row>
    <row r="16" spans="2:6">
      <c r="B16" s="76" t="s">
        <v>3014</v>
      </c>
      <c r="C16" s="83">
        <v>1091.4213300000001</v>
      </c>
      <c r="D16" s="94">
        <v>44926</v>
      </c>
      <c r="E16" s="3"/>
      <c r="F16" s="3"/>
    </row>
    <row r="17" spans="2:4">
      <c r="B17" s="76" t="s">
        <v>3015</v>
      </c>
      <c r="C17" s="83">
        <v>369.55175999999994</v>
      </c>
      <c r="D17" s="94">
        <v>44255</v>
      </c>
    </row>
    <row r="18" spans="2:4">
      <c r="B18" s="76" t="s">
        <v>2130</v>
      </c>
      <c r="C18" s="83">
        <v>619.07509401292202</v>
      </c>
      <c r="D18" s="94">
        <v>47209</v>
      </c>
    </row>
    <row r="19" spans="2:4">
      <c r="B19" s="76" t="s">
        <v>2899</v>
      </c>
      <c r="C19" s="83">
        <v>1395.1018299999998</v>
      </c>
      <c r="D19" s="94">
        <v>50257</v>
      </c>
    </row>
    <row r="20" spans="2:4">
      <c r="B20" s="76" t="s">
        <v>2900</v>
      </c>
      <c r="C20" s="83">
        <v>165.49488011068351</v>
      </c>
      <c r="D20" s="94">
        <v>46631</v>
      </c>
    </row>
    <row r="21" spans="2:4">
      <c r="B21" s="76" t="s">
        <v>2901</v>
      </c>
      <c r="C21" s="83">
        <v>83.162212100000005</v>
      </c>
      <c r="D21" s="94">
        <v>48214</v>
      </c>
    </row>
    <row r="22" spans="2:4">
      <c r="B22" s="76" t="s">
        <v>2902</v>
      </c>
      <c r="C22" s="83">
        <v>69.576618750000009</v>
      </c>
      <c r="D22" s="94">
        <v>48214</v>
      </c>
    </row>
    <row r="23" spans="2:4">
      <c r="B23" s="76" t="s">
        <v>2903</v>
      </c>
      <c r="C23" s="83">
        <v>47.524580099999994</v>
      </c>
      <c r="D23" s="94">
        <v>48214</v>
      </c>
    </row>
    <row r="24" spans="2:4">
      <c r="B24" s="76" t="s">
        <v>2904</v>
      </c>
      <c r="C24" s="83">
        <v>55.416749951287102</v>
      </c>
      <c r="D24" s="94">
        <v>48214</v>
      </c>
    </row>
    <row r="25" spans="2:4">
      <c r="B25" s="76" t="s">
        <v>2905</v>
      </c>
      <c r="C25" s="83">
        <v>43.631986699999999</v>
      </c>
      <c r="D25" s="94">
        <v>48214</v>
      </c>
    </row>
    <row r="26" spans="2:4">
      <c r="B26" s="76" t="s">
        <v>2906</v>
      </c>
      <c r="C26" s="83">
        <v>39.423744600000013</v>
      </c>
      <c r="D26" s="94">
        <v>48214</v>
      </c>
    </row>
    <row r="27" spans="2:4">
      <c r="B27" s="76" t="s">
        <v>2907</v>
      </c>
      <c r="C27" s="83">
        <v>76.652029999999996</v>
      </c>
      <c r="D27" s="94">
        <v>47817</v>
      </c>
    </row>
    <row r="28" spans="2:4">
      <c r="B28" s="76" t="s">
        <v>2908</v>
      </c>
      <c r="C28" s="83">
        <v>35.643193949999997</v>
      </c>
      <c r="D28" s="94">
        <v>47817</v>
      </c>
    </row>
    <row r="29" spans="2:4">
      <c r="B29" s="76" t="s">
        <v>2909</v>
      </c>
      <c r="C29" s="83">
        <v>68.986826999999991</v>
      </c>
      <c r="D29" s="94">
        <v>47817</v>
      </c>
    </row>
    <row r="30" spans="2:4">
      <c r="B30" s="76" t="s">
        <v>2910</v>
      </c>
      <c r="C30" s="83">
        <v>4.8641158548977472</v>
      </c>
      <c r="D30" s="94">
        <v>48214</v>
      </c>
    </row>
    <row r="31" spans="2:4">
      <c r="B31" s="76" t="s">
        <v>2147</v>
      </c>
      <c r="C31" s="83">
        <v>354.21080105581422</v>
      </c>
      <c r="D31" s="94">
        <v>48214</v>
      </c>
    </row>
    <row r="32" spans="2:4">
      <c r="B32" s="76" t="s">
        <v>2140</v>
      </c>
      <c r="C32" s="83">
        <v>1340.4151999999999</v>
      </c>
      <c r="D32" s="94">
        <v>46661</v>
      </c>
    </row>
    <row r="33" spans="2:4">
      <c r="B33" s="76" t="s">
        <v>2141</v>
      </c>
      <c r="C33" s="83">
        <v>1393.3870599999998</v>
      </c>
      <c r="D33" s="94">
        <v>46661</v>
      </c>
    </row>
    <row r="34" spans="2:4">
      <c r="B34" s="76" t="s">
        <v>3016</v>
      </c>
      <c r="C34" s="83">
        <v>89.454271024345502</v>
      </c>
      <c r="D34" s="94">
        <v>44561</v>
      </c>
    </row>
    <row r="35" spans="2:4">
      <c r="B35" s="76" t="s">
        <v>3017</v>
      </c>
      <c r="C35" s="83">
        <v>1903.24316</v>
      </c>
      <c r="D35" s="94">
        <v>51774</v>
      </c>
    </row>
    <row r="36" spans="2:4">
      <c r="B36" s="76" t="s">
        <v>3018</v>
      </c>
      <c r="C36" s="83">
        <v>3468.6881827526067</v>
      </c>
      <c r="D36" s="94">
        <v>45935</v>
      </c>
    </row>
    <row r="37" spans="2:4">
      <c r="B37" s="76" t="s">
        <v>3019</v>
      </c>
      <c r="C37" s="83">
        <v>476.71</v>
      </c>
      <c r="D37" s="94">
        <v>46100</v>
      </c>
    </row>
    <row r="38" spans="2:4">
      <c r="B38" s="76" t="s">
        <v>3020</v>
      </c>
      <c r="C38" s="83">
        <v>293.86208062147301</v>
      </c>
      <c r="D38" s="94">
        <v>44545</v>
      </c>
    </row>
    <row r="39" spans="2:4">
      <c r="B39" s="76" t="s">
        <v>3021</v>
      </c>
      <c r="C39" s="83">
        <v>552.52944000000002</v>
      </c>
      <c r="D39" s="94">
        <v>45935</v>
      </c>
    </row>
    <row r="40" spans="2:4">
      <c r="B40" s="76" t="s">
        <v>3022</v>
      </c>
      <c r="C40" s="83">
        <v>19.198229999999999</v>
      </c>
      <c r="D40" s="94">
        <v>44739</v>
      </c>
    </row>
    <row r="41" spans="2:4">
      <c r="B41" s="70" t="s">
        <v>2911</v>
      </c>
      <c r="C41" s="80">
        <v>57663.85228119955</v>
      </c>
      <c r="D41" s="102"/>
    </row>
    <row r="42" spans="2:4">
      <c r="B42" s="76" t="s">
        <v>2912</v>
      </c>
      <c r="C42" s="83">
        <v>416.75993956020909</v>
      </c>
      <c r="D42" s="94">
        <v>45778</v>
      </c>
    </row>
    <row r="43" spans="2:4">
      <c r="B43" s="76" t="s">
        <v>2913</v>
      </c>
      <c r="C43" s="83">
        <v>3810.5084817570005</v>
      </c>
      <c r="D43" s="94">
        <v>46997</v>
      </c>
    </row>
    <row r="44" spans="2:4">
      <c r="B44" s="76" t="s">
        <v>2914</v>
      </c>
      <c r="C44" s="83">
        <v>1104.7600613529619</v>
      </c>
      <c r="D44" s="94">
        <v>46326</v>
      </c>
    </row>
    <row r="45" spans="2:4">
      <c r="B45" s="76" t="s">
        <v>2915</v>
      </c>
      <c r="C45" s="83">
        <v>468.41591885419587</v>
      </c>
      <c r="D45" s="94">
        <v>46326</v>
      </c>
    </row>
    <row r="46" spans="2:4">
      <c r="B46" s="76" t="s">
        <v>2157</v>
      </c>
      <c r="C46" s="83">
        <v>659.4264995596476</v>
      </c>
      <c r="D46" s="94">
        <v>47270</v>
      </c>
    </row>
    <row r="47" spans="2:4">
      <c r="B47" s="76" t="s">
        <v>2916</v>
      </c>
      <c r="C47" s="83">
        <v>401.25402574871026</v>
      </c>
      <c r="D47" s="94">
        <v>46601</v>
      </c>
    </row>
    <row r="48" spans="2:4">
      <c r="B48" s="76" t="s">
        <v>2160</v>
      </c>
      <c r="C48" s="83">
        <v>847.66969704999997</v>
      </c>
      <c r="D48" s="94">
        <v>47209</v>
      </c>
    </row>
    <row r="49" spans="2:4">
      <c r="B49" s="76" t="s">
        <v>2917</v>
      </c>
      <c r="C49" s="83">
        <v>2434.9782943120199</v>
      </c>
      <c r="D49" s="94">
        <v>46465</v>
      </c>
    </row>
    <row r="50" spans="2:4">
      <c r="B50" s="76" t="s">
        <v>2918</v>
      </c>
      <c r="C50" s="83">
        <v>1863.6615549999999</v>
      </c>
      <c r="D50" s="94">
        <v>47082</v>
      </c>
    </row>
    <row r="51" spans="2:4">
      <c r="B51" s="76" t="s">
        <v>2919</v>
      </c>
      <c r="C51" s="83">
        <v>216.44992069218887</v>
      </c>
      <c r="D51" s="94">
        <v>45382</v>
      </c>
    </row>
    <row r="52" spans="2:4">
      <c r="B52" s="76" t="s">
        <v>2162</v>
      </c>
      <c r="C52" s="83">
        <v>1274.3897179626242</v>
      </c>
      <c r="D52" s="94">
        <v>47119</v>
      </c>
    </row>
    <row r="53" spans="2:4">
      <c r="B53" s="76" t="s">
        <v>2920</v>
      </c>
      <c r="C53" s="83">
        <v>55.131078338111735</v>
      </c>
      <c r="D53" s="94">
        <v>47119</v>
      </c>
    </row>
    <row r="54" spans="2:4">
      <c r="B54" s="76" t="s">
        <v>2149</v>
      </c>
      <c r="C54" s="83">
        <v>793.79969250289275</v>
      </c>
      <c r="D54" s="94">
        <v>47119</v>
      </c>
    </row>
    <row r="55" spans="2:4">
      <c r="B55" s="76" t="s">
        <v>3023</v>
      </c>
      <c r="C55" s="83">
        <v>91.687359999999998</v>
      </c>
      <c r="D55" s="94">
        <v>44332</v>
      </c>
    </row>
    <row r="56" spans="2:4">
      <c r="B56" s="76" t="s">
        <v>2166</v>
      </c>
      <c r="C56" s="83">
        <v>1373.1607562894303</v>
      </c>
      <c r="D56" s="94">
        <v>47119</v>
      </c>
    </row>
    <row r="57" spans="2:4">
      <c r="B57" s="76" t="s">
        <v>2921</v>
      </c>
      <c r="C57" s="83">
        <v>32.976255000000016</v>
      </c>
      <c r="D57" s="94">
        <v>47119</v>
      </c>
    </row>
    <row r="58" spans="2:4">
      <c r="B58" s="76" t="s">
        <v>2922</v>
      </c>
      <c r="C58" s="83">
        <v>558.25128264909733</v>
      </c>
      <c r="D58" s="94">
        <v>46742</v>
      </c>
    </row>
    <row r="59" spans="2:4">
      <c r="B59" s="76" t="s">
        <v>2923</v>
      </c>
      <c r="C59" s="83">
        <v>1175.3690207999998</v>
      </c>
      <c r="D59" s="94">
        <v>47715</v>
      </c>
    </row>
    <row r="60" spans="2:4">
      <c r="B60" s="76" t="s">
        <v>2924</v>
      </c>
      <c r="C60" s="83">
        <v>1469.2112438500001</v>
      </c>
      <c r="D60" s="94">
        <v>47715</v>
      </c>
    </row>
    <row r="61" spans="2:4">
      <c r="B61" s="76" t="s">
        <v>2169</v>
      </c>
      <c r="C61" s="83">
        <v>208.59756403175373</v>
      </c>
      <c r="D61" s="94">
        <v>45557</v>
      </c>
    </row>
    <row r="62" spans="2:4">
      <c r="B62" s="76" t="s">
        <v>2925</v>
      </c>
      <c r="C62" s="83">
        <v>96.156204556168902</v>
      </c>
      <c r="D62" s="94">
        <v>46742</v>
      </c>
    </row>
    <row r="63" spans="2:4">
      <c r="B63" s="76" t="s">
        <v>2171</v>
      </c>
      <c r="C63" s="83">
        <v>862.81106564270749</v>
      </c>
      <c r="D63" s="94">
        <v>50041</v>
      </c>
    </row>
    <row r="64" spans="2:4">
      <c r="B64" s="76" t="s">
        <v>2172</v>
      </c>
      <c r="C64" s="83">
        <v>342.15531986753996</v>
      </c>
      <c r="D64" s="94">
        <v>46971</v>
      </c>
    </row>
    <row r="65" spans="2:4">
      <c r="B65" s="76" t="s">
        <v>3024</v>
      </c>
      <c r="C65" s="83">
        <v>1161.1015300000001</v>
      </c>
      <c r="D65" s="94">
        <v>46934</v>
      </c>
    </row>
    <row r="66" spans="2:4">
      <c r="B66" s="76" t="s">
        <v>2926</v>
      </c>
      <c r="C66" s="83">
        <v>171.40094296041929</v>
      </c>
      <c r="D66" s="94">
        <v>46012</v>
      </c>
    </row>
    <row r="67" spans="2:4">
      <c r="B67" s="76" t="s">
        <v>2927</v>
      </c>
      <c r="C67" s="83">
        <v>1721.400749037</v>
      </c>
      <c r="D67" s="94">
        <v>47849</v>
      </c>
    </row>
    <row r="68" spans="2:4">
      <c r="B68" s="76" t="s">
        <v>2928</v>
      </c>
      <c r="C68" s="83">
        <v>2.7811233160301203</v>
      </c>
      <c r="D68" s="94">
        <v>46326</v>
      </c>
    </row>
    <row r="69" spans="2:4">
      <c r="B69" s="76" t="s">
        <v>2929</v>
      </c>
      <c r="C69" s="83">
        <v>1.0363106660301105</v>
      </c>
      <c r="D69" s="94">
        <v>46326</v>
      </c>
    </row>
    <row r="70" spans="2:4">
      <c r="B70" s="76" t="s">
        <v>2930</v>
      </c>
      <c r="C70" s="83">
        <v>144.12844999999999</v>
      </c>
      <c r="D70" s="94">
        <v>46326</v>
      </c>
    </row>
    <row r="71" spans="2:4">
      <c r="B71" s="76" t="s">
        <v>2931</v>
      </c>
      <c r="C71" s="83">
        <v>144.12844999999999</v>
      </c>
      <c r="D71" s="94">
        <v>46326</v>
      </c>
    </row>
    <row r="72" spans="2:4">
      <c r="B72" s="76" t="s">
        <v>3025</v>
      </c>
      <c r="C72" s="83">
        <v>179.63459</v>
      </c>
      <c r="D72" s="94">
        <v>45531</v>
      </c>
    </row>
    <row r="73" spans="2:4">
      <c r="B73" s="76" t="s">
        <v>3026</v>
      </c>
      <c r="C73" s="83">
        <v>1678.9051099999999</v>
      </c>
      <c r="D73" s="94">
        <v>45615</v>
      </c>
    </row>
    <row r="74" spans="2:4">
      <c r="B74" s="76" t="s">
        <v>2932</v>
      </c>
      <c r="C74" s="83">
        <v>1793.0774195499998</v>
      </c>
      <c r="D74" s="94">
        <v>47392</v>
      </c>
    </row>
    <row r="75" spans="2:4">
      <c r="B75" s="76" t="s">
        <v>2178</v>
      </c>
      <c r="C75" s="83">
        <v>14.144855138499999</v>
      </c>
      <c r="D75" s="94">
        <v>46199</v>
      </c>
    </row>
    <row r="76" spans="2:4">
      <c r="B76" s="76" t="s">
        <v>3027</v>
      </c>
      <c r="C76" s="83">
        <v>461.6884</v>
      </c>
      <c r="D76" s="94">
        <v>46626</v>
      </c>
    </row>
    <row r="77" spans="2:4">
      <c r="B77" s="76" t="s">
        <v>2933</v>
      </c>
      <c r="C77" s="83">
        <v>60.143199138504329</v>
      </c>
      <c r="D77" s="94">
        <v>46201</v>
      </c>
    </row>
    <row r="78" spans="2:4">
      <c r="B78" s="76" t="s">
        <v>2180</v>
      </c>
      <c r="C78" s="83">
        <v>84.37915226086966</v>
      </c>
      <c r="D78" s="94">
        <v>46201</v>
      </c>
    </row>
    <row r="79" spans="2:4">
      <c r="B79" s="76" t="s">
        <v>2143</v>
      </c>
      <c r="C79" s="83">
        <v>116.76021431903058</v>
      </c>
      <c r="D79" s="94">
        <v>47262</v>
      </c>
    </row>
    <row r="80" spans="2:4">
      <c r="B80" s="76" t="s">
        <v>2934</v>
      </c>
      <c r="C80" s="83">
        <v>380.20201919435573</v>
      </c>
      <c r="D80" s="94">
        <v>45485</v>
      </c>
    </row>
    <row r="81" spans="2:4">
      <c r="B81" s="76" t="s">
        <v>2935</v>
      </c>
      <c r="C81" s="83">
        <v>2295.3606672923929</v>
      </c>
      <c r="D81" s="94">
        <v>46417</v>
      </c>
    </row>
    <row r="82" spans="2:4">
      <c r="B82" s="76" t="s">
        <v>2936</v>
      </c>
      <c r="C82" s="83">
        <v>558.73038657437144</v>
      </c>
      <c r="D82" s="94">
        <v>45777</v>
      </c>
    </row>
    <row r="83" spans="2:4">
      <c r="B83" s="76" t="s">
        <v>2183</v>
      </c>
      <c r="C83" s="83">
        <v>33.436190618883835</v>
      </c>
      <c r="D83" s="94">
        <v>46734</v>
      </c>
    </row>
    <row r="84" spans="2:4">
      <c r="B84" s="76" t="s">
        <v>2937</v>
      </c>
      <c r="C84" s="83">
        <v>620.42028872544017</v>
      </c>
      <c r="D84" s="94">
        <v>47178</v>
      </c>
    </row>
    <row r="85" spans="2:4">
      <c r="B85" s="76" t="s">
        <v>2185</v>
      </c>
      <c r="C85" s="83">
        <v>2.3082414000000049</v>
      </c>
      <c r="D85" s="94">
        <v>46201</v>
      </c>
    </row>
    <row r="86" spans="2:4">
      <c r="B86" s="76" t="s">
        <v>2186</v>
      </c>
      <c r="C86" s="83">
        <v>456.61381925586704</v>
      </c>
      <c r="D86" s="94">
        <v>47447</v>
      </c>
    </row>
    <row r="87" spans="2:4">
      <c r="B87" s="76" t="s">
        <v>2187</v>
      </c>
      <c r="C87" s="83">
        <v>80.819074853894463</v>
      </c>
      <c r="D87" s="94">
        <v>47363</v>
      </c>
    </row>
    <row r="88" spans="2:4">
      <c r="B88" s="76" t="s">
        <v>3028</v>
      </c>
      <c r="C88" s="83">
        <v>637.97463000000005</v>
      </c>
      <c r="D88" s="94">
        <v>45008</v>
      </c>
    </row>
    <row r="89" spans="2:4">
      <c r="B89" s="76" t="s">
        <v>2938</v>
      </c>
      <c r="C89" s="83">
        <v>98.886896403905354</v>
      </c>
      <c r="D89" s="94">
        <v>45047</v>
      </c>
    </row>
    <row r="90" spans="2:4">
      <c r="B90" s="76" t="s">
        <v>2939</v>
      </c>
      <c r="C90" s="83">
        <v>148.88386502396273</v>
      </c>
      <c r="D90" s="94">
        <v>45710</v>
      </c>
    </row>
    <row r="91" spans="2:4">
      <c r="B91" s="76" t="s">
        <v>2940</v>
      </c>
      <c r="C91" s="83">
        <v>940.20891452400008</v>
      </c>
      <c r="D91" s="94">
        <v>46573</v>
      </c>
    </row>
    <row r="92" spans="2:4">
      <c r="B92" s="76" t="s">
        <v>2190</v>
      </c>
      <c r="C92" s="83">
        <v>503.62252341000004</v>
      </c>
      <c r="D92" s="94">
        <v>47255</v>
      </c>
    </row>
    <row r="93" spans="2:4">
      <c r="B93" s="76" t="s">
        <v>2941</v>
      </c>
      <c r="C93" s="83">
        <v>64.867302619625789</v>
      </c>
      <c r="D93" s="94">
        <v>46734</v>
      </c>
    </row>
    <row r="94" spans="2:4">
      <c r="B94" s="76" t="s">
        <v>2942</v>
      </c>
      <c r="C94" s="83">
        <v>521.82539813633775</v>
      </c>
      <c r="D94" s="94">
        <v>46572</v>
      </c>
    </row>
    <row r="95" spans="2:4">
      <c r="B95" s="76" t="s">
        <v>2943</v>
      </c>
      <c r="C95" s="83">
        <v>676.16861580000011</v>
      </c>
      <c r="D95" s="94">
        <v>46524</v>
      </c>
    </row>
    <row r="96" spans="2:4">
      <c r="B96" s="76" t="s">
        <v>3029</v>
      </c>
      <c r="C96" s="83">
        <v>365.08055000000002</v>
      </c>
      <c r="D96" s="94">
        <v>44821</v>
      </c>
    </row>
    <row r="97" spans="2:4">
      <c r="B97" s="76" t="s">
        <v>2196</v>
      </c>
      <c r="C97" s="83">
        <v>859.53473332354588</v>
      </c>
      <c r="D97" s="94">
        <v>46844</v>
      </c>
    </row>
    <row r="98" spans="2:4">
      <c r="B98" s="76" t="s">
        <v>2944</v>
      </c>
      <c r="C98" s="83">
        <v>1583.48970485</v>
      </c>
      <c r="D98" s="94">
        <v>45107</v>
      </c>
    </row>
    <row r="99" spans="2:4">
      <c r="B99" s="76" t="s">
        <v>2200</v>
      </c>
      <c r="C99" s="83">
        <v>530.45480788366388</v>
      </c>
      <c r="D99" s="94">
        <v>45869</v>
      </c>
    </row>
    <row r="100" spans="2:4">
      <c r="B100" s="76" t="s">
        <v>3030</v>
      </c>
      <c r="C100" s="83">
        <v>94.901240000000001</v>
      </c>
      <c r="D100" s="94">
        <v>46059</v>
      </c>
    </row>
    <row r="101" spans="2:4">
      <c r="B101" s="76" t="s">
        <v>3031</v>
      </c>
      <c r="C101" s="83">
        <v>135.57514</v>
      </c>
      <c r="D101" s="94">
        <v>44256</v>
      </c>
    </row>
    <row r="102" spans="2:4">
      <c r="B102" s="76" t="s">
        <v>2201</v>
      </c>
      <c r="C102" s="83">
        <v>1657.2455020999998</v>
      </c>
      <c r="D102" s="94">
        <v>46539</v>
      </c>
    </row>
    <row r="103" spans="2:4">
      <c r="B103" s="76" t="s">
        <v>2202</v>
      </c>
      <c r="C103" s="83">
        <v>310.42284610000002</v>
      </c>
      <c r="D103" s="94">
        <v>47992</v>
      </c>
    </row>
    <row r="104" spans="2:4">
      <c r="B104" s="76" t="s">
        <v>2203</v>
      </c>
      <c r="C104" s="83">
        <v>35.653775346380328</v>
      </c>
      <c r="D104" s="94">
        <v>47212</v>
      </c>
    </row>
    <row r="105" spans="2:4">
      <c r="B105" s="76" t="s">
        <v>2945</v>
      </c>
      <c r="C105" s="83">
        <v>691.84008431473251</v>
      </c>
      <c r="D105" s="94">
        <v>46601</v>
      </c>
    </row>
    <row r="106" spans="2:4">
      <c r="B106" s="76" t="s">
        <v>2205</v>
      </c>
      <c r="C106" s="83">
        <v>20.487522313141469</v>
      </c>
      <c r="D106" s="94">
        <v>46722</v>
      </c>
    </row>
    <row r="107" spans="2:4">
      <c r="B107" s="76" t="s">
        <v>2946</v>
      </c>
      <c r="C107" s="83">
        <v>647.38063572246642</v>
      </c>
      <c r="D107" s="94">
        <v>46794</v>
      </c>
    </row>
    <row r="108" spans="2:4">
      <c r="B108" s="76" t="s">
        <v>2206</v>
      </c>
      <c r="C108" s="83">
        <v>986.53800908700009</v>
      </c>
      <c r="D108" s="94">
        <v>47407</v>
      </c>
    </row>
    <row r="109" spans="2:4">
      <c r="B109" s="76" t="s">
        <v>2947</v>
      </c>
      <c r="C109" s="83">
        <v>142.47427528082059</v>
      </c>
      <c r="D109" s="94">
        <v>48213</v>
      </c>
    </row>
    <row r="110" spans="2:4">
      <c r="B110" s="76" t="s">
        <v>2152</v>
      </c>
      <c r="C110" s="83">
        <v>19.183262000000013</v>
      </c>
      <c r="D110" s="94">
        <v>45939</v>
      </c>
    </row>
    <row r="111" spans="2:4">
      <c r="B111" s="76" t="s">
        <v>2948</v>
      </c>
      <c r="C111" s="83">
        <v>2079.1931645096101</v>
      </c>
      <c r="D111" s="94">
        <v>46539</v>
      </c>
    </row>
    <row r="112" spans="2:4">
      <c r="B112" s="76" t="s">
        <v>3032</v>
      </c>
      <c r="C112" s="83">
        <v>146.88920000000002</v>
      </c>
      <c r="D112" s="94">
        <v>44611</v>
      </c>
    </row>
    <row r="113" spans="2:4">
      <c r="B113" s="76" t="s">
        <v>3033</v>
      </c>
      <c r="C113" s="83">
        <v>61.512800000000006</v>
      </c>
      <c r="D113" s="94">
        <v>45648</v>
      </c>
    </row>
    <row r="114" spans="2:4">
      <c r="B114" s="76" t="s">
        <v>2949</v>
      </c>
      <c r="C114" s="83">
        <v>907.50463623997041</v>
      </c>
      <c r="D114" s="94">
        <v>48446</v>
      </c>
    </row>
    <row r="115" spans="2:4">
      <c r="B115" s="76" t="s">
        <v>2950</v>
      </c>
      <c r="C115" s="83">
        <v>556.20141319491245</v>
      </c>
      <c r="D115" s="94">
        <v>48446</v>
      </c>
    </row>
    <row r="116" spans="2:4">
      <c r="B116" s="76" t="s">
        <v>2951</v>
      </c>
      <c r="C116" s="83">
        <v>5.3311295940632641</v>
      </c>
      <c r="D116" s="94">
        <v>48446</v>
      </c>
    </row>
    <row r="117" spans="2:4">
      <c r="B117" s="76" t="s">
        <v>2952</v>
      </c>
      <c r="C117" s="83">
        <v>3.5260833999999646</v>
      </c>
      <c r="D117" s="94">
        <v>47741</v>
      </c>
    </row>
    <row r="118" spans="2:4">
      <c r="B118" s="76" t="s">
        <v>2146</v>
      </c>
      <c r="C118" s="83">
        <v>836.6357205999999</v>
      </c>
      <c r="D118" s="94">
        <v>48268</v>
      </c>
    </row>
    <row r="119" spans="2:4">
      <c r="B119" s="76" t="s">
        <v>2212</v>
      </c>
      <c r="C119" s="83">
        <v>49.477351809999988</v>
      </c>
      <c r="D119" s="94">
        <v>46827</v>
      </c>
    </row>
    <row r="120" spans="2:4">
      <c r="B120" s="76" t="s">
        <v>2953</v>
      </c>
      <c r="C120" s="83">
        <v>290.85046825505748</v>
      </c>
      <c r="D120" s="94">
        <v>48723</v>
      </c>
    </row>
    <row r="121" spans="2:4">
      <c r="B121" s="76" t="s">
        <v>2954</v>
      </c>
      <c r="C121" s="83">
        <v>11.12236407894884</v>
      </c>
      <c r="D121" s="94">
        <v>47031</v>
      </c>
    </row>
    <row r="122" spans="2:4">
      <c r="B122" s="76" t="s">
        <v>2955</v>
      </c>
      <c r="C122" s="83">
        <v>159.13643542104947</v>
      </c>
      <c r="D122" s="94">
        <v>45869</v>
      </c>
    </row>
    <row r="123" spans="2:4">
      <c r="B123" s="76" t="s">
        <v>3034</v>
      </c>
      <c r="C123" s="83">
        <v>451.59969999999998</v>
      </c>
      <c r="D123" s="94">
        <v>45602</v>
      </c>
    </row>
    <row r="124" spans="2:4">
      <c r="B124" s="76" t="s">
        <v>2214</v>
      </c>
      <c r="C124" s="83">
        <v>833.69828277993975</v>
      </c>
      <c r="D124" s="94">
        <v>47107</v>
      </c>
    </row>
    <row r="125" spans="2:4">
      <c r="B125" s="76" t="s">
        <v>2215</v>
      </c>
      <c r="C125" s="83">
        <v>18.740685100000018</v>
      </c>
      <c r="D125" s="94">
        <v>46734</v>
      </c>
    </row>
    <row r="126" spans="2:4">
      <c r="B126" s="76" t="s">
        <v>2956</v>
      </c>
      <c r="C126" s="83">
        <v>457.68956244138235</v>
      </c>
      <c r="D126" s="94">
        <v>46637</v>
      </c>
    </row>
    <row r="127" spans="2:4">
      <c r="B127" s="76" t="s">
        <v>2957</v>
      </c>
      <c r="C127" s="83">
        <v>944.99058360000004</v>
      </c>
      <c r="D127" s="94">
        <v>47574</v>
      </c>
    </row>
    <row r="128" spans="2:4">
      <c r="B128" s="76" t="s">
        <v>3035</v>
      </c>
      <c r="C128" s="83">
        <v>562.72632999999996</v>
      </c>
      <c r="D128" s="94">
        <v>45165</v>
      </c>
    </row>
    <row r="129" spans="2:4">
      <c r="B129" s="76" t="s">
        <v>3036</v>
      </c>
      <c r="C129" s="83">
        <v>1015.26501</v>
      </c>
      <c r="D129" s="94">
        <v>46325</v>
      </c>
    </row>
    <row r="130" spans="2:4">
      <c r="B130" s="76" t="s">
        <v>2958</v>
      </c>
      <c r="C130" s="83">
        <v>423.71396544937249</v>
      </c>
      <c r="D130" s="94">
        <v>48069</v>
      </c>
    </row>
    <row r="131" spans="2:4">
      <c r="B131" s="76" t="s">
        <v>3037</v>
      </c>
      <c r="C131" s="83">
        <v>906.92974000000004</v>
      </c>
      <c r="D131" s="94">
        <v>44286</v>
      </c>
    </row>
    <row r="132" spans="2:4">
      <c r="B132" s="76" t="s">
        <v>2959</v>
      </c>
      <c r="C132" s="83">
        <v>3.1529869542492697</v>
      </c>
      <c r="D132" s="94">
        <v>47102</v>
      </c>
    </row>
    <row r="133" spans="2:4">
      <c r="B133" s="76" t="s">
        <v>2217</v>
      </c>
      <c r="C133" s="83">
        <v>518.64209604999996</v>
      </c>
      <c r="D133" s="94">
        <v>48004</v>
      </c>
    </row>
    <row r="134" spans="2:4">
      <c r="B134" s="76" t="s">
        <v>2960</v>
      </c>
      <c r="C134" s="83">
        <v>67.084399428310064</v>
      </c>
      <c r="D134" s="94">
        <v>46482</v>
      </c>
    </row>
    <row r="135" spans="2:4">
      <c r="B135" s="76" t="s">
        <v>2961</v>
      </c>
      <c r="C135" s="83">
        <v>1959.3557984672741</v>
      </c>
      <c r="D135" s="94">
        <v>46643</v>
      </c>
    </row>
    <row r="136" spans="2:4">
      <c r="B136" s="120"/>
      <c r="C136" s="121"/>
      <c r="D136" s="121"/>
    </row>
    <row r="137" spans="2:4">
      <c r="B137" s="120"/>
      <c r="C137" s="121"/>
      <c r="D137" s="121"/>
    </row>
    <row r="138" spans="2:4">
      <c r="B138" s="120"/>
      <c r="C138" s="121"/>
      <c r="D138" s="121"/>
    </row>
    <row r="139" spans="2:4">
      <c r="B139" s="120"/>
      <c r="C139" s="121"/>
      <c r="D139" s="121"/>
    </row>
    <row r="140" spans="2:4">
      <c r="B140" s="120"/>
      <c r="C140" s="121"/>
      <c r="D140" s="121"/>
    </row>
    <row r="141" spans="2:4">
      <c r="B141" s="120"/>
      <c r="C141" s="121"/>
      <c r="D141" s="121"/>
    </row>
    <row r="142" spans="2:4">
      <c r="B142" s="120"/>
      <c r="C142" s="121"/>
      <c r="D142" s="121"/>
    </row>
    <row r="143" spans="2:4">
      <c r="B143" s="120"/>
      <c r="C143" s="121"/>
      <c r="D143" s="121"/>
    </row>
    <row r="144" spans="2:4">
      <c r="B144" s="120"/>
      <c r="C144" s="121"/>
      <c r="D144" s="121"/>
    </row>
    <row r="145" spans="2:4">
      <c r="B145" s="120"/>
      <c r="C145" s="121"/>
      <c r="D145" s="121"/>
    </row>
    <row r="146" spans="2:4">
      <c r="B146" s="120"/>
      <c r="C146" s="121"/>
      <c r="D146" s="121"/>
    </row>
    <row r="147" spans="2:4">
      <c r="B147" s="120"/>
      <c r="C147" s="121"/>
      <c r="D147" s="121"/>
    </row>
    <row r="148" spans="2:4">
      <c r="B148" s="120"/>
      <c r="C148" s="121"/>
      <c r="D148" s="121"/>
    </row>
    <row r="149" spans="2:4">
      <c r="B149" s="120"/>
      <c r="C149" s="121"/>
      <c r="D149" s="121"/>
    </row>
    <row r="150" spans="2:4">
      <c r="B150" s="120"/>
      <c r="C150" s="121"/>
      <c r="D150" s="121"/>
    </row>
    <row r="151" spans="2:4">
      <c r="B151" s="120"/>
      <c r="C151" s="121"/>
      <c r="D151" s="121"/>
    </row>
    <row r="152" spans="2:4">
      <c r="B152" s="120"/>
      <c r="C152" s="121"/>
      <c r="D152" s="121"/>
    </row>
    <row r="153" spans="2:4">
      <c r="B153" s="120"/>
      <c r="C153" s="121"/>
      <c r="D153" s="121"/>
    </row>
    <row r="154" spans="2:4">
      <c r="B154" s="120"/>
      <c r="C154" s="121"/>
      <c r="D154" s="121"/>
    </row>
    <row r="155" spans="2:4">
      <c r="B155" s="120"/>
      <c r="C155" s="121"/>
      <c r="D155" s="121"/>
    </row>
    <row r="156" spans="2:4">
      <c r="B156" s="120"/>
      <c r="C156" s="121"/>
      <c r="D156" s="121"/>
    </row>
    <row r="157" spans="2:4">
      <c r="B157" s="120"/>
      <c r="C157" s="121"/>
      <c r="D157" s="121"/>
    </row>
    <row r="158" spans="2:4">
      <c r="B158" s="120"/>
      <c r="C158" s="121"/>
      <c r="D158" s="121"/>
    </row>
    <row r="159" spans="2:4">
      <c r="B159" s="120"/>
      <c r="C159" s="121"/>
      <c r="D159" s="121"/>
    </row>
    <row r="160" spans="2:4">
      <c r="B160" s="120"/>
      <c r="C160" s="121"/>
      <c r="D160" s="121"/>
    </row>
    <row r="161" spans="2:4">
      <c r="B161" s="120"/>
      <c r="C161" s="121"/>
      <c r="D161" s="121"/>
    </row>
    <row r="162" spans="2:4">
      <c r="B162" s="120"/>
      <c r="C162" s="121"/>
      <c r="D162" s="121"/>
    </row>
    <row r="163" spans="2:4">
      <c r="B163" s="120"/>
      <c r="C163" s="121"/>
      <c r="D163" s="121"/>
    </row>
    <row r="164" spans="2:4">
      <c r="B164" s="120"/>
      <c r="C164" s="121"/>
      <c r="D164" s="121"/>
    </row>
    <row r="165" spans="2:4">
      <c r="B165" s="120"/>
      <c r="C165" s="121"/>
      <c r="D165" s="121"/>
    </row>
    <row r="166" spans="2:4">
      <c r="B166" s="120"/>
      <c r="C166" s="121"/>
      <c r="D166" s="121"/>
    </row>
    <row r="167" spans="2:4">
      <c r="B167" s="120"/>
      <c r="C167" s="121"/>
      <c r="D167" s="121"/>
    </row>
    <row r="168" spans="2:4">
      <c r="B168" s="120"/>
      <c r="C168" s="121"/>
      <c r="D168" s="121"/>
    </row>
    <row r="169" spans="2:4">
      <c r="B169" s="120"/>
      <c r="C169" s="121"/>
      <c r="D169" s="121"/>
    </row>
    <row r="170" spans="2:4">
      <c r="B170" s="120"/>
      <c r="C170" s="121"/>
      <c r="D170" s="121"/>
    </row>
    <row r="171" spans="2:4">
      <c r="B171" s="120"/>
      <c r="C171" s="121"/>
      <c r="D171" s="121"/>
    </row>
    <row r="172" spans="2:4">
      <c r="B172" s="120"/>
      <c r="C172" s="121"/>
      <c r="D172" s="121"/>
    </row>
    <row r="173" spans="2:4">
      <c r="B173" s="120"/>
      <c r="C173" s="121"/>
      <c r="D173" s="121"/>
    </row>
    <row r="174" spans="2:4">
      <c r="B174" s="120"/>
      <c r="C174" s="121"/>
      <c r="D174" s="121"/>
    </row>
    <row r="175" spans="2:4">
      <c r="B175" s="120"/>
      <c r="C175" s="121"/>
      <c r="D175" s="121"/>
    </row>
    <row r="176" spans="2:4">
      <c r="B176" s="120"/>
      <c r="C176" s="121"/>
      <c r="D176" s="121"/>
    </row>
    <row r="177" spans="2:4">
      <c r="B177" s="120"/>
      <c r="C177" s="121"/>
      <c r="D177" s="121"/>
    </row>
    <row r="178" spans="2:4">
      <c r="B178" s="120"/>
      <c r="C178" s="121"/>
      <c r="D178" s="121"/>
    </row>
    <row r="179" spans="2:4">
      <c r="B179" s="120"/>
      <c r="C179" s="121"/>
      <c r="D179" s="121"/>
    </row>
    <row r="180" spans="2:4">
      <c r="B180" s="120"/>
      <c r="C180" s="121"/>
      <c r="D180" s="121"/>
    </row>
    <row r="181" spans="2:4">
      <c r="B181" s="120"/>
      <c r="C181" s="121"/>
      <c r="D181" s="121"/>
    </row>
    <row r="182" spans="2:4">
      <c r="B182" s="120"/>
      <c r="C182" s="121"/>
      <c r="D182" s="121"/>
    </row>
    <row r="183" spans="2:4">
      <c r="B183" s="120"/>
      <c r="C183" s="121"/>
      <c r="D183" s="121"/>
    </row>
    <row r="184" spans="2:4">
      <c r="B184" s="120"/>
      <c r="C184" s="121"/>
      <c r="D184" s="121"/>
    </row>
    <row r="185" spans="2:4">
      <c r="B185" s="120"/>
      <c r="C185" s="121"/>
      <c r="D185" s="121"/>
    </row>
    <row r="186" spans="2:4">
      <c r="B186" s="120"/>
      <c r="C186" s="121"/>
      <c r="D186" s="121"/>
    </row>
    <row r="187" spans="2:4">
      <c r="B187" s="120"/>
      <c r="C187" s="121"/>
      <c r="D187" s="121"/>
    </row>
    <row r="188" spans="2:4">
      <c r="B188" s="120"/>
      <c r="C188" s="121"/>
      <c r="D188" s="121"/>
    </row>
    <row r="189" spans="2:4">
      <c r="B189" s="120"/>
      <c r="C189" s="121"/>
      <c r="D189" s="121"/>
    </row>
    <row r="190" spans="2:4">
      <c r="B190" s="120"/>
      <c r="C190" s="121"/>
      <c r="D190" s="121"/>
    </row>
    <row r="191" spans="2:4">
      <c r="B191" s="120"/>
      <c r="C191" s="121"/>
      <c r="D191" s="121"/>
    </row>
    <row r="192" spans="2:4">
      <c r="B192" s="120"/>
      <c r="C192" s="121"/>
      <c r="D192" s="121"/>
    </row>
    <row r="193" spans="2:4">
      <c r="B193" s="120"/>
      <c r="C193" s="121"/>
      <c r="D193" s="121"/>
    </row>
    <row r="194" spans="2:4">
      <c r="B194" s="120"/>
      <c r="C194" s="121"/>
      <c r="D194" s="121"/>
    </row>
    <row r="195" spans="2:4">
      <c r="B195" s="120"/>
      <c r="C195" s="121"/>
      <c r="D195" s="121"/>
    </row>
    <row r="196" spans="2:4">
      <c r="B196" s="120"/>
      <c r="C196" s="121"/>
      <c r="D196" s="121"/>
    </row>
    <row r="197" spans="2:4">
      <c r="B197" s="120"/>
      <c r="C197" s="121"/>
      <c r="D197" s="121"/>
    </row>
    <row r="198" spans="2:4">
      <c r="B198" s="120"/>
      <c r="C198" s="121"/>
      <c r="D198" s="121"/>
    </row>
    <row r="199" spans="2:4">
      <c r="B199" s="120"/>
      <c r="C199" s="121"/>
      <c r="D199" s="121"/>
    </row>
    <row r="200" spans="2:4">
      <c r="B200" s="120"/>
      <c r="C200" s="121"/>
      <c r="D200" s="121"/>
    </row>
    <row r="201" spans="2:4">
      <c r="B201" s="120"/>
      <c r="C201" s="121"/>
      <c r="D201" s="121"/>
    </row>
    <row r="202" spans="2:4">
      <c r="B202" s="120"/>
      <c r="C202" s="121"/>
      <c r="D202" s="121"/>
    </row>
    <row r="203" spans="2:4">
      <c r="B203" s="120"/>
      <c r="C203" s="121"/>
      <c r="D203" s="121"/>
    </row>
    <row r="204" spans="2:4">
      <c r="B204" s="120"/>
      <c r="C204" s="121"/>
      <c r="D204" s="121"/>
    </row>
    <row r="205" spans="2:4">
      <c r="B205" s="120"/>
      <c r="C205" s="121"/>
      <c r="D205" s="121"/>
    </row>
    <row r="206" spans="2:4">
      <c r="B206" s="120"/>
      <c r="C206" s="121"/>
      <c r="D206" s="121"/>
    </row>
    <row r="207" spans="2:4">
      <c r="B207" s="120"/>
      <c r="C207" s="121"/>
      <c r="D207" s="121"/>
    </row>
    <row r="208" spans="2:4">
      <c r="B208" s="120"/>
      <c r="C208" s="121"/>
      <c r="D208" s="121"/>
    </row>
    <row r="209" spans="2:4">
      <c r="B209" s="120"/>
      <c r="C209" s="121"/>
      <c r="D209" s="121"/>
    </row>
    <row r="210" spans="2:4">
      <c r="B210" s="120"/>
      <c r="C210" s="121"/>
      <c r="D210" s="121"/>
    </row>
    <row r="211" spans="2:4">
      <c r="B211" s="120"/>
      <c r="C211" s="121"/>
      <c r="D211" s="121"/>
    </row>
    <row r="212" spans="2:4">
      <c r="B212" s="120"/>
      <c r="C212" s="121"/>
      <c r="D212" s="121"/>
    </row>
    <row r="213" spans="2:4">
      <c r="B213" s="120"/>
      <c r="C213" s="121"/>
      <c r="D213" s="121"/>
    </row>
    <row r="214" spans="2:4">
      <c r="B214" s="120"/>
      <c r="C214" s="121"/>
      <c r="D214" s="121"/>
    </row>
    <row r="215" spans="2:4">
      <c r="B215" s="120"/>
      <c r="C215" s="121"/>
      <c r="D215" s="121"/>
    </row>
    <row r="216" spans="2:4">
      <c r="B216" s="120"/>
      <c r="C216" s="121"/>
      <c r="D216" s="121"/>
    </row>
    <row r="217" spans="2:4">
      <c r="B217" s="120"/>
      <c r="C217" s="121"/>
      <c r="D217" s="121"/>
    </row>
    <row r="218" spans="2:4">
      <c r="B218" s="120"/>
      <c r="C218" s="121"/>
      <c r="D218" s="121"/>
    </row>
    <row r="219" spans="2:4">
      <c r="B219" s="120"/>
      <c r="C219" s="121"/>
      <c r="D219" s="121"/>
    </row>
    <row r="220" spans="2:4">
      <c r="B220" s="120"/>
      <c r="C220" s="121"/>
      <c r="D220" s="121"/>
    </row>
    <row r="221" spans="2:4">
      <c r="B221" s="120"/>
      <c r="C221" s="121"/>
      <c r="D221" s="121"/>
    </row>
    <row r="222" spans="2:4">
      <c r="B222" s="120"/>
      <c r="C222" s="121"/>
      <c r="D222" s="121"/>
    </row>
    <row r="223" spans="2:4">
      <c r="B223" s="120"/>
      <c r="C223" s="121"/>
      <c r="D223" s="121"/>
    </row>
    <row r="224" spans="2:4">
      <c r="B224" s="120"/>
      <c r="C224" s="121"/>
      <c r="D224" s="121"/>
    </row>
    <row r="225" spans="2:4">
      <c r="B225" s="120"/>
      <c r="C225" s="121"/>
      <c r="D225" s="121"/>
    </row>
    <row r="226" spans="2:4">
      <c r="B226" s="120"/>
      <c r="C226" s="121"/>
      <c r="D226" s="121"/>
    </row>
    <row r="227" spans="2:4">
      <c r="B227" s="120"/>
      <c r="C227" s="121"/>
      <c r="D227" s="121"/>
    </row>
    <row r="228" spans="2:4">
      <c r="B228" s="120"/>
      <c r="C228" s="121"/>
      <c r="D228" s="121"/>
    </row>
    <row r="229" spans="2:4">
      <c r="B229" s="120"/>
      <c r="C229" s="121"/>
      <c r="D229" s="121"/>
    </row>
    <row r="230" spans="2:4">
      <c r="B230" s="120"/>
      <c r="C230" s="121"/>
      <c r="D230" s="121"/>
    </row>
    <row r="231" spans="2:4">
      <c r="B231" s="120"/>
      <c r="C231" s="121"/>
      <c r="D231" s="121"/>
    </row>
    <row r="232" spans="2:4">
      <c r="B232" s="120"/>
      <c r="C232" s="121"/>
      <c r="D232" s="121"/>
    </row>
    <row r="233" spans="2:4">
      <c r="B233" s="120"/>
      <c r="C233" s="121"/>
      <c r="D233" s="121"/>
    </row>
    <row r="234" spans="2:4">
      <c r="B234" s="120"/>
      <c r="C234" s="121"/>
      <c r="D234" s="121"/>
    </row>
    <row r="235" spans="2:4">
      <c r="B235" s="120"/>
      <c r="C235" s="121"/>
      <c r="D235" s="121"/>
    </row>
    <row r="236" spans="2:4">
      <c r="B236" s="120"/>
      <c r="C236" s="121"/>
      <c r="D236" s="121"/>
    </row>
    <row r="237" spans="2:4">
      <c r="B237" s="120"/>
      <c r="C237" s="121"/>
      <c r="D237" s="121"/>
    </row>
    <row r="238" spans="2:4">
      <c r="B238" s="120"/>
      <c r="C238" s="121"/>
      <c r="D238" s="121"/>
    </row>
    <row r="239" spans="2:4">
      <c r="B239" s="120"/>
      <c r="C239" s="121"/>
      <c r="D239" s="121"/>
    </row>
    <row r="240" spans="2:4">
      <c r="B240" s="120"/>
      <c r="C240" s="121"/>
      <c r="D240" s="121"/>
    </row>
    <row r="241" spans="2:4">
      <c r="B241" s="120"/>
      <c r="C241" s="121"/>
      <c r="D241" s="121"/>
    </row>
    <row r="242" spans="2:4">
      <c r="B242" s="120"/>
      <c r="C242" s="121"/>
      <c r="D242" s="121"/>
    </row>
    <row r="243" spans="2:4">
      <c r="B243" s="120"/>
      <c r="C243" s="121"/>
      <c r="D243" s="121"/>
    </row>
    <row r="244" spans="2:4">
      <c r="B244" s="120"/>
      <c r="C244" s="121"/>
      <c r="D244" s="121"/>
    </row>
    <row r="245" spans="2:4">
      <c r="B245" s="120"/>
      <c r="C245" s="121"/>
      <c r="D245" s="121"/>
    </row>
    <row r="246" spans="2:4">
      <c r="B246" s="120"/>
      <c r="C246" s="121"/>
      <c r="D246" s="121"/>
    </row>
    <row r="247" spans="2:4">
      <c r="B247" s="120"/>
      <c r="C247" s="121"/>
      <c r="D247" s="121"/>
    </row>
    <row r="248" spans="2:4">
      <c r="B248" s="120"/>
      <c r="C248" s="121"/>
      <c r="D248" s="121"/>
    </row>
    <row r="249" spans="2:4">
      <c r="B249" s="120"/>
      <c r="C249" s="121"/>
      <c r="D249" s="121"/>
    </row>
    <row r="250" spans="2:4">
      <c r="B250" s="120"/>
      <c r="C250" s="121"/>
      <c r="D250" s="121"/>
    </row>
    <row r="251" spans="2:4">
      <c r="B251" s="120"/>
      <c r="C251" s="121"/>
      <c r="D251" s="121"/>
    </row>
    <row r="252" spans="2:4">
      <c r="B252" s="120"/>
      <c r="C252" s="121"/>
      <c r="D252" s="121"/>
    </row>
    <row r="253" spans="2:4">
      <c r="B253" s="120"/>
      <c r="C253" s="121"/>
      <c r="D253" s="121"/>
    </row>
    <row r="254" spans="2:4">
      <c r="B254" s="120"/>
      <c r="C254" s="121"/>
      <c r="D254" s="121"/>
    </row>
    <row r="255" spans="2:4">
      <c r="B255" s="120"/>
      <c r="C255" s="121"/>
      <c r="D255" s="121"/>
    </row>
    <row r="256" spans="2:4">
      <c r="B256" s="120"/>
      <c r="C256" s="121"/>
      <c r="D256" s="121"/>
    </row>
    <row r="257" spans="2:4">
      <c r="B257" s="120"/>
      <c r="C257" s="121"/>
      <c r="D257" s="121"/>
    </row>
    <row r="258" spans="2:4">
      <c r="B258" s="120"/>
      <c r="C258" s="121"/>
      <c r="D258" s="121"/>
    </row>
    <row r="259" spans="2:4">
      <c r="B259" s="120"/>
      <c r="C259" s="121"/>
      <c r="D259" s="121"/>
    </row>
    <row r="260" spans="2:4">
      <c r="B260" s="120"/>
      <c r="C260" s="121"/>
      <c r="D260" s="121"/>
    </row>
    <row r="261" spans="2:4">
      <c r="B261" s="120"/>
      <c r="C261" s="121"/>
      <c r="D261" s="121"/>
    </row>
    <row r="262" spans="2:4">
      <c r="B262" s="120"/>
      <c r="C262" s="121"/>
      <c r="D262" s="121"/>
    </row>
    <row r="263" spans="2:4">
      <c r="B263" s="120"/>
      <c r="C263" s="121"/>
      <c r="D263" s="121"/>
    </row>
    <row r="264" spans="2:4">
      <c r="B264" s="120"/>
      <c r="C264" s="121"/>
      <c r="D264" s="121"/>
    </row>
    <row r="265" spans="2:4">
      <c r="B265" s="120"/>
      <c r="C265" s="121"/>
      <c r="D265" s="121"/>
    </row>
    <row r="266" spans="2:4">
      <c r="B266" s="120"/>
      <c r="C266" s="121"/>
      <c r="D266" s="121"/>
    </row>
    <row r="267" spans="2:4">
      <c r="B267" s="120"/>
      <c r="C267" s="121"/>
      <c r="D267" s="121"/>
    </row>
    <row r="268" spans="2:4">
      <c r="B268" s="120"/>
      <c r="C268" s="121"/>
      <c r="D268" s="121"/>
    </row>
    <row r="269" spans="2:4">
      <c r="B269" s="120"/>
      <c r="C269" s="121"/>
      <c r="D269" s="121"/>
    </row>
    <row r="270" spans="2:4">
      <c r="B270" s="120"/>
      <c r="C270" s="121"/>
      <c r="D270" s="121"/>
    </row>
    <row r="271" spans="2:4">
      <c r="B271" s="120"/>
      <c r="C271" s="121"/>
      <c r="D271" s="121"/>
    </row>
    <row r="272" spans="2:4">
      <c r="B272" s="120"/>
      <c r="C272" s="121"/>
      <c r="D272" s="121"/>
    </row>
    <row r="273" spans="2:4">
      <c r="B273" s="120"/>
      <c r="C273" s="121"/>
      <c r="D273" s="121"/>
    </row>
    <row r="274" spans="2:4">
      <c r="B274" s="120"/>
      <c r="C274" s="121"/>
      <c r="D274" s="121"/>
    </row>
    <row r="275" spans="2:4">
      <c r="B275" s="120"/>
      <c r="C275" s="121"/>
      <c r="D275" s="121"/>
    </row>
    <row r="276" spans="2:4">
      <c r="B276" s="120"/>
      <c r="C276" s="121"/>
      <c r="D276" s="121"/>
    </row>
    <row r="277" spans="2:4">
      <c r="B277" s="120"/>
      <c r="C277" s="121"/>
      <c r="D277" s="121"/>
    </row>
    <row r="278" spans="2:4">
      <c r="B278" s="120"/>
      <c r="C278" s="121"/>
      <c r="D278" s="121"/>
    </row>
    <row r="279" spans="2:4">
      <c r="B279" s="120"/>
      <c r="C279" s="121"/>
      <c r="D279" s="121"/>
    </row>
    <row r="280" spans="2:4">
      <c r="B280" s="120"/>
      <c r="C280" s="121"/>
      <c r="D280" s="121"/>
    </row>
    <row r="281" spans="2:4">
      <c r="B281" s="120"/>
      <c r="C281" s="121"/>
      <c r="D281" s="121"/>
    </row>
    <row r="282" spans="2:4">
      <c r="B282" s="120"/>
      <c r="C282" s="121"/>
      <c r="D282" s="121"/>
    </row>
    <row r="283" spans="2:4">
      <c r="B283" s="120"/>
      <c r="C283" s="121"/>
      <c r="D283" s="121"/>
    </row>
    <row r="284" spans="2:4">
      <c r="B284" s="120"/>
      <c r="C284" s="121"/>
      <c r="D284" s="121"/>
    </row>
    <row r="285" spans="2:4">
      <c r="B285" s="120"/>
      <c r="C285" s="121"/>
      <c r="D285" s="121"/>
    </row>
    <row r="286" spans="2:4">
      <c r="B286" s="120"/>
      <c r="C286" s="121"/>
      <c r="D286" s="121"/>
    </row>
    <row r="287" spans="2:4">
      <c r="B287" s="120"/>
      <c r="C287" s="121"/>
      <c r="D287" s="121"/>
    </row>
    <row r="288" spans="2:4">
      <c r="B288" s="120"/>
      <c r="C288" s="121"/>
      <c r="D288" s="121"/>
    </row>
    <row r="289" spans="2:4">
      <c r="B289" s="120"/>
      <c r="C289" s="121"/>
      <c r="D289" s="121"/>
    </row>
    <row r="290" spans="2:4">
      <c r="B290" s="120"/>
      <c r="C290" s="121"/>
      <c r="D290" s="121"/>
    </row>
    <row r="291" spans="2:4">
      <c r="B291" s="120"/>
      <c r="C291" s="121"/>
      <c r="D291" s="121"/>
    </row>
    <row r="292" spans="2:4">
      <c r="B292" s="120"/>
      <c r="C292" s="121"/>
      <c r="D292" s="121"/>
    </row>
    <row r="293" spans="2:4">
      <c r="B293" s="120"/>
      <c r="C293" s="121"/>
      <c r="D293" s="121"/>
    </row>
    <row r="294" spans="2:4">
      <c r="B294" s="120"/>
      <c r="C294" s="121"/>
      <c r="D294" s="121"/>
    </row>
    <row r="295" spans="2:4">
      <c r="B295" s="120"/>
      <c r="C295" s="121"/>
      <c r="D295" s="121"/>
    </row>
    <row r="296" spans="2:4">
      <c r="B296" s="120"/>
      <c r="C296" s="121"/>
      <c r="D296" s="121"/>
    </row>
    <row r="297" spans="2:4">
      <c r="B297" s="120"/>
      <c r="C297" s="121"/>
      <c r="D297" s="121"/>
    </row>
    <row r="298" spans="2:4">
      <c r="B298" s="120"/>
      <c r="C298" s="121"/>
      <c r="D298" s="121"/>
    </row>
    <row r="299" spans="2:4">
      <c r="B299" s="120"/>
      <c r="C299" s="121"/>
      <c r="D299" s="121"/>
    </row>
    <row r="300" spans="2:4">
      <c r="B300" s="120"/>
      <c r="C300" s="121"/>
      <c r="D300" s="121"/>
    </row>
    <row r="301" spans="2:4">
      <c r="B301" s="120"/>
      <c r="C301" s="121"/>
      <c r="D301" s="121"/>
    </row>
    <row r="302" spans="2:4">
      <c r="B302" s="120"/>
      <c r="C302" s="121"/>
      <c r="D302" s="121"/>
    </row>
    <row r="303" spans="2:4">
      <c r="B303" s="120"/>
      <c r="C303" s="121"/>
      <c r="D303" s="121"/>
    </row>
    <row r="304" spans="2:4">
      <c r="B304" s="120"/>
      <c r="C304" s="121"/>
      <c r="D304" s="121"/>
    </row>
    <row r="305" spans="2:4">
      <c r="B305" s="120"/>
      <c r="C305" s="121"/>
      <c r="D305" s="121"/>
    </row>
    <row r="306" spans="2:4">
      <c r="B306" s="120"/>
      <c r="C306" s="121"/>
      <c r="D306" s="121"/>
    </row>
    <row r="307" spans="2:4">
      <c r="B307" s="120"/>
      <c r="C307" s="121"/>
      <c r="D307" s="121"/>
    </row>
    <row r="308" spans="2:4">
      <c r="B308" s="120"/>
      <c r="C308" s="121"/>
      <c r="D308" s="121"/>
    </row>
    <row r="309" spans="2:4">
      <c r="B309" s="120"/>
      <c r="C309" s="121"/>
      <c r="D309" s="121"/>
    </row>
    <row r="310" spans="2:4">
      <c r="B310" s="120"/>
      <c r="C310" s="121"/>
      <c r="D310" s="121"/>
    </row>
    <row r="311" spans="2:4">
      <c r="B311" s="120"/>
      <c r="C311" s="121"/>
      <c r="D311" s="121"/>
    </row>
    <row r="312" spans="2:4">
      <c r="B312" s="120"/>
      <c r="C312" s="121"/>
      <c r="D312" s="121"/>
    </row>
    <row r="313" spans="2:4">
      <c r="B313" s="120"/>
      <c r="C313" s="121"/>
      <c r="D313" s="121"/>
    </row>
    <row r="314" spans="2:4">
      <c r="B314" s="120"/>
      <c r="C314" s="121"/>
      <c r="D314" s="121"/>
    </row>
    <row r="315" spans="2:4">
      <c r="B315" s="120"/>
      <c r="C315" s="121"/>
      <c r="D315" s="121"/>
    </row>
    <row r="316" spans="2:4">
      <c r="B316" s="120"/>
      <c r="C316" s="121"/>
      <c r="D316" s="121"/>
    </row>
    <row r="317" spans="2:4">
      <c r="B317" s="120"/>
      <c r="C317" s="121"/>
      <c r="D317" s="121"/>
    </row>
    <row r="318" spans="2:4">
      <c r="B318" s="120"/>
      <c r="C318" s="121"/>
      <c r="D318" s="121"/>
    </row>
    <row r="319" spans="2:4">
      <c r="B319" s="120"/>
      <c r="C319" s="121"/>
      <c r="D319" s="121"/>
    </row>
    <row r="320" spans="2:4">
      <c r="B320" s="120"/>
      <c r="C320" s="121"/>
      <c r="D320" s="121"/>
    </row>
    <row r="321" spans="2:4">
      <c r="B321" s="120"/>
      <c r="C321" s="121"/>
      <c r="D321" s="121"/>
    </row>
    <row r="322" spans="2:4">
      <c r="B322" s="120"/>
      <c r="C322" s="121"/>
      <c r="D322" s="121"/>
    </row>
    <row r="323" spans="2:4">
      <c r="B323" s="120"/>
      <c r="C323" s="121"/>
      <c r="D323" s="121"/>
    </row>
    <row r="324" spans="2:4">
      <c r="B324" s="120"/>
      <c r="C324" s="121"/>
      <c r="D324" s="121"/>
    </row>
    <row r="325" spans="2:4">
      <c r="B325" s="120"/>
      <c r="C325" s="121"/>
      <c r="D325" s="121"/>
    </row>
    <row r="326" spans="2:4">
      <c r="B326" s="120"/>
      <c r="C326" s="121"/>
      <c r="D326" s="121"/>
    </row>
    <row r="327" spans="2:4">
      <c r="B327" s="120"/>
      <c r="C327" s="121"/>
      <c r="D327" s="121"/>
    </row>
    <row r="328" spans="2:4">
      <c r="B328" s="120"/>
      <c r="C328" s="121"/>
      <c r="D328" s="121"/>
    </row>
    <row r="329" spans="2:4">
      <c r="B329" s="120"/>
      <c r="C329" s="121"/>
      <c r="D329" s="121"/>
    </row>
    <row r="330" spans="2:4">
      <c r="B330" s="120"/>
      <c r="C330" s="121"/>
      <c r="D330" s="121"/>
    </row>
    <row r="331" spans="2:4">
      <c r="B331" s="120"/>
      <c r="C331" s="121"/>
      <c r="D331" s="121"/>
    </row>
    <row r="332" spans="2:4">
      <c r="B332" s="120"/>
      <c r="C332" s="121"/>
      <c r="D332" s="121"/>
    </row>
    <row r="333" spans="2:4">
      <c r="B333" s="120"/>
      <c r="C333" s="121"/>
      <c r="D333" s="121"/>
    </row>
    <row r="334" spans="2:4">
      <c r="B334" s="120"/>
      <c r="C334" s="121"/>
      <c r="D334" s="121"/>
    </row>
    <row r="335" spans="2:4">
      <c r="B335" s="120"/>
      <c r="C335" s="121"/>
      <c r="D335" s="121"/>
    </row>
    <row r="336" spans="2:4">
      <c r="B336" s="120"/>
      <c r="C336" s="121"/>
      <c r="D336" s="121"/>
    </row>
    <row r="337" spans="2:4">
      <c r="B337" s="120"/>
      <c r="C337" s="121"/>
      <c r="D337" s="121"/>
    </row>
    <row r="338" spans="2:4">
      <c r="B338" s="120"/>
      <c r="C338" s="121"/>
      <c r="D338" s="121"/>
    </row>
    <row r="339" spans="2:4">
      <c r="B339" s="120"/>
      <c r="C339" s="121"/>
      <c r="D339" s="121"/>
    </row>
    <row r="340" spans="2:4">
      <c r="B340" s="120"/>
      <c r="C340" s="121"/>
      <c r="D340" s="121"/>
    </row>
    <row r="341" spans="2:4">
      <c r="B341" s="120"/>
      <c r="C341" s="121"/>
      <c r="D341" s="121"/>
    </row>
    <row r="342" spans="2:4">
      <c r="B342" s="120"/>
      <c r="C342" s="121"/>
      <c r="D342" s="121"/>
    </row>
    <row r="343" spans="2:4">
      <c r="B343" s="120"/>
      <c r="C343" s="121"/>
      <c r="D343" s="121"/>
    </row>
    <row r="344" spans="2:4">
      <c r="B344" s="120"/>
      <c r="C344" s="121"/>
      <c r="D344" s="121"/>
    </row>
    <row r="345" spans="2:4">
      <c r="B345" s="120"/>
      <c r="C345" s="121"/>
      <c r="D345" s="121"/>
    </row>
    <row r="346" spans="2:4">
      <c r="B346" s="120"/>
      <c r="C346" s="121"/>
      <c r="D346" s="121"/>
    </row>
    <row r="347" spans="2:4">
      <c r="B347" s="120"/>
      <c r="C347" s="121"/>
      <c r="D347" s="121"/>
    </row>
    <row r="348" spans="2:4">
      <c r="B348" s="120"/>
      <c r="C348" s="121"/>
      <c r="D348" s="121"/>
    </row>
    <row r="349" spans="2:4">
      <c r="B349" s="120"/>
      <c r="C349" s="121"/>
      <c r="D349" s="121"/>
    </row>
    <row r="350" spans="2:4">
      <c r="B350" s="120"/>
      <c r="C350" s="121"/>
      <c r="D350" s="121"/>
    </row>
    <row r="351" spans="2:4">
      <c r="B351" s="120"/>
      <c r="C351" s="121"/>
      <c r="D351" s="121"/>
    </row>
    <row r="352" spans="2:4">
      <c r="B352" s="120"/>
      <c r="C352" s="121"/>
      <c r="D352" s="121"/>
    </row>
    <row r="353" spans="2:4">
      <c r="B353" s="120"/>
      <c r="C353" s="121"/>
      <c r="D353" s="121"/>
    </row>
    <row r="354" spans="2:4">
      <c r="B354" s="120"/>
      <c r="C354" s="121"/>
      <c r="D354" s="121"/>
    </row>
    <row r="355" spans="2:4">
      <c r="B355" s="120"/>
      <c r="C355" s="121"/>
      <c r="D355" s="121"/>
    </row>
    <row r="356" spans="2:4">
      <c r="B356" s="120"/>
      <c r="C356" s="121"/>
      <c r="D356" s="121"/>
    </row>
    <row r="357" spans="2:4">
      <c r="B357" s="120"/>
      <c r="C357" s="121"/>
      <c r="D357" s="121"/>
    </row>
    <row r="358" spans="2:4">
      <c r="B358" s="120"/>
      <c r="C358" s="121"/>
      <c r="D358" s="121"/>
    </row>
    <row r="359" spans="2:4">
      <c r="B359" s="120"/>
      <c r="C359" s="121"/>
      <c r="D359" s="121"/>
    </row>
    <row r="360" spans="2:4">
      <c r="B360" s="120"/>
      <c r="C360" s="121"/>
      <c r="D360" s="121"/>
    </row>
    <row r="361" spans="2:4">
      <c r="B361" s="120"/>
      <c r="C361" s="121"/>
      <c r="D361" s="121"/>
    </row>
    <row r="362" spans="2:4">
      <c r="B362" s="120"/>
      <c r="C362" s="121"/>
      <c r="D362" s="121"/>
    </row>
    <row r="363" spans="2:4">
      <c r="B363" s="120"/>
      <c r="C363" s="121"/>
      <c r="D363" s="121"/>
    </row>
    <row r="364" spans="2:4">
      <c r="B364" s="120"/>
      <c r="C364" s="121"/>
      <c r="D364" s="121"/>
    </row>
    <row r="365" spans="2:4">
      <c r="B365" s="120"/>
      <c r="C365" s="121"/>
      <c r="D365" s="121"/>
    </row>
    <row r="366" spans="2:4">
      <c r="B366" s="120"/>
      <c r="C366" s="121"/>
      <c r="D366" s="121"/>
    </row>
    <row r="367" spans="2:4">
      <c r="B367" s="120"/>
      <c r="C367" s="121"/>
      <c r="D367" s="121"/>
    </row>
    <row r="368" spans="2:4">
      <c r="B368" s="120"/>
      <c r="C368" s="121"/>
      <c r="D368" s="121"/>
    </row>
    <row r="369" spans="2:4">
      <c r="B369" s="120"/>
      <c r="C369" s="121"/>
      <c r="D369" s="121"/>
    </row>
    <row r="370" spans="2:4">
      <c r="B370" s="120"/>
      <c r="C370" s="121"/>
      <c r="D370" s="121"/>
    </row>
    <row r="371" spans="2:4">
      <c r="B371" s="120"/>
      <c r="C371" s="121"/>
      <c r="D371" s="121"/>
    </row>
    <row r="372" spans="2:4">
      <c r="B372" s="120"/>
      <c r="C372" s="121"/>
      <c r="D372" s="121"/>
    </row>
    <row r="373" spans="2:4">
      <c r="B373" s="120"/>
      <c r="C373" s="121"/>
      <c r="D373" s="121"/>
    </row>
    <row r="374" spans="2:4">
      <c r="B374" s="120"/>
      <c r="C374" s="121"/>
      <c r="D374" s="121"/>
    </row>
    <row r="375" spans="2:4">
      <c r="B375" s="120"/>
      <c r="C375" s="121"/>
      <c r="D375" s="121"/>
    </row>
    <row r="376" spans="2:4">
      <c r="B376" s="120"/>
      <c r="C376" s="121"/>
      <c r="D376" s="121"/>
    </row>
    <row r="377" spans="2:4">
      <c r="B377" s="120"/>
      <c r="C377" s="121"/>
      <c r="D377" s="121"/>
    </row>
    <row r="378" spans="2:4">
      <c r="B378" s="120"/>
      <c r="C378" s="121"/>
      <c r="D378" s="121"/>
    </row>
    <row r="379" spans="2:4">
      <c r="B379" s="120"/>
      <c r="C379" s="121"/>
      <c r="D379" s="121"/>
    </row>
    <row r="380" spans="2:4">
      <c r="B380" s="120"/>
      <c r="C380" s="121"/>
      <c r="D380" s="121"/>
    </row>
    <row r="381" spans="2:4">
      <c r="B381" s="120"/>
      <c r="C381" s="121"/>
      <c r="D381" s="121"/>
    </row>
    <row r="382" spans="2:4">
      <c r="B382" s="120"/>
      <c r="C382" s="121"/>
      <c r="D382" s="121"/>
    </row>
    <row r="383" spans="2:4">
      <c r="B383" s="120"/>
      <c r="C383" s="121"/>
      <c r="D383" s="121"/>
    </row>
    <row r="384" spans="2:4">
      <c r="B384" s="120"/>
      <c r="C384" s="121"/>
      <c r="D384" s="121"/>
    </row>
    <row r="385" spans="2:4">
      <c r="B385" s="120"/>
      <c r="C385" s="121"/>
      <c r="D385" s="121"/>
    </row>
    <row r="386" spans="2:4">
      <c r="B386" s="120"/>
      <c r="C386" s="121"/>
      <c r="D386" s="121"/>
    </row>
    <row r="387" spans="2:4">
      <c r="B387" s="120"/>
      <c r="C387" s="121"/>
      <c r="D387" s="121"/>
    </row>
    <row r="388" spans="2:4">
      <c r="B388" s="120"/>
      <c r="C388" s="121"/>
      <c r="D388" s="121"/>
    </row>
    <row r="389" spans="2:4">
      <c r="B389" s="120"/>
      <c r="C389" s="121"/>
      <c r="D389" s="121"/>
    </row>
    <row r="390" spans="2:4">
      <c r="B390" s="120"/>
      <c r="C390" s="121"/>
      <c r="D390" s="121"/>
    </row>
    <row r="391" spans="2:4">
      <c r="B391" s="120"/>
      <c r="C391" s="121"/>
      <c r="D391" s="121"/>
    </row>
    <row r="392" spans="2:4">
      <c r="B392" s="120"/>
      <c r="C392" s="121"/>
      <c r="D392" s="121"/>
    </row>
    <row r="393" spans="2:4">
      <c r="B393" s="120"/>
      <c r="C393" s="121"/>
      <c r="D393" s="121"/>
    </row>
    <row r="394" spans="2:4">
      <c r="B394" s="120"/>
      <c r="C394" s="121"/>
      <c r="D394" s="121"/>
    </row>
    <row r="395" spans="2:4">
      <c r="B395" s="120"/>
      <c r="C395" s="121"/>
      <c r="D395" s="121"/>
    </row>
    <row r="396" spans="2:4">
      <c r="B396" s="120"/>
      <c r="C396" s="121"/>
      <c r="D396" s="121"/>
    </row>
    <row r="397" spans="2:4">
      <c r="B397" s="120"/>
      <c r="C397" s="121"/>
      <c r="D397" s="121"/>
    </row>
    <row r="398" spans="2:4">
      <c r="B398" s="120"/>
      <c r="C398" s="121"/>
      <c r="D398" s="121"/>
    </row>
    <row r="399" spans="2:4">
      <c r="B399" s="120"/>
      <c r="C399" s="121"/>
      <c r="D399" s="121"/>
    </row>
    <row r="400" spans="2:4">
      <c r="B400" s="120"/>
      <c r="C400" s="121"/>
      <c r="D400" s="121"/>
    </row>
    <row r="401" spans="2:4">
      <c r="B401" s="120"/>
      <c r="C401" s="121"/>
      <c r="D401" s="121"/>
    </row>
    <row r="402" spans="2:4">
      <c r="B402" s="120"/>
      <c r="C402" s="121"/>
      <c r="D402" s="121"/>
    </row>
    <row r="403" spans="2:4">
      <c r="B403" s="120"/>
      <c r="C403" s="121"/>
      <c r="D403" s="121"/>
    </row>
    <row r="404" spans="2:4">
      <c r="B404" s="120"/>
      <c r="C404" s="121"/>
      <c r="D404" s="121"/>
    </row>
    <row r="405" spans="2:4">
      <c r="B405" s="120"/>
      <c r="C405" s="121"/>
      <c r="D405" s="121"/>
    </row>
    <row r="406" spans="2:4">
      <c r="B406" s="120"/>
      <c r="C406" s="121"/>
      <c r="D406" s="121"/>
    </row>
    <row r="407" spans="2:4">
      <c r="B407" s="120"/>
      <c r="C407" s="121"/>
      <c r="D407" s="121"/>
    </row>
    <row r="408" spans="2:4">
      <c r="B408" s="120"/>
      <c r="C408" s="121"/>
      <c r="D408" s="121"/>
    </row>
    <row r="409" spans="2:4">
      <c r="B409" s="120"/>
      <c r="C409" s="121"/>
      <c r="D409" s="121"/>
    </row>
    <row r="410" spans="2:4">
      <c r="B410" s="120"/>
      <c r="C410" s="121"/>
      <c r="D410" s="121"/>
    </row>
    <row r="411" spans="2:4">
      <c r="B411" s="120"/>
      <c r="C411" s="121"/>
      <c r="D411" s="121"/>
    </row>
    <row r="412" spans="2:4">
      <c r="B412" s="120"/>
      <c r="C412" s="121"/>
      <c r="D412" s="121"/>
    </row>
    <row r="413" spans="2:4">
      <c r="B413" s="120"/>
      <c r="C413" s="121"/>
      <c r="D413" s="121"/>
    </row>
    <row r="414" spans="2:4">
      <c r="B414" s="120"/>
      <c r="C414" s="121"/>
      <c r="D414" s="121"/>
    </row>
    <row r="415" spans="2:4">
      <c r="B415" s="120"/>
      <c r="C415" s="121"/>
      <c r="D415" s="121"/>
    </row>
    <row r="416" spans="2:4">
      <c r="B416" s="120"/>
      <c r="C416" s="121"/>
      <c r="D416" s="121"/>
    </row>
    <row r="417" spans="2:4">
      <c r="B417" s="120"/>
      <c r="C417" s="121"/>
      <c r="D417" s="121"/>
    </row>
    <row r="418" spans="2:4">
      <c r="B418" s="120"/>
      <c r="C418" s="121"/>
      <c r="D418" s="121"/>
    </row>
    <row r="419" spans="2:4">
      <c r="B419" s="120"/>
      <c r="C419" s="121"/>
      <c r="D419" s="121"/>
    </row>
    <row r="420" spans="2:4">
      <c r="B420" s="120"/>
      <c r="C420" s="121"/>
      <c r="D420" s="121"/>
    </row>
    <row r="421" spans="2:4">
      <c r="B421" s="120"/>
      <c r="C421" s="121"/>
      <c r="D421" s="121"/>
    </row>
    <row r="422" spans="2:4">
      <c r="B422" s="120"/>
      <c r="C422" s="121"/>
      <c r="D422" s="121"/>
    </row>
    <row r="423" spans="2:4">
      <c r="B423" s="120"/>
      <c r="C423" s="121"/>
      <c r="D423" s="121"/>
    </row>
    <row r="424" spans="2:4">
      <c r="B424" s="120"/>
      <c r="C424" s="121"/>
      <c r="D424" s="121"/>
    </row>
    <row r="425" spans="2:4">
      <c r="B425" s="120"/>
      <c r="C425" s="121"/>
      <c r="D425" s="121"/>
    </row>
    <row r="426" spans="2:4">
      <c r="B426" s="120"/>
      <c r="C426" s="121"/>
      <c r="D426" s="121"/>
    </row>
    <row r="427" spans="2:4">
      <c r="B427" s="120"/>
      <c r="C427" s="121"/>
      <c r="D427" s="121"/>
    </row>
    <row r="428" spans="2:4">
      <c r="B428" s="120"/>
      <c r="C428" s="121"/>
      <c r="D428" s="121"/>
    </row>
    <row r="429" spans="2:4">
      <c r="B429" s="120"/>
      <c r="C429" s="121"/>
      <c r="D429" s="121"/>
    </row>
    <row r="430" spans="2:4">
      <c r="B430" s="120"/>
      <c r="C430" s="121"/>
      <c r="D430" s="121"/>
    </row>
    <row r="431" spans="2:4">
      <c r="B431" s="120"/>
      <c r="C431" s="121"/>
      <c r="D431" s="121"/>
    </row>
    <row r="432" spans="2:4">
      <c r="B432" s="120"/>
      <c r="C432" s="121"/>
      <c r="D432" s="121"/>
    </row>
    <row r="433" spans="2:4">
      <c r="B433" s="120"/>
      <c r="C433" s="121"/>
      <c r="D433" s="121"/>
    </row>
    <row r="434" spans="2:4">
      <c r="B434" s="120"/>
      <c r="C434" s="121"/>
      <c r="D434" s="121"/>
    </row>
    <row r="435" spans="2:4">
      <c r="B435" s="120"/>
      <c r="C435" s="121"/>
      <c r="D435" s="121"/>
    </row>
    <row r="436" spans="2:4">
      <c r="B436" s="120"/>
      <c r="C436" s="121"/>
      <c r="D436" s="121"/>
    </row>
    <row r="437" spans="2:4">
      <c r="B437" s="120"/>
      <c r="C437" s="121"/>
      <c r="D437" s="121"/>
    </row>
    <row r="438" spans="2:4">
      <c r="B438" s="120"/>
      <c r="C438" s="121"/>
      <c r="D438" s="121"/>
    </row>
    <row r="439" spans="2:4">
      <c r="B439" s="120"/>
      <c r="C439" s="121"/>
      <c r="D439" s="121"/>
    </row>
    <row r="440" spans="2:4">
      <c r="B440" s="120"/>
      <c r="C440" s="121"/>
      <c r="D440" s="121"/>
    </row>
    <row r="441" spans="2:4">
      <c r="B441" s="120"/>
      <c r="C441" s="121"/>
      <c r="D441" s="121"/>
    </row>
    <row r="442" spans="2:4">
      <c r="B442" s="120"/>
      <c r="C442" s="121"/>
      <c r="D442" s="121"/>
    </row>
    <row r="443" spans="2:4">
      <c r="B443" s="120"/>
      <c r="C443" s="121"/>
      <c r="D443" s="121"/>
    </row>
    <row r="444" spans="2:4">
      <c r="B444" s="120"/>
      <c r="C444" s="121"/>
      <c r="D444" s="121"/>
    </row>
    <row r="445" spans="2:4">
      <c r="B445" s="120"/>
      <c r="C445" s="121"/>
      <c r="D445" s="121"/>
    </row>
    <row r="446" spans="2:4">
      <c r="B446" s="120"/>
      <c r="C446" s="121"/>
      <c r="D446" s="121"/>
    </row>
    <row r="447" spans="2:4">
      <c r="B447" s="120"/>
      <c r="C447" s="121"/>
      <c r="D447" s="121"/>
    </row>
    <row r="448" spans="2:4">
      <c r="B448" s="120"/>
      <c r="C448" s="121"/>
      <c r="D448" s="121"/>
    </row>
    <row r="449" spans="2:4">
      <c r="B449" s="120"/>
      <c r="C449" s="121"/>
      <c r="D449" s="121"/>
    </row>
    <row r="450" spans="2:4">
      <c r="B450" s="120"/>
      <c r="C450" s="121"/>
      <c r="D450" s="121"/>
    </row>
    <row r="451" spans="2:4">
      <c r="B451" s="120"/>
      <c r="C451" s="121"/>
      <c r="D451" s="121"/>
    </row>
    <row r="452" spans="2:4">
      <c r="B452" s="120"/>
      <c r="C452" s="121"/>
      <c r="D452" s="121"/>
    </row>
    <row r="453" spans="2:4">
      <c r="B453" s="120"/>
      <c r="C453" s="121"/>
      <c r="D453" s="121"/>
    </row>
    <row r="454" spans="2:4">
      <c r="B454" s="120"/>
      <c r="C454" s="121"/>
      <c r="D454" s="121"/>
    </row>
    <row r="455" spans="2:4">
      <c r="B455" s="120"/>
      <c r="C455" s="121"/>
      <c r="D455" s="121"/>
    </row>
    <row r="456" spans="2:4">
      <c r="B456" s="120"/>
      <c r="C456" s="121"/>
      <c r="D456" s="121"/>
    </row>
    <row r="457" spans="2:4">
      <c r="B457" s="120"/>
      <c r="C457" s="121"/>
      <c r="D457" s="121"/>
    </row>
    <row r="458" spans="2:4">
      <c r="B458" s="120"/>
      <c r="C458" s="121"/>
      <c r="D458" s="121"/>
    </row>
    <row r="459" spans="2:4">
      <c r="B459" s="120"/>
      <c r="C459" s="121"/>
      <c r="D459" s="121"/>
    </row>
    <row r="460" spans="2:4">
      <c r="B460" s="120"/>
      <c r="C460" s="121"/>
      <c r="D460" s="121"/>
    </row>
    <row r="461" spans="2:4">
      <c r="B461" s="120"/>
      <c r="C461" s="121"/>
      <c r="D461" s="121"/>
    </row>
    <row r="462" spans="2:4">
      <c r="B462" s="120"/>
      <c r="C462" s="121"/>
      <c r="D462" s="121"/>
    </row>
    <row r="463" spans="2:4">
      <c r="B463" s="120"/>
      <c r="C463" s="121"/>
      <c r="D463" s="121"/>
    </row>
    <row r="464" spans="2:4">
      <c r="B464" s="120"/>
      <c r="C464" s="121"/>
      <c r="D464" s="121"/>
    </row>
    <row r="465" spans="2:4">
      <c r="B465" s="120"/>
      <c r="C465" s="121"/>
      <c r="D465" s="121"/>
    </row>
    <row r="466" spans="2:4">
      <c r="B466" s="120"/>
      <c r="C466" s="121"/>
      <c r="D466" s="121"/>
    </row>
    <row r="467" spans="2:4">
      <c r="B467" s="120"/>
      <c r="C467" s="121"/>
      <c r="D467" s="121"/>
    </row>
    <row r="468" spans="2:4">
      <c r="B468" s="120"/>
      <c r="C468" s="121"/>
      <c r="D468" s="121"/>
    </row>
    <row r="469" spans="2:4">
      <c r="B469" s="120"/>
      <c r="C469" s="121"/>
      <c r="D469" s="121"/>
    </row>
    <row r="470" spans="2:4">
      <c r="B470" s="120"/>
      <c r="C470" s="121"/>
      <c r="D470" s="121"/>
    </row>
    <row r="471" spans="2:4">
      <c r="B471" s="120"/>
      <c r="C471" s="121"/>
      <c r="D471" s="121"/>
    </row>
    <row r="472" spans="2:4">
      <c r="B472" s="120"/>
      <c r="C472" s="121"/>
      <c r="D472" s="121"/>
    </row>
    <row r="473" spans="2:4">
      <c r="B473" s="120"/>
      <c r="C473" s="121"/>
      <c r="D473" s="121"/>
    </row>
    <row r="474" spans="2:4">
      <c r="B474" s="120"/>
      <c r="C474" s="121"/>
      <c r="D474" s="121"/>
    </row>
    <row r="475" spans="2:4">
      <c r="B475" s="120"/>
      <c r="C475" s="121"/>
      <c r="D475" s="121"/>
    </row>
    <row r="476" spans="2:4">
      <c r="B476" s="120"/>
      <c r="C476" s="121"/>
      <c r="D476" s="121"/>
    </row>
    <row r="477" spans="2:4">
      <c r="B477" s="120"/>
      <c r="C477" s="121"/>
      <c r="D477" s="121"/>
    </row>
    <row r="478" spans="2:4">
      <c r="B478" s="120"/>
      <c r="C478" s="121"/>
      <c r="D478" s="121"/>
    </row>
    <row r="479" spans="2:4">
      <c r="B479" s="120"/>
      <c r="C479" s="121"/>
      <c r="D479" s="121"/>
    </row>
    <row r="480" spans="2:4">
      <c r="B480" s="120"/>
      <c r="C480" s="121"/>
      <c r="D480" s="121"/>
    </row>
    <row r="481" spans="2:4">
      <c r="B481" s="120"/>
      <c r="C481" s="121"/>
      <c r="D481" s="121"/>
    </row>
    <row r="482" spans="2:4">
      <c r="B482" s="120"/>
      <c r="C482" s="121"/>
      <c r="D482" s="121"/>
    </row>
    <row r="483" spans="2:4">
      <c r="B483" s="120"/>
      <c r="C483" s="121"/>
      <c r="D483" s="121"/>
    </row>
    <row r="484" spans="2:4">
      <c r="B484" s="120"/>
      <c r="C484" s="121"/>
      <c r="D484" s="121"/>
    </row>
    <row r="485" spans="2:4">
      <c r="B485" s="120"/>
      <c r="C485" s="121"/>
      <c r="D485" s="121"/>
    </row>
    <row r="486" spans="2:4">
      <c r="B486" s="120"/>
      <c r="C486" s="121"/>
      <c r="D486" s="121"/>
    </row>
    <row r="487" spans="2:4">
      <c r="B487" s="120"/>
      <c r="C487" s="121"/>
      <c r="D487" s="121"/>
    </row>
    <row r="488" spans="2:4">
      <c r="B488" s="120"/>
      <c r="C488" s="121"/>
      <c r="D488" s="121"/>
    </row>
    <row r="489" spans="2:4">
      <c r="B489" s="120"/>
      <c r="C489" s="121"/>
      <c r="D489" s="121"/>
    </row>
    <row r="490" spans="2:4">
      <c r="B490" s="120"/>
      <c r="C490" s="121"/>
      <c r="D490" s="121"/>
    </row>
    <row r="491" spans="2:4">
      <c r="B491" s="120"/>
      <c r="C491" s="121"/>
      <c r="D491" s="121"/>
    </row>
    <row r="492" spans="2:4">
      <c r="B492" s="120"/>
      <c r="C492" s="121"/>
      <c r="D492" s="121"/>
    </row>
    <row r="493" spans="2:4">
      <c r="B493" s="120"/>
      <c r="C493" s="121"/>
      <c r="D493" s="121"/>
    </row>
    <row r="494" spans="2:4">
      <c r="B494" s="120"/>
      <c r="C494" s="121"/>
      <c r="D494" s="121"/>
    </row>
    <row r="495" spans="2:4">
      <c r="B495" s="120"/>
      <c r="C495" s="121"/>
      <c r="D495" s="121"/>
    </row>
    <row r="496" spans="2:4">
      <c r="B496" s="120"/>
      <c r="C496" s="121"/>
      <c r="D496" s="121"/>
    </row>
    <row r="497" spans="2:4">
      <c r="B497" s="120"/>
      <c r="C497" s="121"/>
      <c r="D497" s="121"/>
    </row>
    <row r="498" spans="2:4">
      <c r="B498" s="120"/>
      <c r="C498" s="121"/>
      <c r="D498" s="121"/>
    </row>
    <row r="499" spans="2:4">
      <c r="B499" s="120"/>
      <c r="C499" s="121"/>
      <c r="D499" s="121"/>
    </row>
    <row r="500" spans="2:4">
      <c r="B500" s="120"/>
      <c r="C500" s="121"/>
      <c r="D500" s="121"/>
    </row>
    <row r="501" spans="2:4">
      <c r="B501" s="120"/>
      <c r="C501" s="121"/>
      <c r="D501" s="121"/>
    </row>
    <row r="502" spans="2:4">
      <c r="B502" s="120"/>
      <c r="C502" s="121"/>
      <c r="D502" s="121"/>
    </row>
    <row r="503" spans="2:4">
      <c r="B503" s="120"/>
      <c r="C503" s="121"/>
      <c r="D503" s="121"/>
    </row>
    <row r="504" spans="2:4">
      <c r="B504" s="120"/>
      <c r="C504" s="121"/>
      <c r="D504" s="121"/>
    </row>
    <row r="505" spans="2:4">
      <c r="B505" s="120"/>
      <c r="C505" s="121"/>
      <c r="D505" s="121"/>
    </row>
    <row r="506" spans="2:4">
      <c r="B506" s="120"/>
      <c r="C506" s="121"/>
      <c r="D506" s="121"/>
    </row>
    <row r="507" spans="2:4">
      <c r="B507" s="120"/>
      <c r="C507" s="121"/>
      <c r="D507" s="121"/>
    </row>
    <row r="508" spans="2:4">
      <c r="B508" s="120"/>
      <c r="C508" s="121"/>
      <c r="D508" s="121"/>
    </row>
    <row r="509" spans="2:4">
      <c r="B509" s="120"/>
      <c r="C509" s="121"/>
      <c r="D509" s="121"/>
    </row>
    <row r="510" spans="2:4">
      <c r="B510" s="120"/>
      <c r="C510" s="121"/>
      <c r="D510" s="121"/>
    </row>
    <row r="511" spans="2:4">
      <c r="B511" s="120"/>
      <c r="C511" s="121"/>
      <c r="D511" s="121"/>
    </row>
    <row r="512" spans="2:4">
      <c r="B512" s="120"/>
      <c r="C512" s="121"/>
      <c r="D512" s="121"/>
    </row>
    <row r="513" spans="2:4">
      <c r="B513" s="120"/>
      <c r="C513" s="121"/>
      <c r="D513" s="121"/>
    </row>
    <row r="514" spans="2:4">
      <c r="B514" s="120"/>
      <c r="C514" s="121"/>
      <c r="D514" s="121"/>
    </row>
    <row r="515" spans="2:4">
      <c r="B515" s="120"/>
      <c r="C515" s="121"/>
      <c r="D515" s="121"/>
    </row>
    <row r="516" spans="2:4">
      <c r="B516" s="120"/>
      <c r="C516" s="121"/>
      <c r="D516" s="121"/>
    </row>
    <row r="517" spans="2:4">
      <c r="B517" s="120"/>
      <c r="C517" s="121"/>
      <c r="D517" s="121"/>
    </row>
    <row r="518" spans="2:4">
      <c r="B518" s="120"/>
      <c r="C518" s="121"/>
      <c r="D518" s="121"/>
    </row>
    <row r="519" spans="2:4">
      <c r="B519" s="120"/>
      <c r="C519" s="121"/>
      <c r="D519" s="121"/>
    </row>
    <row r="520" spans="2:4">
      <c r="B520" s="120"/>
      <c r="C520" s="121"/>
      <c r="D520" s="121"/>
    </row>
    <row r="521" spans="2:4">
      <c r="B521" s="120"/>
      <c r="C521" s="121"/>
      <c r="D521" s="121"/>
    </row>
    <row r="522" spans="2:4">
      <c r="B522" s="120"/>
      <c r="C522" s="121"/>
      <c r="D522" s="121"/>
    </row>
    <row r="523" spans="2:4">
      <c r="B523" s="120"/>
      <c r="C523" s="121"/>
      <c r="D523" s="121"/>
    </row>
    <row r="524" spans="2:4">
      <c r="B524" s="120"/>
      <c r="C524" s="121"/>
      <c r="D524" s="121"/>
    </row>
    <row r="525" spans="2:4">
      <c r="B525" s="120"/>
      <c r="C525" s="121"/>
      <c r="D525" s="121"/>
    </row>
    <row r="526" spans="2:4">
      <c r="B526" s="120"/>
      <c r="C526" s="121"/>
      <c r="D526" s="121"/>
    </row>
    <row r="527" spans="2:4">
      <c r="B527" s="120"/>
      <c r="C527" s="121"/>
      <c r="D527" s="121"/>
    </row>
    <row r="528" spans="2:4">
      <c r="B528" s="120"/>
      <c r="C528" s="121"/>
      <c r="D528" s="121"/>
    </row>
    <row r="529" spans="2:4">
      <c r="B529" s="120"/>
      <c r="C529" s="121"/>
      <c r="D529" s="121"/>
    </row>
    <row r="530" spans="2:4">
      <c r="B530" s="120"/>
      <c r="C530" s="121"/>
      <c r="D530" s="121"/>
    </row>
    <row r="531" spans="2:4">
      <c r="B531" s="120"/>
      <c r="C531" s="121"/>
      <c r="D531" s="121"/>
    </row>
    <row r="532" spans="2:4">
      <c r="B532" s="120"/>
      <c r="C532" s="121"/>
      <c r="D532" s="121"/>
    </row>
    <row r="533" spans="2:4">
      <c r="B533" s="120"/>
      <c r="C533" s="121"/>
      <c r="D533" s="121"/>
    </row>
    <row r="534" spans="2:4">
      <c r="B534" s="120"/>
      <c r="C534" s="121"/>
      <c r="D534" s="121"/>
    </row>
    <row r="535" spans="2:4">
      <c r="B535" s="120"/>
      <c r="C535" s="121"/>
      <c r="D535" s="121"/>
    </row>
    <row r="536" spans="2:4">
      <c r="B536" s="120"/>
      <c r="C536" s="121"/>
      <c r="D536" s="121"/>
    </row>
    <row r="537" spans="2:4">
      <c r="B537" s="120"/>
      <c r="C537" s="121"/>
      <c r="D537" s="121"/>
    </row>
    <row r="538" spans="2:4">
      <c r="B538" s="120"/>
      <c r="C538" s="121"/>
      <c r="D538" s="121"/>
    </row>
    <row r="539" spans="2:4">
      <c r="B539" s="120"/>
      <c r="C539" s="121"/>
      <c r="D539" s="121"/>
    </row>
    <row r="540" spans="2:4">
      <c r="B540" s="120"/>
      <c r="C540" s="121"/>
      <c r="D540" s="121"/>
    </row>
    <row r="541" spans="2:4">
      <c r="B541" s="120"/>
      <c r="C541" s="121"/>
      <c r="D541" s="121"/>
    </row>
    <row r="542" spans="2:4">
      <c r="B542" s="120"/>
      <c r="C542" s="121"/>
      <c r="D542" s="121"/>
    </row>
    <row r="543" spans="2:4">
      <c r="B543" s="120"/>
      <c r="C543" s="121"/>
      <c r="D543" s="121"/>
    </row>
    <row r="544" spans="2:4">
      <c r="B544" s="120"/>
      <c r="C544" s="121"/>
      <c r="D544" s="121"/>
    </row>
    <row r="545" spans="2:4">
      <c r="B545" s="120"/>
      <c r="C545" s="121"/>
      <c r="D545" s="121"/>
    </row>
    <row r="546" spans="2:4">
      <c r="B546" s="120"/>
      <c r="C546" s="121"/>
      <c r="D546" s="121"/>
    </row>
    <row r="547" spans="2:4">
      <c r="B547" s="120"/>
      <c r="C547" s="121"/>
      <c r="D547" s="121"/>
    </row>
    <row r="548" spans="2:4">
      <c r="B548" s="120"/>
      <c r="C548" s="121"/>
      <c r="D548" s="121"/>
    </row>
    <row r="549" spans="2:4">
      <c r="B549" s="120"/>
      <c r="C549" s="121"/>
      <c r="D549" s="121"/>
    </row>
    <row r="550" spans="2:4">
      <c r="B550" s="120"/>
      <c r="C550" s="121"/>
      <c r="D550" s="121"/>
    </row>
    <row r="551" spans="2:4">
      <c r="B551" s="120"/>
      <c r="C551" s="121"/>
      <c r="D551" s="121"/>
    </row>
    <row r="552" spans="2:4">
      <c r="B552" s="120"/>
      <c r="C552" s="121"/>
      <c r="D552" s="121"/>
    </row>
    <row r="553" spans="2:4">
      <c r="B553" s="120"/>
      <c r="C553" s="121"/>
      <c r="D553" s="121"/>
    </row>
    <row r="554" spans="2:4">
      <c r="B554" s="120"/>
      <c r="C554" s="121"/>
      <c r="D554" s="121"/>
    </row>
    <row r="555" spans="2:4">
      <c r="B555" s="120"/>
      <c r="C555" s="121"/>
      <c r="D555" s="121"/>
    </row>
    <row r="556" spans="2:4">
      <c r="B556" s="120"/>
      <c r="C556" s="121"/>
      <c r="D556" s="121"/>
    </row>
    <row r="557" spans="2:4">
      <c r="B557" s="120"/>
      <c r="C557" s="121"/>
      <c r="D557" s="121"/>
    </row>
    <row r="558" spans="2:4">
      <c r="B558" s="120"/>
      <c r="C558" s="121"/>
      <c r="D558" s="121"/>
    </row>
    <row r="559" spans="2:4">
      <c r="B559" s="120"/>
      <c r="C559" s="121"/>
      <c r="D559" s="121"/>
    </row>
    <row r="560" spans="2:4">
      <c r="B560" s="120"/>
      <c r="C560" s="121"/>
      <c r="D560" s="121"/>
    </row>
    <row r="561" spans="2:4">
      <c r="B561" s="120"/>
      <c r="C561" s="121"/>
      <c r="D561" s="121"/>
    </row>
    <row r="562" spans="2:4">
      <c r="B562" s="120"/>
      <c r="C562" s="121"/>
      <c r="D562" s="121"/>
    </row>
    <row r="563" spans="2:4">
      <c r="B563" s="120"/>
      <c r="C563" s="121"/>
      <c r="D563" s="121"/>
    </row>
    <row r="564" spans="2:4">
      <c r="B564" s="120"/>
      <c r="C564" s="121"/>
      <c r="D564" s="121"/>
    </row>
    <row r="565" spans="2:4">
      <c r="B565" s="120"/>
      <c r="C565" s="121"/>
      <c r="D565" s="121"/>
    </row>
    <row r="566" spans="2:4">
      <c r="B566" s="120"/>
      <c r="C566" s="121"/>
      <c r="D566" s="121"/>
    </row>
    <row r="567" spans="2:4">
      <c r="B567" s="120"/>
      <c r="C567" s="121"/>
      <c r="D567" s="121"/>
    </row>
    <row r="568" spans="2:4">
      <c r="B568" s="120"/>
      <c r="C568" s="121"/>
      <c r="D568" s="121"/>
    </row>
    <row r="569" spans="2:4">
      <c r="B569" s="120"/>
      <c r="C569" s="121"/>
      <c r="D569" s="121"/>
    </row>
    <row r="570" spans="2:4">
      <c r="B570" s="120"/>
      <c r="C570" s="121"/>
      <c r="D570" s="121"/>
    </row>
    <row r="571" spans="2:4">
      <c r="B571" s="120"/>
      <c r="C571" s="121"/>
      <c r="D571" s="121"/>
    </row>
    <row r="572" spans="2:4">
      <c r="B572" s="120"/>
      <c r="C572" s="121"/>
      <c r="D572" s="121"/>
    </row>
    <row r="573" spans="2:4">
      <c r="B573" s="120"/>
      <c r="C573" s="121"/>
      <c r="D573" s="121"/>
    </row>
    <row r="574" spans="2:4">
      <c r="B574" s="120"/>
      <c r="C574" s="121"/>
      <c r="D574" s="121"/>
    </row>
    <row r="575" spans="2:4">
      <c r="B575" s="120"/>
      <c r="C575" s="121"/>
      <c r="D575" s="121"/>
    </row>
    <row r="576" spans="2:4">
      <c r="B576" s="120"/>
      <c r="C576" s="121"/>
      <c r="D576" s="121"/>
    </row>
    <row r="577" spans="2:4">
      <c r="B577" s="120"/>
      <c r="C577" s="121"/>
      <c r="D577" s="121"/>
    </row>
    <row r="578" spans="2:4">
      <c r="B578" s="120"/>
      <c r="C578" s="121"/>
      <c r="D578" s="121"/>
    </row>
    <row r="579" spans="2:4">
      <c r="B579" s="120"/>
      <c r="C579" s="121"/>
      <c r="D579" s="121"/>
    </row>
    <row r="580" spans="2:4">
      <c r="B580" s="120"/>
      <c r="C580" s="121"/>
      <c r="D580" s="121"/>
    </row>
    <row r="581" spans="2:4">
      <c r="B581" s="120"/>
      <c r="C581" s="121"/>
      <c r="D581" s="121"/>
    </row>
    <row r="582" spans="2:4">
      <c r="B582" s="120"/>
      <c r="C582" s="121"/>
      <c r="D582" s="121"/>
    </row>
    <row r="583" spans="2:4">
      <c r="B583" s="120"/>
      <c r="C583" s="121"/>
      <c r="D583" s="121"/>
    </row>
    <row r="584" spans="2:4">
      <c r="B584" s="120"/>
      <c r="C584" s="121"/>
      <c r="D584" s="121"/>
    </row>
    <row r="585" spans="2:4">
      <c r="B585" s="120"/>
      <c r="C585" s="121"/>
      <c r="D585" s="121"/>
    </row>
    <row r="586" spans="2:4">
      <c r="B586" s="120"/>
      <c r="C586" s="121"/>
      <c r="D586" s="121"/>
    </row>
    <row r="587" spans="2:4">
      <c r="B587" s="120"/>
      <c r="C587" s="121"/>
      <c r="D587" s="121"/>
    </row>
    <row r="588" spans="2:4">
      <c r="B588" s="120"/>
      <c r="C588" s="121"/>
      <c r="D588" s="121"/>
    </row>
    <row r="589" spans="2:4">
      <c r="B589" s="120"/>
      <c r="C589" s="121"/>
      <c r="D589" s="121"/>
    </row>
    <row r="590" spans="2:4">
      <c r="B590" s="120"/>
      <c r="C590" s="121"/>
      <c r="D590" s="121"/>
    </row>
    <row r="591" spans="2:4">
      <c r="B591" s="120"/>
      <c r="C591" s="121"/>
      <c r="D591" s="121"/>
    </row>
    <row r="592" spans="2:4">
      <c r="B592" s="120"/>
      <c r="C592" s="121"/>
      <c r="D592" s="121"/>
    </row>
    <row r="593" spans="2:4">
      <c r="B593" s="120"/>
      <c r="C593" s="121"/>
      <c r="D593" s="121"/>
    </row>
    <row r="594" spans="2:4">
      <c r="B594" s="120"/>
      <c r="C594" s="121"/>
      <c r="D594" s="121"/>
    </row>
    <row r="595" spans="2:4">
      <c r="B595" s="120"/>
      <c r="C595" s="121"/>
      <c r="D595" s="121"/>
    </row>
    <row r="596" spans="2:4">
      <c r="B596" s="120"/>
      <c r="C596" s="121"/>
      <c r="D596" s="121"/>
    </row>
    <row r="597" spans="2:4">
      <c r="B597" s="120"/>
      <c r="C597" s="121"/>
      <c r="D597" s="121"/>
    </row>
    <row r="598" spans="2:4">
      <c r="B598" s="120"/>
      <c r="C598" s="121"/>
      <c r="D598" s="121"/>
    </row>
    <row r="599" spans="2:4">
      <c r="B599" s="120"/>
      <c r="C599" s="121"/>
      <c r="D599" s="121"/>
    </row>
    <row r="600" spans="2:4">
      <c r="B600" s="120"/>
      <c r="C600" s="121"/>
      <c r="D600" s="121"/>
    </row>
    <row r="601" spans="2:4">
      <c r="B601" s="120"/>
      <c r="C601" s="121"/>
      <c r="D601" s="121"/>
    </row>
    <row r="602" spans="2:4">
      <c r="B602" s="120"/>
      <c r="C602" s="121"/>
      <c r="D602" s="121"/>
    </row>
    <row r="603" spans="2:4">
      <c r="B603" s="120"/>
      <c r="C603" s="121"/>
      <c r="D603" s="121"/>
    </row>
    <row r="604" spans="2:4">
      <c r="B604" s="120"/>
      <c r="C604" s="121"/>
      <c r="D604" s="121"/>
    </row>
    <row r="605" spans="2:4">
      <c r="B605" s="120"/>
      <c r="C605" s="121"/>
      <c r="D605" s="121"/>
    </row>
    <row r="606" spans="2:4">
      <c r="B606" s="120"/>
      <c r="C606" s="121"/>
      <c r="D606" s="121"/>
    </row>
    <row r="607" spans="2:4">
      <c r="B607" s="120"/>
      <c r="C607" s="121"/>
      <c r="D607" s="121"/>
    </row>
    <row r="608" spans="2:4">
      <c r="B608" s="120"/>
      <c r="C608" s="121"/>
      <c r="D608" s="121"/>
    </row>
    <row r="609" spans="2:4">
      <c r="B609" s="120"/>
      <c r="C609" s="121"/>
      <c r="D609" s="121"/>
    </row>
    <row r="610" spans="2:4">
      <c r="B610" s="120"/>
      <c r="C610" s="121"/>
      <c r="D610" s="121"/>
    </row>
    <row r="611" spans="2:4">
      <c r="B611" s="120"/>
      <c r="C611" s="121"/>
      <c r="D611" s="121"/>
    </row>
    <row r="612" spans="2:4">
      <c r="B612" s="120"/>
      <c r="C612" s="121"/>
      <c r="D612" s="121"/>
    </row>
    <row r="613" spans="2:4">
      <c r="B613" s="120"/>
      <c r="C613" s="121"/>
      <c r="D613" s="121"/>
    </row>
    <row r="614" spans="2:4">
      <c r="B614" s="120"/>
      <c r="C614" s="121"/>
      <c r="D614" s="121"/>
    </row>
    <row r="615" spans="2:4">
      <c r="B615" s="120"/>
      <c r="C615" s="121"/>
      <c r="D615" s="121"/>
    </row>
    <row r="616" spans="2:4">
      <c r="B616" s="120"/>
      <c r="C616" s="121"/>
      <c r="D616" s="121"/>
    </row>
    <row r="617" spans="2:4">
      <c r="B617" s="120"/>
      <c r="C617" s="121"/>
      <c r="D617" s="121"/>
    </row>
    <row r="618" spans="2:4">
      <c r="B618" s="120"/>
      <c r="C618" s="121"/>
      <c r="D618" s="121"/>
    </row>
    <row r="619" spans="2:4">
      <c r="B619" s="120"/>
      <c r="C619" s="121"/>
      <c r="D619" s="121"/>
    </row>
    <row r="620" spans="2:4">
      <c r="B620" s="120"/>
      <c r="C620" s="121"/>
      <c r="D620" s="121"/>
    </row>
    <row r="621" spans="2:4">
      <c r="B621" s="120"/>
      <c r="C621" s="121"/>
      <c r="D621" s="121"/>
    </row>
    <row r="622" spans="2:4">
      <c r="B622" s="120"/>
      <c r="C622" s="121"/>
      <c r="D622" s="121"/>
    </row>
    <row r="623" spans="2:4">
      <c r="B623" s="120"/>
      <c r="C623" s="121"/>
      <c r="D623" s="121"/>
    </row>
    <row r="624" spans="2:4">
      <c r="B624" s="120"/>
      <c r="C624" s="121"/>
      <c r="D624" s="121"/>
    </row>
    <row r="625" spans="2:4">
      <c r="B625" s="120"/>
      <c r="C625" s="121"/>
      <c r="D625" s="121"/>
    </row>
    <row r="626" spans="2:4">
      <c r="B626" s="120"/>
      <c r="C626" s="121"/>
      <c r="D626" s="121"/>
    </row>
    <row r="627" spans="2:4">
      <c r="B627" s="120"/>
      <c r="C627" s="121"/>
      <c r="D627" s="121"/>
    </row>
    <row r="628" spans="2:4">
      <c r="B628" s="120"/>
      <c r="C628" s="121"/>
      <c r="D628" s="121"/>
    </row>
    <row r="629" spans="2:4">
      <c r="B629" s="120"/>
      <c r="C629" s="121"/>
      <c r="D629" s="121"/>
    </row>
    <row r="630" spans="2:4">
      <c r="B630" s="120"/>
      <c r="C630" s="121"/>
      <c r="D630" s="121"/>
    </row>
    <row r="631" spans="2:4">
      <c r="B631" s="120"/>
      <c r="C631" s="121"/>
      <c r="D631" s="121"/>
    </row>
    <row r="632" spans="2:4">
      <c r="B632" s="120"/>
      <c r="C632" s="121"/>
      <c r="D632" s="121"/>
    </row>
    <row r="633" spans="2:4">
      <c r="B633" s="120"/>
      <c r="C633" s="121"/>
      <c r="D633" s="121"/>
    </row>
    <row r="634" spans="2:4">
      <c r="B634" s="120"/>
      <c r="C634" s="121"/>
      <c r="D634" s="121"/>
    </row>
    <row r="635" spans="2:4">
      <c r="B635" s="120"/>
      <c r="C635" s="121"/>
      <c r="D635" s="121"/>
    </row>
    <row r="636" spans="2:4">
      <c r="B636" s="120"/>
      <c r="C636" s="121"/>
      <c r="D636" s="121"/>
    </row>
    <row r="637" spans="2:4">
      <c r="B637" s="120"/>
      <c r="C637" s="121"/>
      <c r="D637" s="121"/>
    </row>
    <row r="638" spans="2:4">
      <c r="B638" s="120"/>
      <c r="C638" s="121"/>
      <c r="D638" s="121"/>
    </row>
    <row r="639" spans="2:4">
      <c r="B639" s="120"/>
      <c r="C639" s="121"/>
      <c r="D639" s="121"/>
    </row>
    <row r="640" spans="2:4">
      <c r="B640" s="120"/>
      <c r="C640" s="121"/>
      <c r="D640" s="121"/>
    </row>
    <row r="641" spans="2:4">
      <c r="B641" s="120"/>
      <c r="C641" s="121"/>
      <c r="D641" s="121"/>
    </row>
    <row r="642" spans="2:4">
      <c r="B642" s="120"/>
      <c r="C642" s="121"/>
      <c r="D642" s="121"/>
    </row>
    <row r="643" spans="2:4">
      <c r="B643" s="120"/>
      <c r="C643" s="121"/>
      <c r="D643" s="121"/>
    </row>
    <row r="644" spans="2:4">
      <c r="B644" s="120"/>
      <c r="C644" s="121"/>
      <c r="D644" s="121"/>
    </row>
    <row r="645" spans="2:4">
      <c r="B645" s="120"/>
      <c r="C645" s="121"/>
      <c r="D645" s="121"/>
    </row>
    <row r="646" spans="2:4">
      <c r="B646" s="120"/>
      <c r="C646" s="121"/>
      <c r="D646" s="121"/>
    </row>
    <row r="647" spans="2:4">
      <c r="B647" s="120"/>
      <c r="C647" s="121"/>
      <c r="D647" s="121"/>
    </row>
    <row r="648" spans="2:4">
      <c r="B648" s="120"/>
      <c r="C648" s="121"/>
      <c r="D648" s="121"/>
    </row>
    <row r="649" spans="2:4">
      <c r="B649" s="120"/>
      <c r="C649" s="121"/>
      <c r="D649" s="121"/>
    </row>
    <row r="650" spans="2:4">
      <c r="B650" s="120"/>
      <c r="C650" s="121"/>
      <c r="D650" s="121"/>
    </row>
    <row r="651" spans="2:4">
      <c r="B651" s="120"/>
      <c r="C651" s="121"/>
      <c r="D651" s="121"/>
    </row>
    <row r="652" spans="2:4">
      <c r="B652" s="120"/>
      <c r="C652" s="121"/>
      <c r="D652" s="121"/>
    </row>
    <row r="653" spans="2:4">
      <c r="B653" s="120"/>
      <c r="C653" s="121"/>
      <c r="D653" s="121"/>
    </row>
    <row r="654" spans="2:4">
      <c r="B654" s="120"/>
      <c r="C654" s="121"/>
      <c r="D654" s="121"/>
    </row>
    <row r="655" spans="2:4">
      <c r="B655" s="120"/>
      <c r="C655" s="121"/>
      <c r="D655" s="121"/>
    </row>
    <row r="656" spans="2:4">
      <c r="B656" s="120"/>
      <c r="C656" s="121"/>
      <c r="D656" s="121"/>
    </row>
    <row r="657" spans="2:4">
      <c r="B657" s="120"/>
      <c r="C657" s="121"/>
      <c r="D657" s="121"/>
    </row>
    <row r="658" spans="2:4">
      <c r="B658" s="120"/>
      <c r="C658" s="121"/>
      <c r="D658" s="121"/>
    </row>
    <row r="659" spans="2:4">
      <c r="B659" s="120"/>
      <c r="C659" s="121"/>
      <c r="D659" s="121"/>
    </row>
    <row r="660" spans="2:4">
      <c r="B660" s="120"/>
      <c r="C660" s="121"/>
      <c r="D660" s="121"/>
    </row>
    <row r="661" spans="2:4">
      <c r="B661" s="120"/>
      <c r="C661" s="121"/>
      <c r="D661" s="121"/>
    </row>
    <row r="662" spans="2:4">
      <c r="B662" s="120"/>
      <c r="C662" s="121"/>
      <c r="D662" s="121"/>
    </row>
    <row r="663" spans="2:4">
      <c r="B663" s="120"/>
      <c r="C663" s="121"/>
      <c r="D663" s="121"/>
    </row>
    <row r="664" spans="2:4">
      <c r="B664" s="120"/>
      <c r="C664" s="121"/>
      <c r="D664" s="121"/>
    </row>
    <row r="665" spans="2:4">
      <c r="B665" s="120"/>
      <c r="C665" s="121"/>
      <c r="D665" s="121"/>
    </row>
    <row r="666" spans="2:4">
      <c r="B666" s="120"/>
      <c r="C666" s="121"/>
      <c r="D666" s="121"/>
    </row>
    <row r="667" spans="2:4">
      <c r="B667" s="120"/>
      <c r="C667" s="121"/>
      <c r="D667" s="121"/>
    </row>
    <row r="668" spans="2:4">
      <c r="B668" s="120"/>
      <c r="C668" s="121"/>
      <c r="D668" s="121"/>
    </row>
    <row r="669" spans="2:4">
      <c r="B669" s="120"/>
      <c r="C669" s="121"/>
      <c r="D669" s="121"/>
    </row>
    <row r="670" spans="2:4">
      <c r="B670" s="120"/>
      <c r="C670" s="121"/>
      <c r="D670" s="121"/>
    </row>
    <row r="671" spans="2:4">
      <c r="B671" s="120"/>
      <c r="C671" s="121"/>
      <c r="D671" s="121"/>
    </row>
    <row r="672" spans="2:4">
      <c r="B672" s="120"/>
      <c r="C672" s="121"/>
      <c r="D672" s="121"/>
    </row>
    <row r="673" spans="2:4">
      <c r="B673" s="120"/>
      <c r="C673" s="121"/>
      <c r="D673" s="121"/>
    </row>
    <row r="674" spans="2:4">
      <c r="B674" s="120"/>
      <c r="C674" s="121"/>
      <c r="D674" s="121"/>
    </row>
    <row r="675" spans="2:4">
      <c r="B675" s="120"/>
      <c r="C675" s="121"/>
      <c r="D675" s="121"/>
    </row>
    <row r="676" spans="2:4">
      <c r="B676" s="120"/>
      <c r="C676" s="121"/>
      <c r="D676" s="121"/>
    </row>
    <row r="677" spans="2:4">
      <c r="B677" s="120"/>
      <c r="C677" s="121"/>
      <c r="D677" s="121"/>
    </row>
    <row r="678" spans="2:4">
      <c r="B678" s="120"/>
      <c r="C678" s="121"/>
      <c r="D678" s="121"/>
    </row>
    <row r="679" spans="2:4">
      <c r="B679" s="120"/>
      <c r="C679" s="121"/>
      <c r="D679" s="121"/>
    </row>
    <row r="680" spans="2:4">
      <c r="B680" s="120"/>
      <c r="C680" s="121"/>
      <c r="D680" s="121"/>
    </row>
    <row r="681" spans="2:4">
      <c r="B681" s="120"/>
      <c r="C681" s="121"/>
      <c r="D681" s="121"/>
    </row>
    <row r="682" spans="2:4">
      <c r="B682" s="120"/>
      <c r="C682" s="121"/>
      <c r="D682" s="121"/>
    </row>
    <row r="683" spans="2:4">
      <c r="B683" s="120"/>
      <c r="C683" s="121"/>
      <c r="D683" s="121"/>
    </row>
    <row r="684" spans="2:4">
      <c r="B684" s="120"/>
      <c r="C684" s="121"/>
      <c r="D684" s="121"/>
    </row>
    <row r="685" spans="2:4">
      <c r="B685" s="120"/>
      <c r="C685" s="121"/>
      <c r="D685" s="121"/>
    </row>
    <row r="686" spans="2:4">
      <c r="B686" s="120"/>
      <c r="C686" s="121"/>
      <c r="D686" s="121"/>
    </row>
    <row r="687" spans="2:4">
      <c r="B687" s="120"/>
      <c r="C687" s="121"/>
      <c r="D687" s="121"/>
    </row>
    <row r="688" spans="2:4">
      <c r="B688" s="120"/>
      <c r="C688" s="121"/>
      <c r="D688" s="121"/>
    </row>
    <row r="689" spans="2:4">
      <c r="B689" s="120"/>
      <c r="C689" s="121"/>
      <c r="D689" s="121"/>
    </row>
    <row r="690" spans="2:4">
      <c r="B690" s="120"/>
      <c r="C690" s="121"/>
      <c r="D690" s="121"/>
    </row>
    <row r="691" spans="2:4">
      <c r="B691" s="120"/>
      <c r="C691" s="121"/>
      <c r="D691" s="121"/>
    </row>
    <row r="692" spans="2:4">
      <c r="B692" s="120"/>
      <c r="C692" s="121"/>
      <c r="D692" s="121"/>
    </row>
    <row r="693" spans="2:4">
      <c r="B693" s="120"/>
      <c r="C693" s="121"/>
      <c r="D693" s="121"/>
    </row>
    <row r="694" spans="2:4">
      <c r="B694" s="120"/>
      <c r="C694" s="121"/>
      <c r="D694" s="121"/>
    </row>
    <row r="695" spans="2:4">
      <c r="B695" s="120"/>
      <c r="C695" s="121"/>
      <c r="D695" s="121"/>
    </row>
    <row r="696" spans="2:4">
      <c r="B696" s="120"/>
      <c r="C696" s="121"/>
      <c r="D696" s="121"/>
    </row>
    <row r="697" spans="2:4">
      <c r="B697" s="120"/>
      <c r="C697" s="121"/>
      <c r="D697" s="121"/>
    </row>
    <row r="698" spans="2:4">
      <c r="B698" s="120"/>
      <c r="C698" s="121"/>
      <c r="D698" s="121"/>
    </row>
    <row r="699" spans="2:4">
      <c r="B699" s="120"/>
      <c r="C699" s="121"/>
      <c r="D699" s="121"/>
    </row>
    <row r="700" spans="2:4">
      <c r="B700" s="120"/>
      <c r="C700" s="121"/>
      <c r="D700" s="121"/>
    </row>
    <row r="701" spans="2:4">
      <c r="B701" s="120"/>
      <c r="C701" s="121"/>
      <c r="D701" s="121"/>
    </row>
    <row r="702" spans="2:4">
      <c r="B702" s="120"/>
      <c r="C702" s="121"/>
      <c r="D702" s="121"/>
    </row>
    <row r="703" spans="2:4">
      <c r="B703" s="120"/>
      <c r="C703" s="121"/>
      <c r="D703" s="121"/>
    </row>
    <row r="704" spans="2:4">
      <c r="B704" s="120"/>
      <c r="C704" s="121"/>
      <c r="D704" s="121"/>
    </row>
    <row r="705" spans="2:4">
      <c r="B705" s="120"/>
      <c r="C705" s="121"/>
      <c r="D705" s="121"/>
    </row>
    <row r="706" spans="2:4">
      <c r="B706" s="120"/>
      <c r="C706" s="121"/>
      <c r="D706" s="121"/>
    </row>
    <row r="707" spans="2:4">
      <c r="B707" s="120"/>
      <c r="C707" s="121"/>
      <c r="D707" s="121"/>
    </row>
    <row r="708" spans="2:4">
      <c r="B708" s="120"/>
      <c r="C708" s="121"/>
      <c r="D708" s="121"/>
    </row>
    <row r="709" spans="2:4">
      <c r="B709" s="120"/>
      <c r="C709" s="121"/>
      <c r="D709" s="121"/>
    </row>
    <row r="710" spans="2:4">
      <c r="B710" s="120"/>
      <c r="C710" s="121"/>
      <c r="D710" s="121"/>
    </row>
    <row r="711" spans="2:4">
      <c r="B711" s="120"/>
      <c r="C711" s="121"/>
      <c r="D711" s="121"/>
    </row>
    <row r="712" spans="2:4">
      <c r="B712" s="120"/>
      <c r="C712" s="121"/>
      <c r="D712" s="121"/>
    </row>
    <row r="713" spans="2:4">
      <c r="B713" s="120"/>
      <c r="C713" s="121"/>
      <c r="D713" s="121"/>
    </row>
    <row r="714" spans="2:4">
      <c r="B714" s="120"/>
      <c r="C714" s="121"/>
      <c r="D714" s="121"/>
    </row>
    <row r="715" spans="2:4">
      <c r="B715" s="120"/>
      <c r="C715" s="121"/>
      <c r="D715" s="121"/>
    </row>
    <row r="716" spans="2:4">
      <c r="B716" s="120"/>
      <c r="C716" s="121"/>
      <c r="D716" s="121"/>
    </row>
    <row r="717" spans="2:4">
      <c r="B717" s="120"/>
      <c r="C717" s="121"/>
      <c r="D717" s="121"/>
    </row>
    <row r="718" spans="2:4">
      <c r="B718" s="120"/>
      <c r="C718" s="121"/>
      <c r="D718" s="121"/>
    </row>
    <row r="719" spans="2:4">
      <c r="B719" s="120"/>
      <c r="C719" s="121"/>
      <c r="D719" s="121"/>
    </row>
    <row r="720" spans="2:4">
      <c r="B720" s="120"/>
      <c r="C720" s="121"/>
      <c r="D720" s="121"/>
    </row>
    <row r="721" spans="2:4">
      <c r="B721" s="120"/>
      <c r="C721" s="121"/>
      <c r="D721" s="121"/>
    </row>
    <row r="722" spans="2:4">
      <c r="B722" s="120"/>
      <c r="C722" s="121"/>
      <c r="D722" s="121"/>
    </row>
    <row r="723" spans="2:4">
      <c r="B723" s="120"/>
      <c r="C723" s="121"/>
      <c r="D723" s="121"/>
    </row>
    <row r="724" spans="2:4">
      <c r="B724" s="120"/>
      <c r="C724" s="121"/>
      <c r="D724" s="121"/>
    </row>
    <row r="725" spans="2:4">
      <c r="B725" s="120"/>
      <c r="C725" s="121"/>
      <c r="D725" s="121"/>
    </row>
    <row r="726" spans="2:4">
      <c r="B726" s="120"/>
      <c r="C726" s="121"/>
      <c r="D726" s="121"/>
    </row>
    <row r="727" spans="2:4">
      <c r="B727" s="120"/>
      <c r="C727" s="121"/>
      <c r="D727" s="121"/>
    </row>
    <row r="728" spans="2:4">
      <c r="B728" s="120"/>
      <c r="C728" s="121"/>
      <c r="D728" s="121"/>
    </row>
    <row r="729" spans="2:4">
      <c r="B729" s="120"/>
      <c r="C729" s="121"/>
      <c r="D729" s="121"/>
    </row>
    <row r="730" spans="2:4">
      <c r="B730" s="120"/>
      <c r="C730" s="121"/>
      <c r="D730" s="121"/>
    </row>
    <row r="731" spans="2:4">
      <c r="B731" s="120"/>
      <c r="C731" s="121"/>
      <c r="D731" s="121"/>
    </row>
    <row r="732" spans="2:4">
      <c r="B732" s="120"/>
      <c r="C732" s="121"/>
      <c r="D732" s="121"/>
    </row>
    <row r="733" spans="2:4">
      <c r="B733" s="120"/>
      <c r="C733" s="121"/>
      <c r="D733" s="121"/>
    </row>
    <row r="734" spans="2:4">
      <c r="B734" s="120"/>
      <c r="C734" s="121"/>
      <c r="D734" s="121"/>
    </row>
    <row r="735" spans="2:4">
      <c r="B735" s="120"/>
      <c r="C735" s="121"/>
      <c r="D735" s="121"/>
    </row>
    <row r="736" spans="2:4">
      <c r="B736" s="120"/>
      <c r="C736" s="121"/>
      <c r="D736" s="121"/>
    </row>
    <row r="737" spans="2:4">
      <c r="B737" s="120"/>
      <c r="C737" s="121"/>
      <c r="D737" s="121"/>
    </row>
    <row r="738" spans="2:4">
      <c r="B738" s="120"/>
      <c r="C738" s="121"/>
      <c r="D738" s="121"/>
    </row>
    <row r="739" spans="2:4">
      <c r="B739" s="120"/>
      <c r="C739" s="121"/>
      <c r="D739" s="121"/>
    </row>
    <row r="740" spans="2:4">
      <c r="B740" s="120"/>
      <c r="C740" s="121"/>
      <c r="D740" s="121"/>
    </row>
    <row r="741" spans="2:4">
      <c r="B741" s="120"/>
      <c r="C741" s="121"/>
      <c r="D741" s="121"/>
    </row>
    <row r="742" spans="2:4">
      <c r="B742" s="120"/>
      <c r="C742" s="121"/>
      <c r="D742" s="121"/>
    </row>
    <row r="743" spans="2:4">
      <c r="B743" s="120"/>
      <c r="C743" s="121"/>
      <c r="D743" s="121"/>
    </row>
    <row r="744" spans="2:4">
      <c r="B744" s="120"/>
      <c r="C744" s="121"/>
      <c r="D744" s="121"/>
    </row>
    <row r="745" spans="2:4">
      <c r="B745" s="120"/>
      <c r="C745" s="121"/>
      <c r="D745" s="121"/>
    </row>
    <row r="746" spans="2:4">
      <c r="B746" s="120"/>
      <c r="C746" s="121"/>
      <c r="D746" s="121"/>
    </row>
    <row r="747" spans="2:4">
      <c r="B747" s="120"/>
      <c r="C747" s="121"/>
      <c r="D747" s="121"/>
    </row>
    <row r="748" spans="2:4">
      <c r="B748" s="120"/>
      <c r="C748" s="121"/>
      <c r="D748" s="121"/>
    </row>
    <row r="749" spans="2:4">
      <c r="B749" s="120"/>
      <c r="C749" s="121"/>
      <c r="D749" s="121"/>
    </row>
    <row r="750" spans="2:4">
      <c r="B750" s="120"/>
      <c r="C750" s="121"/>
      <c r="D750" s="121"/>
    </row>
    <row r="751" spans="2:4">
      <c r="B751" s="120"/>
      <c r="C751" s="121"/>
      <c r="D751" s="121"/>
    </row>
    <row r="752" spans="2:4">
      <c r="B752" s="120"/>
      <c r="C752" s="121"/>
      <c r="D752" s="121"/>
    </row>
    <row r="753" spans="2:4">
      <c r="B753" s="120"/>
      <c r="C753" s="121"/>
      <c r="D753" s="121"/>
    </row>
    <row r="754" spans="2:4">
      <c r="B754" s="120"/>
      <c r="C754" s="121"/>
      <c r="D754" s="121"/>
    </row>
    <row r="755" spans="2:4">
      <c r="B755" s="120"/>
      <c r="C755" s="121"/>
      <c r="D755" s="121"/>
    </row>
    <row r="756" spans="2:4">
      <c r="B756" s="120"/>
      <c r="C756" s="121"/>
      <c r="D756" s="121"/>
    </row>
    <row r="757" spans="2:4">
      <c r="B757" s="120"/>
      <c r="C757" s="121"/>
      <c r="D757" s="121"/>
    </row>
    <row r="758" spans="2:4">
      <c r="B758" s="120"/>
      <c r="C758" s="121"/>
      <c r="D758" s="121"/>
    </row>
    <row r="759" spans="2:4">
      <c r="B759" s="120"/>
      <c r="C759" s="121"/>
      <c r="D759" s="121"/>
    </row>
    <row r="760" spans="2:4">
      <c r="B760" s="120"/>
      <c r="C760" s="121"/>
      <c r="D760" s="121"/>
    </row>
    <row r="761" spans="2:4">
      <c r="B761" s="120"/>
      <c r="C761" s="121"/>
      <c r="D761" s="121"/>
    </row>
    <row r="762" spans="2:4">
      <c r="B762" s="120"/>
      <c r="C762" s="121"/>
      <c r="D762" s="121"/>
    </row>
    <row r="763" spans="2:4">
      <c r="B763" s="120"/>
      <c r="C763" s="121"/>
      <c r="D763" s="121"/>
    </row>
    <row r="764" spans="2:4">
      <c r="B764" s="120"/>
      <c r="C764" s="121"/>
      <c r="D764" s="121"/>
    </row>
    <row r="765" spans="2:4">
      <c r="B765" s="120"/>
      <c r="C765" s="121"/>
      <c r="D765" s="121"/>
    </row>
    <row r="766" spans="2:4">
      <c r="B766" s="120"/>
      <c r="C766" s="121"/>
      <c r="D766" s="121"/>
    </row>
    <row r="767" spans="2:4">
      <c r="B767" s="120"/>
      <c r="C767" s="121"/>
      <c r="D767" s="121"/>
    </row>
    <row r="768" spans="2:4">
      <c r="B768" s="120"/>
      <c r="C768" s="121"/>
      <c r="D768" s="121"/>
    </row>
    <row r="769" spans="2:4">
      <c r="B769" s="120"/>
      <c r="C769" s="121"/>
      <c r="D769" s="121"/>
    </row>
    <row r="770" spans="2:4">
      <c r="B770" s="120"/>
      <c r="C770" s="121"/>
      <c r="D770" s="121"/>
    </row>
    <row r="771" spans="2:4">
      <c r="B771" s="120"/>
      <c r="C771" s="121"/>
      <c r="D771" s="121"/>
    </row>
    <row r="772" spans="2:4">
      <c r="B772" s="120"/>
      <c r="C772" s="121"/>
      <c r="D772" s="121"/>
    </row>
    <row r="773" spans="2:4">
      <c r="B773" s="120"/>
      <c r="C773" s="121"/>
      <c r="D773" s="121"/>
    </row>
    <row r="774" spans="2:4">
      <c r="B774" s="120"/>
      <c r="C774" s="121"/>
      <c r="D774" s="121"/>
    </row>
    <row r="775" spans="2:4">
      <c r="B775" s="120"/>
      <c r="C775" s="121"/>
      <c r="D775" s="121"/>
    </row>
    <row r="776" spans="2:4">
      <c r="B776" s="120"/>
      <c r="C776" s="121"/>
      <c r="D776" s="121"/>
    </row>
    <row r="777" spans="2:4">
      <c r="B777" s="120"/>
      <c r="C777" s="121"/>
      <c r="D777" s="121"/>
    </row>
    <row r="778" spans="2:4">
      <c r="B778" s="120"/>
      <c r="C778" s="121"/>
      <c r="D778" s="121"/>
    </row>
    <row r="779" spans="2:4">
      <c r="B779" s="120"/>
      <c r="C779" s="121"/>
      <c r="D779" s="121"/>
    </row>
    <row r="780" spans="2:4">
      <c r="B780" s="120"/>
      <c r="C780" s="121"/>
      <c r="D780" s="121"/>
    </row>
    <row r="781" spans="2:4">
      <c r="B781" s="120"/>
      <c r="C781" s="121"/>
      <c r="D781" s="121"/>
    </row>
    <row r="782" spans="2:4">
      <c r="B782" s="120"/>
      <c r="C782" s="121"/>
      <c r="D782" s="121"/>
    </row>
    <row r="783" spans="2:4">
      <c r="B783" s="120"/>
      <c r="C783" s="121"/>
      <c r="D783" s="121"/>
    </row>
    <row r="784" spans="2:4">
      <c r="B784" s="120"/>
      <c r="C784" s="121"/>
      <c r="D784" s="121"/>
    </row>
    <row r="785" spans="2:4">
      <c r="B785" s="120"/>
      <c r="C785" s="121"/>
      <c r="D785" s="121"/>
    </row>
    <row r="786" spans="2:4">
      <c r="B786" s="120"/>
      <c r="C786" s="121"/>
      <c r="D786" s="121"/>
    </row>
    <row r="787" spans="2:4">
      <c r="B787" s="120"/>
      <c r="C787" s="121"/>
      <c r="D787" s="121"/>
    </row>
    <row r="788" spans="2:4">
      <c r="B788" s="120"/>
      <c r="C788" s="121"/>
      <c r="D788" s="121"/>
    </row>
    <row r="789" spans="2:4">
      <c r="B789" s="120"/>
      <c r="C789" s="121"/>
      <c r="D789" s="121"/>
    </row>
    <row r="790" spans="2:4">
      <c r="B790" s="120"/>
      <c r="C790" s="121"/>
      <c r="D790" s="121"/>
    </row>
    <row r="791" spans="2:4">
      <c r="B791" s="120"/>
      <c r="C791" s="121"/>
      <c r="D791" s="121"/>
    </row>
    <row r="792" spans="2:4">
      <c r="B792" s="120"/>
      <c r="C792" s="121"/>
      <c r="D792" s="121"/>
    </row>
    <row r="793" spans="2:4">
      <c r="B793" s="120"/>
      <c r="C793" s="121"/>
      <c r="D793" s="121"/>
    </row>
    <row r="794" spans="2:4">
      <c r="B794" s="120"/>
      <c r="C794" s="121"/>
      <c r="D794" s="121"/>
    </row>
    <row r="795" spans="2:4">
      <c r="B795" s="120"/>
      <c r="C795" s="121"/>
      <c r="D795" s="121"/>
    </row>
    <row r="796" spans="2:4">
      <c r="B796" s="120"/>
      <c r="C796" s="121"/>
      <c r="D796" s="121"/>
    </row>
    <row r="797" spans="2:4">
      <c r="B797" s="120"/>
      <c r="C797" s="121"/>
      <c r="D797" s="121"/>
    </row>
    <row r="798" spans="2:4">
      <c r="B798" s="120"/>
      <c r="C798" s="121"/>
      <c r="D798" s="121"/>
    </row>
    <row r="799" spans="2:4">
      <c r="B799" s="120"/>
      <c r="C799" s="121"/>
      <c r="D799" s="121"/>
    </row>
    <row r="800" spans="2:4">
      <c r="B800" s="120"/>
      <c r="C800" s="121"/>
      <c r="D800" s="121"/>
    </row>
    <row r="801" spans="2:4">
      <c r="B801" s="120"/>
      <c r="C801" s="121"/>
      <c r="D801" s="121"/>
    </row>
    <row r="802" spans="2:4">
      <c r="B802" s="120"/>
      <c r="C802" s="121"/>
      <c r="D802" s="121"/>
    </row>
    <row r="803" spans="2:4">
      <c r="B803" s="120"/>
      <c r="C803" s="121"/>
      <c r="D803" s="121"/>
    </row>
    <row r="804" spans="2:4">
      <c r="B804" s="120"/>
      <c r="C804" s="121"/>
      <c r="D804" s="121"/>
    </row>
    <row r="805" spans="2:4">
      <c r="B805" s="120"/>
      <c r="C805" s="121"/>
      <c r="D805" s="121"/>
    </row>
    <row r="806" spans="2:4">
      <c r="B806" s="120"/>
      <c r="C806" s="121"/>
      <c r="D806" s="121"/>
    </row>
    <row r="807" spans="2:4">
      <c r="B807" s="120"/>
      <c r="C807" s="121"/>
      <c r="D807" s="121"/>
    </row>
    <row r="808" spans="2:4">
      <c r="B808" s="120"/>
      <c r="C808" s="121"/>
      <c r="D808" s="121"/>
    </row>
    <row r="809" spans="2:4">
      <c r="B809" s="120"/>
      <c r="C809" s="121"/>
      <c r="D809" s="121"/>
    </row>
    <row r="810" spans="2:4">
      <c r="B810" s="120"/>
      <c r="C810" s="121"/>
      <c r="D810" s="121"/>
    </row>
    <row r="811" spans="2:4">
      <c r="B811" s="120"/>
      <c r="C811" s="121"/>
      <c r="D811" s="121"/>
    </row>
    <row r="812" spans="2:4">
      <c r="B812" s="120"/>
      <c r="C812" s="121"/>
      <c r="D812" s="121"/>
    </row>
    <row r="813" spans="2:4">
      <c r="B813" s="120"/>
      <c r="C813" s="121"/>
      <c r="D813" s="121"/>
    </row>
    <row r="814" spans="2:4">
      <c r="B814" s="120"/>
      <c r="C814" s="121"/>
      <c r="D814" s="121"/>
    </row>
    <row r="815" spans="2:4">
      <c r="B815" s="120"/>
      <c r="C815" s="121"/>
      <c r="D815" s="121"/>
    </row>
    <row r="816" spans="2:4">
      <c r="B816" s="120"/>
      <c r="C816" s="121"/>
      <c r="D816" s="121"/>
    </row>
    <row r="817" spans="2:4">
      <c r="B817" s="120"/>
      <c r="C817" s="121"/>
      <c r="D817" s="121"/>
    </row>
    <row r="818" spans="2:4">
      <c r="B818" s="120"/>
      <c r="C818" s="121"/>
      <c r="D818" s="121"/>
    </row>
    <row r="819" spans="2:4">
      <c r="B819" s="120"/>
      <c r="C819" s="121"/>
      <c r="D819" s="121"/>
    </row>
    <row r="820" spans="2:4">
      <c r="B820" s="120"/>
      <c r="C820" s="121"/>
      <c r="D820" s="121"/>
    </row>
    <row r="821" spans="2:4">
      <c r="B821" s="120"/>
      <c r="C821" s="121"/>
      <c r="D821" s="121"/>
    </row>
    <row r="822" spans="2:4">
      <c r="B822" s="120"/>
      <c r="C822" s="121"/>
      <c r="D822" s="121"/>
    </row>
    <row r="823" spans="2:4">
      <c r="B823" s="120"/>
      <c r="C823" s="121"/>
      <c r="D823" s="121"/>
    </row>
    <row r="824" spans="2:4">
      <c r="B824" s="120"/>
      <c r="C824" s="121"/>
      <c r="D824" s="121"/>
    </row>
    <row r="825" spans="2:4">
      <c r="B825" s="120"/>
      <c r="C825" s="121"/>
      <c r="D825" s="121"/>
    </row>
    <row r="826" spans="2:4">
      <c r="B826" s="120"/>
      <c r="C826" s="121"/>
      <c r="D826" s="121"/>
    </row>
    <row r="827" spans="2:4">
      <c r="B827" s="120"/>
      <c r="C827" s="121"/>
      <c r="D827" s="121"/>
    </row>
    <row r="828" spans="2:4">
      <c r="B828" s="120"/>
      <c r="C828" s="121"/>
      <c r="D828" s="121"/>
    </row>
    <row r="829" spans="2:4">
      <c r="B829" s="120"/>
      <c r="C829" s="121"/>
      <c r="D829" s="121"/>
    </row>
    <row r="830" spans="2:4">
      <c r="B830" s="120"/>
      <c r="C830" s="121"/>
      <c r="D830" s="121"/>
    </row>
    <row r="831" spans="2:4">
      <c r="B831" s="120"/>
      <c r="C831" s="121"/>
      <c r="D831" s="121"/>
    </row>
    <row r="832" spans="2:4">
      <c r="B832" s="120"/>
      <c r="C832" s="121"/>
      <c r="D832" s="121"/>
    </row>
    <row r="833" spans="2:4">
      <c r="B833" s="120"/>
      <c r="C833" s="121"/>
      <c r="D833" s="121"/>
    </row>
    <row r="834" spans="2:4">
      <c r="B834" s="120"/>
      <c r="C834" s="121"/>
      <c r="D834" s="121"/>
    </row>
    <row r="835" spans="2:4">
      <c r="B835" s="120"/>
      <c r="C835" s="121"/>
      <c r="D835" s="121"/>
    </row>
    <row r="836" spans="2:4">
      <c r="B836" s="120"/>
      <c r="C836" s="121"/>
      <c r="D836" s="121"/>
    </row>
    <row r="837" spans="2:4">
      <c r="B837" s="120"/>
      <c r="C837" s="121"/>
      <c r="D837" s="121"/>
    </row>
    <row r="838" spans="2:4">
      <c r="B838" s="120"/>
      <c r="C838" s="121"/>
      <c r="D838" s="121"/>
    </row>
    <row r="839" spans="2:4">
      <c r="B839" s="120"/>
      <c r="C839" s="121"/>
      <c r="D839" s="121"/>
    </row>
    <row r="840" spans="2:4">
      <c r="B840" s="120"/>
      <c r="C840" s="121"/>
      <c r="D840" s="121"/>
    </row>
    <row r="841" spans="2:4">
      <c r="B841" s="120"/>
      <c r="C841" s="121"/>
      <c r="D841" s="121"/>
    </row>
    <row r="842" spans="2:4">
      <c r="B842" s="120"/>
      <c r="C842" s="121"/>
      <c r="D842" s="121"/>
    </row>
    <row r="843" spans="2:4">
      <c r="B843" s="120"/>
      <c r="C843" s="121"/>
      <c r="D843" s="121"/>
    </row>
    <row r="844" spans="2:4">
      <c r="B844" s="120"/>
      <c r="C844" s="121"/>
      <c r="D844" s="121"/>
    </row>
    <row r="845" spans="2:4">
      <c r="B845" s="120"/>
      <c r="C845" s="121"/>
      <c r="D845" s="121"/>
    </row>
    <row r="846" spans="2:4">
      <c r="B846" s="120"/>
      <c r="C846" s="121"/>
      <c r="D846" s="121"/>
    </row>
    <row r="847" spans="2:4">
      <c r="B847" s="120"/>
      <c r="C847" s="121"/>
      <c r="D847" s="121"/>
    </row>
    <row r="848" spans="2:4">
      <c r="B848" s="120"/>
      <c r="C848" s="121"/>
      <c r="D848" s="121"/>
    </row>
    <row r="849" spans="2:4">
      <c r="B849" s="120"/>
      <c r="C849" s="121"/>
      <c r="D849" s="121"/>
    </row>
    <row r="850" spans="2:4">
      <c r="B850" s="120"/>
      <c r="C850" s="121"/>
      <c r="D850" s="121"/>
    </row>
    <row r="851" spans="2:4">
      <c r="B851" s="120"/>
      <c r="C851" s="121"/>
      <c r="D851" s="121"/>
    </row>
    <row r="852" spans="2:4">
      <c r="B852" s="120"/>
      <c r="C852" s="121"/>
      <c r="D852" s="121"/>
    </row>
    <row r="853" spans="2:4">
      <c r="B853" s="120"/>
      <c r="C853" s="121"/>
      <c r="D853" s="121"/>
    </row>
    <row r="854" spans="2:4">
      <c r="B854" s="120"/>
      <c r="C854" s="121"/>
      <c r="D854" s="121"/>
    </row>
    <row r="855" spans="2:4">
      <c r="B855" s="120"/>
      <c r="C855" s="121"/>
      <c r="D855" s="121"/>
    </row>
    <row r="856" spans="2:4">
      <c r="B856" s="120"/>
      <c r="C856" s="121"/>
      <c r="D856" s="121"/>
    </row>
    <row r="857" spans="2:4">
      <c r="B857" s="120"/>
      <c r="C857" s="121"/>
      <c r="D857" s="121"/>
    </row>
    <row r="858" spans="2:4">
      <c r="B858" s="120"/>
      <c r="C858" s="121"/>
      <c r="D858" s="121"/>
    </row>
    <row r="859" spans="2:4">
      <c r="B859" s="120"/>
      <c r="C859" s="121"/>
      <c r="D859" s="121"/>
    </row>
    <row r="860" spans="2:4">
      <c r="B860" s="120"/>
      <c r="C860" s="121"/>
      <c r="D860" s="121"/>
    </row>
    <row r="861" spans="2:4">
      <c r="B861" s="120"/>
      <c r="C861" s="121"/>
      <c r="D861" s="121"/>
    </row>
    <row r="862" spans="2:4">
      <c r="B862" s="120"/>
      <c r="C862" s="121"/>
      <c r="D862" s="121"/>
    </row>
    <row r="863" spans="2:4">
      <c r="B863" s="120"/>
      <c r="C863" s="121"/>
      <c r="D863" s="121"/>
    </row>
    <row r="864" spans="2:4">
      <c r="B864" s="120"/>
      <c r="C864" s="121"/>
      <c r="D864" s="121"/>
    </row>
    <row r="865" spans="2:4">
      <c r="B865" s="120"/>
      <c r="C865" s="121"/>
      <c r="D865" s="121"/>
    </row>
    <row r="866" spans="2:4">
      <c r="B866" s="120"/>
      <c r="C866" s="121"/>
      <c r="D866" s="121"/>
    </row>
    <row r="867" spans="2:4">
      <c r="B867" s="120"/>
      <c r="C867" s="121"/>
      <c r="D867" s="121"/>
    </row>
    <row r="868" spans="2:4">
      <c r="B868" s="120"/>
      <c r="C868" s="121"/>
      <c r="D868" s="121"/>
    </row>
    <row r="869" spans="2:4">
      <c r="B869" s="120"/>
      <c r="C869" s="121"/>
      <c r="D869" s="121"/>
    </row>
    <row r="870" spans="2:4">
      <c r="B870" s="120"/>
      <c r="C870" s="121"/>
      <c r="D870" s="121"/>
    </row>
    <row r="871" spans="2:4">
      <c r="B871" s="120"/>
      <c r="C871" s="121"/>
      <c r="D871" s="121"/>
    </row>
    <row r="872" spans="2:4">
      <c r="B872" s="120"/>
      <c r="C872" s="121"/>
      <c r="D872" s="121"/>
    </row>
    <row r="873" spans="2:4">
      <c r="B873" s="120"/>
      <c r="C873" s="121"/>
      <c r="D873" s="121"/>
    </row>
    <row r="874" spans="2:4">
      <c r="B874" s="120"/>
      <c r="C874" s="121"/>
      <c r="D874" s="121"/>
    </row>
    <row r="875" spans="2:4">
      <c r="B875" s="120"/>
      <c r="C875" s="121"/>
      <c r="D875" s="121"/>
    </row>
    <row r="876" spans="2:4">
      <c r="B876" s="120"/>
      <c r="C876" s="121"/>
      <c r="D876" s="121"/>
    </row>
    <row r="877" spans="2:4">
      <c r="B877" s="120"/>
      <c r="C877" s="121"/>
      <c r="D877" s="121"/>
    </row>
    <row r="878" spans="2:4">
      <c r="B878" s="120"/>
      <c r="C878" s="121"/>
      <c r="D878" s="121"/>
    </row>
    <row r="879" spans="2:4">
      <c r="B879" s="120"/>
      <c r="C879" s="121"/>
      <c r="D879" s="121"/>
    </row>
    <row r="880" spans="2:4">
      <c r="B880" s="120"/>
      <c r="C880" s="121"/>
      <c r="D880" s="121"/>
    </row>
    <row r="881" spans="2:4">
      <c r="B881" s="120"/>
      <c r="C881" s="121"/>
      <c r="D881" s="121"/>
    </row>
    <row r="882" spans="2:4">
      <c r="B882" s="120"/>
      <c r="C882" s="121"/>
      <c r="D882" s="121"/>
    </row>
    <row r="883" spans="2:4">
      <c r="B883" s="120"/>
      <c r="C883" s="121"/>
      <c r="D883" s="121"/>
    </row>
    <row r="884" spans="2:4">
      <c r="B884" s="120"/>
      <c r="C884" s="121"/>
      <c r="D884" s="121"/>
    </row>
    <row r="885" spans="2:4">
      <c r="B885" s="120"/>
      <c r="C885" s="121"/>
      <c r="D885" s="121"/>
    </row>
    <row r="886" spans="2:4">
      <c r="B886" s="120"/>
      <c r="C886" s="121"/>
      <c r="D886" s="121"/>
    </row>
    <row r="887" spans="2:4">
      <c r="B887" s="120"/>
      <c r="C887" s="121"/>
      <c r="D887" s="121"/>
    </row>
    <row r="888" spans="2:4">
      <c r="B888" s="120"/>
      <c r="C888" s="121"/>
      <c r="D888" s="121"/>
    </row>
    <row r="889" spans="2:4">
      <c r="B889" s="120"/>
      <c r="C889" s="121"/>
      <c r="D889" s="121"/>
    </row>
    <row r="890" spans="2:4">
      <c r="B890" s="120"/>
      <c r="C890" s="121"/>
      <c r="D890" s="121"/>
    </row>
    <row r="891" spans="2:4">
      <c r="B891" s="120"/>
      <c r="C891" s="121"/>
      <c r="D891" s="121"/>
    </row>
    <row r="892" spans="2:4">
      <c r="B892" s="120"/>
      <c r="C892" s="121"/>
      <c r="D892" s="121"/>
    </row>
    <row r="893" spans="2:4">
      <c r="B893" s="120"/>
      <c r="C893" s="121"/>
      <c r="D893" s="121"/>
    </row>
    <row r="894" spans="2:4">
      <c r="B894" s="120"/>
      <c r="C894" s="121"/>
      <c r="D894" s="121"/>
    </row>
    <row r="895" spans="2:4">
      <c r="B895" s="120"/>
      <c r="C895" s="121"/>
      <c r="D895" s="121"/>
    </row>
    <row r="896" spans="2:4">
      <c r="B896" s="120"/>
      <c r="C896" s="121"/>
      <c r="D896" s="121"/>
    </row>
    <row r="897" spans="2:4">
      <c r="B897" s="120"/>
      <c r="C897" s="121"/>
      <c r="D897" s="121"/>
    </row>
    <row r="898" spans="2:4">
      <c r="B898" s="120"/>
      <c r="C898" s="121"/>
      <c r="D898" s="121"/>
    </row>
    <row r="899" spans="2:4">
      <c r="B899" s="120"/>
      <c r="C899" s="121"/>
      <c r="D899" s="121"/>
    </row>
    <row r="900" spans="2:4">
      <c r="B900" s="120"/>
      <c r="C900" s="121"/>
      <c r="D900" s="121"/>
    </row>
    <row r="901" spans="2:4">
      <c r="B901" s="120"/>
      <c r="C901" s="121"/>
      <c r="D901" s="121"/>
    </row>
    <row r="902" spans="2:4">
      <c r="B902" s="120"/>
      <c r="C902" s="121"/>
      <c r="D902" s="121"/>
    </row>
    <row r="903" spans="2:4">
      <c r="B903" s="120"/>
      <c r="C903" s="121"/>
      <c r="D903" s="121"/>
    </row>
    <row r="904" spans="2:4">
      <c r="B904" s="120"/>
      <c r="C904" s="121"/>
      <c r="D904" s="121"/>
    </row>
    <row r="905" spans="2:4">
      <c r="B905" s="120"/>
      <c r="C905" s="121"/>
      <c r="D905" s="121"/>
    </row>
    <row r="906" spans="2:4">
      <c r="B906" s="120"/>
      <c r="C906" s="121"/>
      <c r="D906" s="121"/>
    </row>
    <row r="907" spans="2:4">
      <c r="B907" s="120"/>
      <c r="C907" s="121"/>
      <c r="D907" s="121"/>
    </row>
    <row r="908" spans="2:4">
      <c r="B908" s="120"/>
      <c r="C908" s="121"/>
      <c r="D908" s="121"/>
    </row>
    <row r="909" spans="2:4">
      <c r="B909" s="120"/>
      <c r="C909" s="121"/>
      <c r="D909" s="121"/>
    </row>
    <row r="910" spans="2:4">
      <c r="B910" s="120"/>
      <c r="C910" s="121"/>
      <c r="D910" s="121"/>
    </row>
    <row r="911" spans="2:4">
      <c r="B911" s="120"/>
      <c r="C911" s="121"/>
      <c r="D911" s="121"/>
    </row>
    <row r="912" spans="2:4">
      <c r="B912" s="120"/>
      <c r="C912" s="121"/>
      <c r="D912" s="121"/>
    </row>
    <row r="913" spans="2:4">
      <c r="B913" s="120"/>
      <c r="C913" s="121"/>
      <c r="D913" s="121"/>
    </row>
    <row r="914" spans="2:4">
      <c r="B914" s="120"/>
      <c r="C914" s="121"/>
      <c r="D914" s="121"/>
    </row>
    <row r="915" spans="2:4">
      <c r="B915" s="120"/>
      <c r="C915" s="121"/>
      <c r="D915" s="121"/>
    </row>
    <row r="916" spans="2:4">
      <c r="B916" s="120"/>
      <c r="C916" s="121"/>
      <c r="D916" s="121"/>
    </row>
    <row r="917" spans="2:4">
      <c r="B917" s="120"/>
      <c r="C917" s="121"/>
      <c r="D917" s="121"/>
    </row>
    <row r="918" spans="2:4">
      <c r="B918" s="120"/>
      <c r="C918" s="121"/>
      <c r="D918" s="121"/>
    </row>
    <row r="919" spans="2:4">
      <c r="B919" s="120"/>
      <c r="C919" s="121"/>
      <c r="D919" s="121"/>
    </row>
    <row r="920" spans="2:4">
      <c r="B920" s="120"/>
      <c r="C920" s="121"/>
      <c r="D920" s="121"/>
    </row>
    <row r="921" spans="2:4">
      <c r="B921" s="120"/>
      <c r="C921" s="121"/>
      <c r="D921" s="121"/>
    </row>
    <row r="922" spans="2:4">
      <c r="B922" s="120"/>
      <c r="C922" s="121"/>
      <c r="D922" s="121"/>
    </row>
    <row r="923" spans="2:4">
      <c r="B923" s="120"/>
      <c r="C923" s="121"/>
      <c r="D923" s="121"/>
    </row>
    <row r="924" spans="2:4">
      <c r="B924" s="120"/>
      <c r="C924" s="121"/>
      <c r="D924" s="121"/>
    </row>
    <row r="925" spans="2:4">
      <c r="B925" s="120"/>
      <c r="C925" s="121"/>
      <c r="D925" s="121"/>
    </row>
    <row r="926" spans="2:4">
      <c r="B926" s="120"/>
      <c r="C926" s="121"/>
      <c r="D926" s="121"/>
    </row>
    <row r="927" spans="2:4">
      <c r="B927" s="120"/>
      <c r="C927" s="121"/>
      <c r="D927" s="121"/>
    </row>
    <row r="928" spans="2:4">
      <c r="B928" s="120"/>
      <c r="C928" s="121"/>
      <c r="D928" s="121"/>
    </row>
    <row r="929" spans="2:4">
      <c r="B929" s="120"/>
      <c r="C929" s="121"/>
      <c r="D929" s="121"/>
    </row>
    <row r="930" spans="2:4">
      <c r="B930" s="120"/>
      <c r="C930" s="121"/>
      <c r="D930" s="121"/>
    </row>
    <row r="931" spans="2:4">
      <c r="B931" s="120"/>
      <c r="C931" s="121"/>
      <c r="D931" s="121"/>
    </row>
    <row r="932" spans="2:4">
      <c r="B932" s="120"/>
      <c r="C932" s="121"/>
      <c r="D932" s="121"/>
    </row>
    <row r="933" spans="2:4">
      <c r="B933" s="120"/>
      <c r="C933" s="121"/>
      <c r="D933" s="121"/>
    </row>
    <row r="934" spans="2:4">
      <c r="B934" s="120"/>
      <c r="C934" s="121"/>
      <c r="D934" s="121"/>
    </row>
    <row r="935" spans="2:4">
      <c r="B935" s="120"/>
      <c r="C935" s="121"/>
      <c r="D935" s="121"/>
    </row>
    <row r="936" spans="2:4">
      <c r="B936" s="120"/>
      <c r="C936" s="121"/>
      <c r="D936" s="121"/>
    </row>
    <row r="937" spans="2:4">
      <c r="B937" s="120"/>
      <c r="C937" s="121"/>
      <c r="D937" s="121"/>
    </row>
    <row r="938" spans="2:4">
      <c r="B938" s="120"/>
      <c r="C938" s="121"/>
      <c r="D938" s="121"/>
    </row>
    <row r="939" spans="2:4">
      <c r="B939" s="120"/>
      <c r="C939" s="121"/>
      <c r="D939" s="121"/>
    </row>
    <row r="940" spans="2:4">
      <c r="B940" s="120"/>
      <c r="C940" s="121"/>
      <c r="D940" s="121"/>
    </row>
    <row r="941" spans="2:4">
      <c r="B941" s="120"/>
      <c r="C941" s="121"/>
      <c r="D941" s="121"/>
    </row>
    <row r="942" spans="2:4">
      <c r="B942" s="120"/>
      <c r="C942" s="121"/>
      <c r="D942" s="121"/>
    </row>
    <row r="943" spans="2:4">
      <c r="B943" s="120"/>
      <c r="C943" s="121"/>
      <c r="D943" s="121"/>
    </row>
    <row r="944" spans="2:4">
      <c r="B944" s="120"/>
      <c r="C944" s="121"/>
      <c r="D944" s="121"/>
    </row>
    <row r="945" spans="2:4">
      <c r="B945" s="120"/>
      <c r="C945" s="121"/>
      <c r="D945" s="121"/>
    </row>
    <row r="946" spans="2:4">
      <c r="B946" s="120"/>
      <c r="C946" s="121"/>
      <c r="D946" s="121"/>
    </row>
    <row r="947" spans="2:4">
      <c r="B947" s="120"/>
      <c r="C947" s="121"/>
      <c r="D947" s="121"/>
    </row>
    <row r="948" spans="2:4">
      <c r="B948" s="120"/>
      <c r="C948" s="121"/>
      <c r="D948" s="121"/>
    </row>
    <row r="949" spans="2:4">
      <c r="B949" s="120"/>
      <c r="C949" s="121"/>
      <c r="D949" s="121"/>
    </row>
    <row r="950" spans="2:4">
      <c r="B950" s="120"/>
      <c r="C950" s="121"/>
      <c r="D950" s="121"/>
    </row>
    <row r="951" spans="2:4">
      <c r="B951" s="120"/>
      <c r="C951" s="121"/>
      <c r="D951" s="121"/>
    </row>
    <row r="952" spans="2:4">
      <c r="B952" s="120"/>
      <c r="C952" s="121"/>
      <c r="D952" s="121"/>
    </row>
    <row r="953" spans="2:4">
      <c r="B953" s="120"/>
      <c r="C953" s="121"/>
      <c r="D953" s="121"/>
    </row>
    <row r="954" spans="2:4">
      <c r="B954" s="120"/>
      <c r="C954" s="121"/>
      <c r="D954" s="121"/>
    </row>
    <row r="955" spans="2:4">
      <c r="B955" s="120"/>
      <c r="C955" s="121"/>
      <c r="D955" s="121"/>
    </row>
    <row r="956" spans="2:4">
      <c r="B956" s="120"/>
      <c r="C956" s="121"/>
      <c r="D956" s="121"/>
    </row>
    <row r="957" spans="2:4">
      <c r="B957" s="120"/>
      <c r="C957" s="121"/>
      <c r="D957" s="121"/>
    </row>
    <row r="958" spans="2:4">
      <c r="B958" s="120"/>
      <c r="C958" s="121"/>
      <c r="D958" s="121"/>
    </row>
    <row r="959" spans="2:4">
      <c r="B959" s="120"/>
      <c r="C959" s="121"/>
      <c r="D959" s="121"/>
    </row>
    <row r="960" spans="2:4">
      <c r="B960" s="120"/>
      <c r="C960" s="121"/>
      <c r="D960" s="121"/>
    </row>
    <row r="961" spans="2:4">
      <c r="B961" s="120"/>
      <c r="C961" s="121"/>
      <c r="D961" s="121"/>
    </row>
    <row r="962" spans="2:4">
      <c r="B962" s="120"/>
      <c r="C962" s="121"/>
      <c r="D962" s="121"/>
    </row>
    <row r="963" spans="2:4">
      <c r="B963" s="120"/>
      <c r="C963" s="121"/>
      <c r="D963" s="121"/>
    </row>
    <row r="964" spans="2:4">
      <c r="B964" s="120"/>
      <c r="C964" s="121"/>
      <c r="D964" s="121"/>
    </row>
    <row r="965" spans="2:4">
      <c r="B965" s="120"/>
      <c r="C965" s="121"/>
      <c r="D965" s="121"/>
    </row>
    <row r="966" spans="2:4">
      <c r="B966" s="120"/>
      <c r="C966" s="121"/>
      <c r="D966" s="121"/>
    </row>
    <row r="967" spans="2:4">
      <c r="B967" s="120"/>
      <c r="C967" s="121"/>
      <c r="D967" s="12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8803</v>
      </c>
    </row>
    <row r="6" spans="2:16" ht="26.25" customHeight="1">
      <c r="B6" s="134" t="s">
        <v>182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2893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2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8803</v>
      </c>
    </row>
    <row r="6" spans="2:16" ht="26.25" customHeight="1">
      <c r="B6" s="134" t="s">
        <v>183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2894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2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9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9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8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8803</v>
      </c>
    </row>
    <row r="6" spans="2:18" ht="21.7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ht="27.75" customHeight="1">
      <c r="B7" s="140" t="s">
        <v>87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61</v>
      </c>
      <c r="P8" s="29" t="s">
        <v>206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7.9730380586990321</v>
      </c>
      <c r="I11" s="69"/>
      <c r="J11" s="69"/>
      <c r="K11" s="78">
        <v>3.0511150505464E-3</v>
      </c>
      <c r="L11" s="77"/>
      <c r="M11" s="79"/>
      <c r="N11" s="69"/>
      <c r="O11" s="77">
        <v>108190.34983874</v>
      </c>
      <c r="P11" s="69"/>
      <c r="Q11" s="78">
        <f>IFERROR(O11/$O$11,0)</f>
        <v>1</v>
      </c>
      <c r="R11" s="78">
        <f>O11/'סכום נכסי הקרן'!$C$42</f>
        <v>8.7588504217831778E-2</v>
      </c>
    </row>
    <row r="12" spans="2:18" ht="22.5" customHeight="1">
      <c r="B12" s="70" t="s">
        <v>197</v>
      </c>
      <c r="C12" s="71"/>
      <c r="D12" s="71"/>
      <c r="E12" s="71"/>
      <c r="F12" s="71"/>
      <c r="G12" s="71"/>
      <c r="H12" s="80">
        <v>7.8860320840824532</v>
      </c>
      <c r="I12" s="71"/>
      <c r="J12" s="71"/>
      <c r="K12" s="81">
        <v>2.8982793794506173E-3</v>
      </c>
      <c r="L12" s="80"/>
      <c r="M12" s="82"/>
      <c r="N12" s="71"/>
      <c r="O12" s="80">
        <v>107597.675194771</v>
      </c>
      <c r="P12" s="71"/>
      <c r="Q12" s="81">
        <f t="shared" ref="Q12:Q50" si="0">IFERROR(O12/$O$11,0)</f>
        <v>0.99452192691074204</v>
      </c>
      <c r="R12" s="81">
        <f>O12/'סכום נכסי הקרן'!$C$42</f>
        <v>8.7108687989947725E-2</v>
      </c>
    </row>
    <row r="13" spans="2:18">
      <c r="B13" s="72" t="s">
        <v>24</v>
      </c>
      <c r="C13" s="73"/>
      <c r="D13" s="73"/>
      <c r="E13" s="73"/>
      <c r="F13" s="73"/>
      <c r="G13" s="73"/>
      <c r="H13" s="83">
        <v>7.5712691812977155</v>
      </c>
      <c r="I13" s="73"/>
      <c r="J13" s="73"/>
      <c r="K13" s="84">
        <v>-5.4440254078589514E-3</v>
      </c>
      <c r="L13" s="83"/>
      <c r="M13" s="85"/>
      <c r="N13" s="73"/>
      <c r="O13" s="83">
        <v>37172.134744670002</v>
      </c>
      <c r="P13" s="73"/>
      <c r="Q13" s="84">
        <f t="shared" si="0"/>
        <v>0.34358087204705273</v>
      </c>
      <c r="R13" s="84">
        <f>O13/'סכום נכסי הקרן'!$C$42</f>
        <v>3.0093734660459601E-2</v>
      </c>
    </row>
    <row r="14" spans="2:18">
      <c r="B14" s="74" t="s">
        <v>23</v>
      </c>
      <c r="C14" s="71"/>
      <c r="D14" s="71"/>
      <c r="E14" s="71"/>
      <c r="F14" s="71"/>
      <c r="G14" s="71"/>
      <c r="H14" s="80">
        <v>7.5712691812977155</v>
      </c>
      <c r="I14" s="71"/>
      <c r="J14" s="71"/>
      <c r="K14" s="81">
        <v>-5.4440254078589514E-3</v>
      </c>
      <c r="L14" s="80"/>
      <c r="M14" s="82"/>
      <c r="N14" s="71"/>
      <c r="O14" s="80">
        <v>37172.134744670002</v>
      </c>
      <c r="P14" s="71"/>
      <c r="Q14" s="81">
        <f t="shared" si="0"/>
        <v>0.34358087204705273</v>
      </c>
      <c r="R14" s="81">
        <f>O14/'סכום נכסי הקרן'!$C$42</f>
        <v>3.0093734660459601E-2</v>
      </c>
    </row>
    <row r="15" spans="2:18">
      <c r="B15" s="75" t="s">
        <v>231</v>
      </c>
      <c r="C15" s="73" t="s">
        <v>232</v>
      </c>
      <c r="D15" s="86" t="s">
        <v>118</v>
      </c>
      <c r="E15" s="73" t="s">
        <v>233</v>
      </c>
      <c r="F15" s="73"/>
      <c r="G15" s="73"/>
      <c r="H15" s="83">
        <v>0.58000000000021323</v>
      </c>
      <c r="I15" s="86" t="s">
        <v>131</v>
      </c>
      <c r="J15" s="87">
        <v>0.04</v>
      </c>
      <c r="K15" s="84">
        <v>-3.1000000000012394E-3</v>
      </c>
      <c r="L15" s="83">
        <v>2551110.961815</v>
      </c>
      <c r="M15" s="85">
        <v>136</v>
      </c>
      <c r="N15" s="73"/>
      <c r="O15" s="83">
        <v>3469.5107531469998</v>
      </c>
      <c r="P15" s="84">
        <v>1.6408172302466838E-4</v>
      </c>
      <c r="Q15" s="84">
        <f t="shared" si="0"/>
        <v>3.2068578744022726E-2</v>
      </c>
      <c r="R15" s="84">
        <f>O15/'סכום נכסי הקרן'!$C$42</f>
        <v>2.8088388445807046E-3</v>
      </c>
    </row>
    <row r="16" spans="2:18">
      <c r="B16" s="75" t="s">
        <v>234</v>
      </c>
      <c r="C16" s="73" t="s">
        <v>235</v>
      </c>
      <c r="D16" s="86" t="s">
        <v>118</v>
      </c>
      <c r="E16" s="73" t="s">
        <v>233</v>
      </c>
      <c r="F16" s="73"/>
      <c r="G16" s="73"/>
      <c r="H16" s="83">
        <v>3.3799999999999919</v>
      </c>
      <c r="I16" s="86" t="s">
        <v>131</v>
      </c>
      <c r="J16" s="87">
        <v>0.04</v>
      </c>
      <c r="K16" s="84">
        <v>-8.8999999999987214E-3</v>
      </c>
      <c r="L16" s="83">
        <v>1639171.665479</v>
      </c>
      <c r="M16" s="85">
        <v>147.74</v>
      </c>
      <c r="N16" s="73"/>
      <c r="O16" s="83">
        <v>2421.7121640789996</v>
      </c>
      <c r="P16" s="84">
        <v>1.2927584287689779E-4</v>
      </c>
      <c r="Q16" s="84">
        <f t="shared" si="0"/>
        <v>2.2383809347955828E-2</v>
      </c>
      <c r="R16" s="84">
        <f>O16/'סכום נכסי הקרן'!$C$42</f>
        <v>1.9605643794845715E-3</v>
      </c>
    </row>
    <row r="17" spans="2:18">
      <c r="B17" s="75" t="s">
        <v>236</v>
      </c>
      <c r="C17" s="73" t="s">
        <v>237</v>
      </c>
      <c r="D17" s="86" t="s">
        <v>118</v>
      </c>
      <c r="E17" s="73" t="s">
        <v>233</v>
      </c>
      <c r="F17" s="73"/>
      <c r="G17" s="73"/>
      <c r="H17" s="83">
        <v>6.2699999999991425</v>
      </c>
      <c r="I17" s="86" t="s">
        <v>131</v>
      </c>
      <c r="J17" s="87">
        <v>7.4999999999999997E-3</v>
      </c>
      <c r="K17" s="84">
        <v>-8.6999999999989534E-3</v>
      </c>
      <c r="L17" s="83">
        <v>3311206.5346520003</v>
      </c>
      <c r="M17" s="85">
        <v>112.38</v>
      </c>
      <c r="N17" s="73"/>
      <c r="O17" s="83">
        <v>3721.1340599969994</v>
      </c>
      <c r="P17" s="84">
        <v>1.7069163643175281E-4</v>
      </c>
      <c r="Q17" s="84">
        <f t="shared" si="0"/>
        <v>3.4394325053421382E-2</v>
      </c>
      <c r="R17" s="84">
        <f>O17/'סכום נכסי הקרן'!$C$42</f>
        <v>3.012547485011076E-3</v>
      </c>
    </row>
    <row r="18" spans="2:18">
      <c r="B18" s="75" t="s">
        <v>238</v>
      </c>
      <c r="C18" s="73" t="s">
        <v>239</v>
      </c>
      <c r="D18" s="86" t="s">
        <v>118</v>
      </c>
      <c r="E18" s="73" t="s">
        <v>233</v>
      </c>
      <c r="F18" s="73"/>
      <c r="G18" s="73"/>
      <c r="H18" s="83">
        <v>12.550000000000221</v>
      </c>
      <c r="I18" s="86" t="s">
        <v>131</v>
      </c>
      <c r="J18" s="87">
        <v>0.04</v>
      </c>
      <c r="K18" s="84">
        <v>-2.6999999999995617E-3</v>
      </c>
      <c r="L18" s="83">
        <v>1130278.428783</v>
      </c>
      <c r="M18" s="85">
        <v>201.91</v>
      </c>
      <c r="N18" s="73"/>
      <c r="O18" s="83">
        <v>2282.1450962299996</v>
      </c>
      <c r="P18" s="84">
        <v>6.8272480517870814E-5</v>
      </c>
      <c r="Q18" s="84">
        <f t="shared" si="0"/>
        <v>2.1093795330466951E-2</v>
      </c>
      <c r="R18" s="84">
        <f>O18/'סכום נכסי הקרן'!$C$42</f>
        <v>1.8475739812726848E-3</v>
      </c>
    </row>
    <row r="19" spans="2:18">
      <c r="B19" s="75" t="s">
        <v>240</v>
      </c>
      <c r="C19" s="73" t="s">
        <v>241</v>
      </c>
      <c r="D19" s="86" t="s">
        <v>118</v>
      </c>
      <c r="E19" s="73" t="s">
        <v>233</v>
      </c>
      <c r="F19" s="73"/>
      <c r="G19" s="73"/>
      <c r="H19" s="83">
        <v>17.030000000000328</v>
      </c>
      <c r="I19" s="86" t="s">
        <v>131</v>
      </c>
      <c r="J19" s="87">
        <v>2.75E-2</v>
      </c>
      <c r="K19" s="84">
        <v>-5.9999999999950403E-4</v>
      </c>
      <c r="L19" s="83">
        <v>1652893.8693309999</v>
      </c>
      <c r="M19" s="85">
        <v>170.79</v>
      </c>
      <c r="N19" s="73"/>
      <c r="O19" s="83">
        <v>2822.9775335690001</v>
      </c>
      <c r="P19" s="84">
        <v>9.215783839534259E-5</v>
      </c>
      <c r="Q19" s="84">
        <f t="shared" si="0"/>
        <v>2.6092692534747393E-2</v>
      </c>
      <c r="R19" s="84">
        <f>O19/'סכום נכסי הקרן'!$C$42</f>
        <v>2.2854199101343098E-3</v>
      </c>
    </row>
    <row r="20" spans="2:18">
      <c r="B20" s="75" t="s">
        <v>242</v>
      </c>
      <c r="C20" s="73" t="s">
        <v>243</v>
      </c>
      <c r="D20" s="86" t="s">
        <v>118</v>
      </c>
      <c r="E20" s="73" t="s">
        <v>233</v>
      </c>
      <c r="F20" s="73"/>
      <c r="G20" s="73"/>
      <c r="H20" s="83">
        <v>2.6899999999999977</v>
      </c>
      <c r="I20" s="86" t="s">
        <v>131</v>
      </c>
      <c r="J20" s="87">
        <v>1.7500000000000002E-2</v>
      </c>
      <c r="K20" s="84">
        <v>-7.8000000000010205E-3</v>
      </c>
      <c r="L20" s="83">
        <v>3401135.378178</v>
      </c>
      <c r="M20" s="85">
        <v>109.42</v>
      </c>
      <c r="N20" s="73"/>
      <c r="O20" s="83">
        <v>3721.522369629</v>
      </c>
      <c r="P20" s="84">
        <v>1.9293277965236384E-4</v>
      </c>
      <c r="Q20" s="84">
        <f t="shared" si="0"/>
        <v>3.4397914187134136E-2</v>
      </c>
      <c r="R20" s="84">
        <f>O20/'סכום נכסי הקרן'!$C$42</f>
        <v>3.0128618518644136E-3</v>
      </c>
    </row>
    <row r="21" spans="2:18">
      <c r="B21" s="75" t="s">
        <v>244</v>
      </c>
      <c r="C21" s="73" t="s">
        <v>245</v>
      </c>
      <c r="D21" s="86" t="s">
        <v>118</v>
      </c>
      <c r="E21" s="73" t="s">
        <v>233</v>
      </c>
      <c r="F21" s="73"/>
      <c r="G21" s="73"/>
      <c r="H21" s="83">
        <v>4.7599999999999865</v>
      </c>
      <c r="I21" s="86" t="s">
        <v>131</v>
      </c>
      <c r="J21" s="87">
        <v>7.4999999999999997E-3</v>
      </c>
      <c r="K21" s="84">
        <v>-9.4999999999998332E-3</v>
      </c>
      <c r="L21" s="83">
        <v>2765195.0608339999</v>
      </c>
      <c r="M21" s="85">
        <v>109.12</v>
      </c>
      <c r="N21" s="73"/>
      <c r="O21" s="83">
        <v>3017.3807762790002</v>
      </c>
      <c r="P21" s="84">
        <v>1.2636140667968116E-4</v>
      </c>
      <c r="Q21" s="84">
        <f t="shared" si="0"/>
        <v>2.7889555591385645E-2</v>
      </c>
      <c r="R21" s="84">
        <f>O21/'סכום נכסי הקרן'!$C$42</f>
        <v>2.4428044575495354E-3</v>
      </c>
    </row>
    <row r="22" spans="2:18">
      <c r="B22" s="75" t="s">
        <v>246</v>
      </c>
      <c r="C22" s="73" t="s">
        <v>247</v>
      </c>
      <c r="D22" s="86" t="s">
        <v>118</v>
      </c>
      <c r="E22" s="73" t="s">
        <v>233</v>
      </c>
      <c r="F22" s="73"/>
      <c r="G22" s="73"/>
      <c r="H22" s="83">
        <v>28.770000000036152</v>
      </c>
      <c r="I22" s="86" t="s">
        <v>131</v>
      </c>
      <c r="J22" s="87">
        <v>5.0000000000000001E-3</v>
      </c>
      <c r="K22" s="84">
        <v>3.7999999999935434E-3</v>
      </c>
      <c r="L22" s="83">
        <v>299306.25</v>
      </c>
      <c r="M22" s="85">
        <v>103.5</v>
      </c>
      <c r="N22" s="73"/>
      <c r="O22" s="83">
        <v>309.78195563999998</v>
      </c>
      <c r="P22" s="84">
        <v>9.216938426717169E-5</v>
      </c>
      <c r="Q22" s="84">
        <f t="shared" si="0"/>
        <v>2.863304870552101E-3</v>
      </c>
      <c r="R22" s="84">
        <f>O22/'סכום נכסי הקרן'!$C$42</f>
        <v>2.5079259073129098E-4</v>
      </c>
    </row>
    <row r="23" spans="2:18">
      <c r="B23" s="75" t="s">
        <v>248</v>
      </c>
      <c r="C23" s="73" t="s">
        <v>249</v>
      </c>
      <c r="D23" s="86" t="s">
        <v>118</v>
      </c>
      <c r="E23" s="73" t="s">
        <v>233</v>
      </c>
      <c r="F23" s="73"/>
      <c r="G23" s="73"/>
      <c r="H23" s="83">
        <v>8.2500000000005524</v>
      </c>
      <c r="I23" s="86" t="s">
        <v>131</v>
      </c>
      <c r="J23" s="87">
        <v>5.0000000000000001E-3</v>
      </c>
      <c r="K23" s="84">
        <v>-7.3999999999997549E-3</v>
      </c>
      <c r="L23" s="83">
        <v>3663112.3741640002</v>
      </c>
      <c r="M23" s="85">
        <v>111.21</v>
      </c>
      <c r="N23" s="73"/>
      <c r="O23" s="83">
        <v>4073.7474202150001</v>
      </c>
      <c r="P23" s="84">
        <v>1.9799812224644169E-4</v>
      </c>
      <c r="Q23" s="84">
        <f t="shared" si="0"/>
        <v>3.7653519249055085E-2</v>
      </c>
      <c r="R23" s="84">
        <f>O23/'סכום נכסי הקרן'!$C$42</f>
        <v>3.2980154295620713E-3</v>
      </c>
    </row>
    <row r="24" spans="2:18">
      <c r="B24" s="75" t="s">
        <v>250</v>
      </c>
      <c r="C24" s="73" t="s">
        <v>251</v>
      </c>
      <c r="D24" s="86" t="s">
        <v>118</v>
      </c>
      <c r="E24" s="73" t="s">
        <v>233</v>
      </c>
      <c r="F24" s="73"/>
      <c r="G24" s="73"/>
      <c r="H24" s="83">
        <v>21.960000000001251</v>
      </c>
      <c r="I24" s="86" t="s">
        <v>131</v>
      </c>
      <c r="J24" s="87">
        <v>0.01</v>
      </c>
      <c r="K24" s="84">
        <v>1.8000000000010028E-3</v>
      </c>
      <c r="L24" s="83">
        <v>3457230.3498840006</v>
      </c>
      <c r="M24" s="85">
        <v>121.2</v>
      </c>
      <c r="N24" s="73"/>
      <c r="O24" s="83">
        <v>4190.1631563310002</v>
      </c>
      <c r="P24" s="84">
        <v>1.9525398664816033E-4</v>
      </c>
      <c r="Q24" s="84">
        <f t="shared" si="0"/>
        <v>3.8729546235653424E-2</v>
      </c>
      <c r="R24" s="84">
        <f>O24/'סכום נכסי הקרן'!$C$42</f>
        <v>3.392263023816241E-3</v>
      </c>
    </row>
    <row r="25" spans="2:18">
      <c r="B25" s="75" t="s">
        <v>252</v>
      </c>
      <c r="C25" s="73" t="s">
        <v>253</v>
      </c>
      <c r="D25" s="86" t="s">
        <v>118</v>
      </c>
      <c r="E25" s="73" t="s">
        <v>233</v>
      </c>
      <c r="F25" s="73"/>
      <c r="G25" s="73"/>
      <c r="H25" s="83">
        <v>1.7200000000000168</v>
      </c>
      <c r="I25" s="86" t="s">
        <v>131</v>
      </c>
      <c r="J25" s="87">
        <v>2.75E-2</v>
      </c>
      <c r="K25" s="84">
        <v>-7.0999999999995242E-3</v>
      </c>
      <c r="L25" s="83">
        <v>6450559.4838629998</v>
      </c>
      <c r="M25" s="85">
        <v>110.72</v>
      </c>
      <c r="N25" s="73"/>
      <c r="O25" s="83">
        <v>7142.0594595539997</v>
      </c>
      <c r="P25" s="84">
        <v>3.6865395733489163E-4</v>
      </c>
      <c r="Q25" s="84">
        <f t="shared" si="0"/>
        <v>6.6013830902658041E-2</v>
      </c>
      <c r="R25" s="84">
        <f>O25/'סכום נכסי הקרן'!$C$42</f>
        <v>5.7820527064526978E-3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8.0521708025098686</v>
      </c>
      <c r="I27" s="73"/>
      <c r="J27" s="73"/>
      <c r="K27" s="84">
        <v>7.3015296158431206E-3</v>
      </c>
      <c r="L27" s="83"/>
      <c r="M27" s="85"/>
      <c r="N27" s="73"/>
      <c r="O27" s="83">
        <v>70425.540450101005</v>
      </c>
      <c r="P27" s="73"/>
      <c r="Q27" s="84">
        <f t="shared" si="0"/>
        <v>0.65094105486368936</v>
      </c>
      <c r="R27" s="84">
        <f>O27/'סכום נכסי הקרן'!$C$42</f>
        <v>5.7014953329488124E-2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8.0521708025098686</v>
      </c>
      <c r="I28" s="71"/>
      <c r="J28" s="71"/>
      <c r="K28" s="81">
        <v>7.3015296158431206E-3</v>
      </c>
      <c r="L28" s="80"/>
      <c r="M28" s="82"/>
      <c r="N28" s="71"/>
      <c r="O28" s="80">
        <v>70425.540450101005</v>
      </c>
      <c r="P28" s="71"/>
      <c r="Q28" s="81">
        <f t="shared" si="0"/>
        <v>0.65094105486368936</v>
      </c>
      <c r="R28" s="81">
        <f>O28/'סכום נכסי הקרן'!$C$42</f>
        <v>5.7014953329488124E-2</v>
      </c>
    </row>
    <row r="29" spans="2:18">
      <c r="B29" s="75" t="s">
        <v>254</v>
      </c>
      <c r="C29" s="73" t="s">
        <v>255</v>
      </c>
      <c r="D29" s="86" t="s">
        <v>118</v>
      </c>
      <c r="E29" s="73" t="s">
        <v>233</v>
      </c>
      <c r="F29" s="73"/>
      <c r="G29" s="73"/>
      <c r="H29" s="83">
        <v>5.1399999999998771</v>
      </c>
      <c r="I29" s="86" t="s">
        <v>131</v>
      </c>
      <c r="J29" s="87">
        <v>6.25E-2</v>
      </c>
      <c r="K29" s="84">
        <v>3.4999999999997203E-3</v>
      </c>
      <c r="L29" s="83">
        <v>2652931.5492520002</v>
      </c>
      <c r="M29" s="85">
        <v>135.04</v>
      </c>
      <c r="N29" s="73"/>
      <c r="O29" s="83">
        <v>3582.5188482459998</v>
      </c>
      <c r="P29" s="84">
        <v>1.6034855659763462E-4</v>
      </c>
      <c r="Q29" s="84">
        <f t="shared" si="0"/>
        <v>3.3113109011901891E-2</v>
      </c>
      <c r="R29" s="84">
        <f>O29/'סכום נכסי הקרן'!$C$42</f>
        <v>2.9003276883544922E-3</v>
      </c>
    </row>
    <row r="30" spans="2:18">
      <c r="B30" s="75" t="s">
        <v>256</v>
      </c>
      <c r="C30" s="73" t="s">
        <v>257</v>
      </c>
      <c r="D30" s="86" t="s">
        <v>118</v>
      </c>
      <c r="E30" s="73" t="s">
        <v>233</v>
      </c>
      <c r="F30" s="73"/>
      <c r="G30" s="73"/>
      <c r="H30" s="83">
        <v>3.0500000000000442</v>
      </c>
      <c r="I30" s="86" t="s">
        <v>131</v>
      </c>
      <c r="J30" s="87">
        <v>3.7499999999999999E-2</v>
      </c>
      <c r="K30" s="84">
        <v>1.9000000000016989E-3</v>
      </c>
      <c r="L30" s="83">
        <v>1956365.2477140001</v>
      </c>
      <c r="M30" s="85">
        <v>114.35</v>
      </c>
      <c r="N30" s="73"/>
      <c r="O30" s="83">
        <v>2237.103708998</v>
      </c>
      <c r="P30" s="84">
        <v>9.3350173040817575E-5</v>
      </c>
      <c r="Q30" s="84">
        <f t="shared" si="0"/>
        <v>2.0677479205238269E-2</v>
      </c>
      <c r="R30" s="84">
        <f>O30/'סכום נכסי הקרן'!$C$42</f>
        <v>1.8111094745821411E-3</v>
      </c>
    </row>
    <row r="31" spans="2:18">
      <c r="B31" s="75" t="s">
        <v>258</v>
      </c>
      <c r="C31" s="73" t="s">
        <v>259</v>
      </c>
      <c r="D31" s="86" t="s">
        <v>118</v>
      </c>
      <c r="E31" s="73" t="s">
        <v>233</v>
      </c>
      <c r="F31" s="73"/>
      <c r="G31" s="73"/>
      <c r="H31" s="83">
        <v>18.299999999999454</v>
      </c>
      <c r="I31" s="86" t="s">
        <v>131</v>
      </c>
      <c r="J31" s="87">
        <v>3.7499999999999999E-2</v>
      </c>
      <c r="K31" s="84">
        <v>1.8299999999999376E-2</v>
      </c>
      <c r="L31" s="83">
        <v>9120247.3988509998</v>
      </c>
      <c r="M31" s="85">
        <v>142.52000000000001</v>
      </c>
      <c r="N31" s="73"/>
      <c r="O31" s="83">
        <v>12998.176605307001</v>
      </c>
      <c r="P31" s="84">
        <v>4.3509963243431877E-4</v>
      </c>
      <c r="Q31" s="84">
        <f t="shared" si="0"/>
        <v>0.12014173745330389</v>
      </c>
      <c r="R31" s="84">
        <f>O31/'סכום נכסי הקרן'!$C$42</f>
        <v>1.0523035077666346E-2</v>
      </c>
    </row>
    <row r="32" spans="2:18">
      <c r="B32" s="75" t="s">
        <v>260</v>
      </c>
      <c r="C32" s="73" t="s">
        <v>261</v>
      </c>
      <c r="D32" s="86" t="s">
        <v>118</v>
      </c>
      <c r="E32" s="73" t="s">
        <v>233</v>
      </c>
      <c r="F32" s="73"/>
      <c r="G32" s="73"/>
      <c r="H32" s="83">
        <v>2.569999999999959</v>
      </c>
      <c r="I32" s="86" t="s">
        <v>131</v>
      </c>
      <c r="J32" s="87">
        <v>1.5E-3</v>
      </c>
      <c r="K32" s="84">
        <v>1.6000000000004856E-3</v>
      </c>
      <c r="L32" s="83">
        <v>9060180.3287640009</v>
      </c>
      <c r="M32" s="85">
        <v>100.04</v>
      </c>
      <c r="N32" s="73"/>
      <c r="O32" s="83">
        <v>9063.8045522409993</v>
      </c>
      <c r="P32" s="84">
        <v>8.5601656451335872E-4</v>
      </c>
      <c r="Q32" s="84">
        <f t="shared" si="0"/>
        <v>8.3776460338198286E-2</v>
      </c>
      <c r="R32" s="84">
        <f>O32/'סכום נכסי הקרן'!$C$42</f>
        <v>7.3378548496872975E-3</v>
      </c>
    </row>
    <row r="33" spans="2:18">
      <c r="B33" s="75" t="s">
        <v>262</v>
      </c>
      <c r="C33" s="73" t="s">
        <v>263</v>
      </c>
      <c r="D33" s="86" t="s">
        <v>118</v>
      </c>
      <c r="E33" s="73" t="s">
        <v>233</v>
      </c>
      <c r="F33" s="73"/>
      <c r="G33" s="73"/>
      <c r="H33" s="83">
        <v>1.9000000000001895</v>
      </c>
      <c r="I33" s="86" t="s">
        <v>131</v>
      </c>
      <c r="J33" s="87">
        <v>1.2500000000000001E-2</v>
      </c>
      <c r="K33" s="84">
        <v>5.0000000000063047E-4</v>
      </c>
      <c r="L33" s="83">
        <v>6195269.9205219997</v>
      </c>
      <c r="M33" s="85">
        <v>102.41</v>
      </c>
      <c r="N33" s="73"/>
      <c r="O33" s="83">
        <v>6344.5761972119999</v>
      </c>
      <c r="P33" s="84">
        <v>4.0612332324562795E-4</v>
      </c>
      <c r="Q33" s="84">
        <f t="shared" si="0"/>
        <v>5.8642718196851421E-2</v>
      </c>
      <c r="R33" s="84">
        <f>O33/'סכום נכסי הקרן'!$C$42</f>
        <v>5.1364279701300412E-3</v>
      </c>
    </row>
    <row r="34" spans="2:18">
      <c r="B34" s="75" t="s">
        <v>264</v>
      </c>
      <c r="C34" s="73" t="s">
        <v>265</v>
      </c>
      <c r="D34" s="86" t="s">
        <v>118</v>
      </c>
      <c r="E34" s="73" t="s">
        <v>233</v>
      </c>
      <c r="F34" s="73"/>
      <c r="G34" s="73"/>
      <c r="H34" s="83">
        <v>2.8700000000002373</v>
      </c>
      <c r="I34" s="86" t="s">
        <v>131</v>
      </c>
      <c r="J34" s="87">
        <v>1.4999999999999999E-2</v>
      </c>
      <c r="K34" s="84">
        <v>1.7000000000012413E-3</v>
      </c>
      <c r="L34" s="83">
        <v>3408429.2618760001</v>
      </c>
      <c r="M34" s="85">
        <v>104</v>
      </c>
      <c r="N34" s="73"/>
      <c r="O34" s="83">
        <v>3544.766404468</v>
      </c>
      <c r="P34" s="84">
        <v>2.0267563927851566E-4</v>
      </c>
      <c r="Q34" s="84">
        <f t="shared" si="0"/>
        <v>3.2764164361715711E-2</v>
      </c>
      <c r="R34" s="84">
        <f>O34/'סכום נכסי הקרן'!$C$42</f>
        <v>2.8697641483898697E-3</v>
      </c>
    </row>
    <row r="35" spans="2:18">
      <c r="B35" s="75" t="s">
        <v>266</v>
      </c>
      <c r="C35" s="73" t="s">
        <v>267</v>
      </c>
      <c r="D35" s="86" t="s">
        <v>118</v>
      </c>
      <c r="E35" s="73" t="s">
        <v>233</v>
      </c>
      <c r="F35" s="73"/>
      <c r="G35" s="73"/>
      <c r="H35" s="83">
        <v>0.08</v>
      </c>
      <c r="I35" s="86" t="s">
        <v>131</v>
      </c>
      <c r="J35" s="87">
        <v>5.0000000000000001E-3</v>
      </c>
      <c r="K35" s="84">
        <v>2.5999999999999999E-3</v>
      </c>
      <c r="L35" s="83">
        <v>30215.401569000001</v>
      </c>
      <c r="M35" s="85">
        <v>100.48</v>
      </c>
      <c r="N35" s="73"/>
      <c r="O35" s="83">
        <v>30.360436800000002</v>
      </c>
      <c r="P35" s="84">
        <v>7.3719236911688494E-6</v>
      </c>
      <c r="Q35" s="84">
        <f t="shared" si="0"/>
        <v>2.8062056223362688E-4</v>
      </c>
      <c r="R35" s="84">
        <f>O35/'סכום נכסי הקרן'!$C$42</f>
        <v>2.4579135298810353E-5</v>
      </c>
    </row>
    <row r="36" spans="2:18">
      <c r="B36" s="75" t="s">
        <v>268</v>
      </c>
      <c r="C36" s="73" t="s">
        <v>269</v>
      </c>
      <c r="D36" s="86" t="s">
        <v>118</v>
      </c>
      <c r="E36" s="73" t="s">
        <v>233</v>
      </c>
      <c r="F36" s="73"/>
      <c r="G36" s="73"/>
      <c r="H36" s="83">
        <v>1.0299999999992338</v>
      </c>
      <c r="I36" s="86" t="s">
        <v>131</v>
      </c>
      <c r="J36" s="87">
        <v>5.5E-2</v>
      </c>
      <c r="K36" s="84">
        <v>3.9999999999616937E-4</v>
      </c>
      <c r="L36" s="83">
        <v>941000.73345299985</v>
      </c>
      <c r="M36" s="85">
        <v>110.97</v>
      </c>
      <c r="N36" s="73"/>
      <c r="O36" s="83">
        <v>1044.22846886</v>
      </c>
      <c r="P36" s="84">
        <v>5.309927612968194E-5</v>
      </c>
      <c r="Q36" s="84">
        <f t="shared" si="0"/>
        <v>9.6517708872967366E-3</v>
      </c>
      <c r="R36" s="84">
        <f>O36/'סכום נכסי הקרן'!$C$42</f>
        <v>8.4538417507153628E-4</v>
      </c>
    </row>
    <row r="37" spans="2:18">
      <c r="B37" s="75" t="s">
        <v>270</v>
      </c>
      <c r="C37" s="73" t="s">
        <v>271</v>
      </c>
      <c r="D37" s="86" t="s">
        <v>118</v>
      </c>
      <c r="E37" s="73" t="s">
        <v>233</v>
      </c>
      <c r="F37" s="73"/>
      <c r="G37" s="73"/>
      <c r="H37" s="83">
        <v>14.560000000000574</v>
      </c>
      <c r="I37" s="86" t="s">
        <v>131</v>
      </c>
      <c r="J37" s="87">
        <v>5.5E-2</v>
      </c>
      <c r="K37" s="84">
        <v>1.52E-2</v>
      </c>
      <c r="L37" s="83">
        <v>2958818.8468449996</v>
      </c>
      <c r="M37" s="85">
        <v>176.34</v>
      </c>
      <c r="N37" s="73"/>
      <c r="O37" s="83">
        <v>5217.5810126750002</v>
      </c>
      <c r="P37" s="84">
        <v>1.5209600754352939E-4</v>
      </c>
      <c r="Q37" s="84">
        <f t="shared" si="0"/>
        <v>4.822593716030972E-2</v>
      </c>
      <c r="R37" s="84">
        <f>O37/'סכום נכסי הקרן'!$C$42</f>
        <v>4.2240377003746783E-3</v>
      </c>
    </row>
    <row r="38" spans="2:18">
      <c r="B38" s="75" t="s">
        <v>272</v>
      </c>
      <c r="C38" s="73" t="s">
        <v>273</v>
      </c>
      <c r="D38" s="86" t="s">
        <v>118</v>
      </c>
      <c r="E38" s="73" t="s">
        <v>233</v>
      </c>
      <c r="F38" s="73"/>
      <c r="G38" s="73"/>
      <c r="H38" s="83">
        <v>2.1299999999999648</v>
      </c>
      <c r="I38" s="86" t="s">
        <v>131</v>
      </c>
      <c r="J38" s="87">
        <v>4.2500000000000003E-2</v>
      </c>
      <c r="K38" s="84">
        <v>1.0000000000004962E-3</v>
      </c>
      <c r="L38" s="83">
        <v>7165719.0992409997</v>
      </c>
      <c r="M38" s="85">
        <v>112.5</v>
      </c>
      <c r="N38" s="73"/>
      <c r="O38" s="83">
        <v>8061.4343301560011</v>
      </c>
      <c r="P38" s="84">
        <v>3.8954630375247765E-4</v>
      </c>
      <c r="Q38" s="84">
        <f t="shared" si="0"/>
        <v>7.4511583909024598E-2</v>
      </c>
      <c r="R38" s="84">
        <f>O38/'סכום נכסי הקרן'!$C$42</f>
        <v>6.5263581814929269E-3</v>
      </c>
    </row>
    <row r="39" spans="2:18">
      <c r="B39" s="75" t="s">
        <v>274</v>
      </c>
      <c r="C39" s="73" t="s">
        <v>275</v>
      </c>
      <c r="D39" s="86" t="s">
        <v>118</v>
      </c>
      <c r="E39" s="73" t="s">
        <v>233</v>
      </c>
      <c r="F39" s="73"/>
      <c r="G39" s="73"/>
      <c r="H39" s="83">
        <v>5.8699999999963115</v>
      </c>
      <c r="I39" s="86" t="s">
        <v>131</v>
      </c>
      <c r="J39" s="87">
        <v>0.02</v>
      </c>
      <c r="K39" s="84">
        <v>4.0999999999929261E-3</v>
      </c>
      <c r="L39" s="83">
        <v>711104.20448199997</v>
      </c>
      <c r="M39" s="85">
        <v>111.32</v>
      </c>
      <c r="N39" s="73"/>
      <c r="O39" s="83">
        <v>791.60118671599992</v>
      </c>
      <c r="P39" s="84">
        <v>3.7979287346189056E-5</v>
      </c>
      <c r="Q39" s="84">
        <f t="shared" si="0"/>
        <v>7.3167448658396812E-3</v>
      </c>
      <c r="R39" s="84">
        <f>O39/'סכום נכסי הקרן'!$C$42</f>
        <v>6.4086273854239799E-4</v>
      </c>
    </row>
    <row r="40" spans="2:18">
      <c r="B40" s="75" t="s">
        <v>276</v>
      </c>
      <c r="C40" s="73" t="s">
        <v>277</v>
      </c>
      <c r="D40" s="86" t="s">
        <v>118</v>
      </c>
      <c r="E40" s="73" t="s">
        <v>233</v>
      </c>
      <c r="F40" s="73"/>
      <c r="G40" s="73"/>
      <c r="H40" s="83">
        <v>8.8200000000018601</v>
      </c>
      <c r="I40" s="86" t="s">
        <v>131</v>
      </c>
      <c r="J40" s="87">
        <v>0.01</v>
      </c>
      <c r="K40" s="84">
        <v>7.7000000000088066E-3</v>
      </c>
      <c r="L40" s="83">
        <v>397702.06082400004</v>
      </c>
      <c r="M40" s="85">
        <v>102.79</v>
      </c>
      <c r="N40" s="73"/>
      <c r="O40" s="83">
        <v>408.79796793200001</v>
      </c>
      <c r="P40" s="84">
        <v>2.4142508954232309E-5</v>
      </c>
      <c r="Q40" s="84">
        <f t="shared" si="0"/>
        <v>3.7785067572230057E-3</v>
      </c>
      <c r="R40" s="84">
        <f>O40/'סכום נכסי הקרן'!$C$42</f>
        <v>3.3095375504213308E-4</v>
      </c>
    </row>
    <row r="41" spans="2:18">
      <c r="B41" s="75" t="s">
        <v>278</v>
      </c>
      <c r="C41" s="73" t="s">
        <v>279</v>
      </c>
      <c r="D41" s="86" t="s">
        <v>118</v>
      </c>
      <c r="E41" s="73" t="s">
        <v>233</v>
      </c>
      <c r="F41" s="73"/>
      <c r="G41" s="73"/>
      <c r="H41" s="83">
        <v>0.33000000000971785</v>
      </c>
      <c r="I41" s="86" t="s">
        <v>131</v>
      </c>
      <c r="J41" s="87">
        <v>0.01</v>
      </c>
      <c r="K41" s="84">
        <v>-5.9999999996570175E-4</v>
      </c>
      <c r="L41" s="83">
        <v>51950.827270999995</v>
      </c>
      <c r="M41" s="85">
        <v>101.02</v>
      </c>
      <c r="N41" s="73"/>
      <c r="O41" s="83">
        <v>52.480728053</v>
      </c>
      <c r="P41" s="84">
        <v>4.7281188921179426E-6</v>
      </c>
      <c r="Q41" s="84">
        <f t="shared" si="0"/>
        <v>4.8507771840301496E-4</v>
      </c>
      <c r="R41" s="84">
        <f>O41/'סכום נכסי הקרן'!$C$42</f>
        <v>4.2487231784318696E-5</v>
      </c>
    </row>
    <row r="42" spans="2:18">
      <c r="B42" s="75" t="s">
        <v>280</v>
      </c>
      <c r="C42" s="73" t="s">
        <v>281</v>
      </c>
      <c r="D42" s="86" t="s">
        <v>118</v>
      </c>
      <c r="E42" s="73" t="s">
        <v>233</v>
      </c>
      <c r="F42" s="73"/>
      <c r="G42" s="73"/>
      <c r="H42" s="83">
        <v>14.560000000000196</v>
      </c>
      <c r="I42" s="86" t="s">
        <v>131</v>
      </c>
      <c r="J42" s="87">
        <v>1.4999999999999999E-2</v>
      </c>
      <c r="K42" s="84">
        <v>1.430000000000063E-2</v>
      </c>
      <c r="L42" s="83">
        <v>8445112.7281989995</v>
      </c>
      <c r="M42" s="85">
        <v>101.9</v>
      </c>
      <c r="N42" s="73"/>
      <c r="O42" s="83">
        <v>8605.5700088220001</v>
      </c>
      <c r="P42" s="84">
        <v>7.1208095001873981E-4</v>
      </c>
      <c r="Q42" s="84">
        <f t="shared" si="0"/>
        <v>7.9541012868973832E-2</v>
      </c>
      <c r="R42" s="84">
        <f>O42/'סכום נכסי הקרן'!$C$42</f>
        <v>6.9668783411647268E-3</v>
      </c>
    </row>
    <row r="43" spans="2:18">
      <c r="B43" s="75" t="s">
        <v>282</v>
      </c>
      <c r="C43" s="73" t="s">
        <v>283</v>
      </c>
      <c r="D43" s="86" t="s">
        <v>118</v>
      </c>
      <c r="E43" s="73" t="s">
        <v>233</v>
      </c>
      <c r="F43" s="73"/>
      <c r="G43" s="73"/>
      <c r="H43" s="83">
        <v>1.5699999999998493</v>
      </c>
      <c r="I43" s="86" t="s">
        <v>131</v>
      </c>
      <c r="J43" s="87">
        <v>7.4999999999999997E-3</v>
      </c>
      <c r="K43" s="84">
        <v>4.0000000000051236E-4</v>
      </c>
      <c r="L43" s="83">
        <v>3077948.9944870002</v>
      </c>
      <c r="M43" s="85">
        <v>101.44</v>
      </c>
      <c r="N43" s="73"/>
      <c r="O43" s="83">
        <v>3122.2715695710003</v>
      </c>
      <c r="P43" s="84">
        <v>1.9895984515825975E-4</v>
      </c>
      <c r="Q43" s="84">
        <f t="shared" si="0"/>
        <v>2.8859057894024855E-2</v>
      </c>
      <c r="R43" s="84">
        <f>O43/'סכום נכסי הקרן'!$C$42</f>
        <v>2.5277217140734476E-3</v>
      </c>
    </row>
    <row r="44" spans="2:18">
      <c r="B44" s="75" t="s">
        <v>284</v>
      </c>
      <c r="C44" s="73" t="s">
        <v>285</v>
      </c>
      <c r="D44" s="86" t="s">
        <v>118</v>
      </c>
      <c r="E44" s="73" t="s">
        <v>233</v>
      </c>
      <c r="F44" s="73"/>
      <c r="G44" s="73"/>
      <c r="H44" s="83">
        <v>4.5000000000002149</v>
      </c>
      <c r="I44" s="86" t="s">
        <v>131</v>
      </c>
      <c r="J44" s="87">
        <v>1.7500000000000002E-2</v>
      </c>
      <c r="K44" s="84">
        <v>2.899999999999354E-3</v>
      </c>
      <c r="L44" s="83">
        <v>4326122.5413370002</v>
      </c>
      <c r="M44" s="85">
        <v>107.35</v>
      </c>
      <c r="N44" s="73"/>
      <c r="O44" s="83">
        <v>4644.0923762699995</v>
      </c>
      <c r="P44" s="84">
        <v>2.2177889840922492E-4</v>
      </c>
      <c r="Q44" s="84">
        <f t="shared" si="0"/>
        <v>4.2925199735393382E-2</v>
      </c>
      <c r="R44" s="84">
        <f>O44/'סכום נכסי הקרן'!$C$42</f>
        <v>3.7597540380747744E-3</v>
      </c>
    </row>
    <row r="45" spans="2:18">
      <c r="B45" s="75" t="s">
        <v>286</v>
      </c>
      <c r="C45" s="73" t="s">
        <v>287</v>
      </c>
      <c r="D45" s="86" t="s">
        <v>118</v>
      </c>
      <c r="E45" s="73" t="s">
        <v>233</v>
      </c>
      <c r="F45" s="73"/>
      <c r="G45" s="73"/>
      <c r="H45" s="83">
        <v>7.1999999999988162</v>
      </c>
      <c r="I45" s="86" t="s">
        <v>131</v>
      </c>
      <c r="J45" s="87">
        <v>2.2499999999999999E-2</v>
      </c>
      <c r="K45" s="84">
        <v>5.6999999999973374E-3</v>
      </c>
      <c r="L45" s="83">
        <v>597012.20928199997</v>
      </c>
      <c r="M45" s="85">
        <v>113.26</v>
      </c>
      <c r="N45" s="73"/>
      <c r="O45" s="83">
        <v>676.17604777399993</v>
      </c>
      <c r="P45" s="84">
        <v>3.3690181007489621E-5</v>
      </c>
      <c r="Q45" s="84">
        <f t="shared" si="0"/>
        <v>6.2498739377574303E-3</v>
      </c>
      <c r="R45" s="84">
        <f>O45/'סכום נכסי הקרן'!$C$42</f>
        <v>5.4741710975818357E-4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196</v>
      </c>
      <c r="C47" s="71"/>
      <c r="D47" s="71"/>
      <c r="E47" s="71"/>
      <c r="F47" s="71"/>
      <c r="G47" s="71"/>
      <c r="H47" s="80">
        <v>23.768619482777844</v>
      </c>
      <c r="I47" s="71"/>
      <c r="J47" s="71"/>
      <c r="K47" s="81">
        <v>3.0797810584224577E-2</v>
      </c>
      <c r="L47" s="80"/>
      <c r="M47" s="82"/>
      <c r="N47" s="71"/>
      <c r="O47" s="80">
        <v>592.67464396900004</v>
      </c>
      <c r="P47" s="71"/>
      <c r="Q47" s="81">
        <f t="shared" si="0"/>
        <v>5.4780730892579057E-3</v>
      </c>
      <c r="R47" s="81">
        <f>O47/'סכום נכסי הקרן'!$C$42</f>
        <v>4.7981622788405688E-4</v>
      </c>
    </row>
    <row r="48" spans="2:18">
      <c r="B48" s="74" t="s">
        <v>62</v>
      </c>
      <c r="C48" s="71"/>
      <c r="D48" s="71"/>
      <c r="E48" s="71"/>
      <c r="F48" s="71"/>
      <c r="G48" s="71"/>
      <c r="H48" s="80">
        <v>23.768619482777844</v>
      </c>
      <c r="I48" s="71"/>
      <c r="J48" s="71"/>
      <c r="K48" s="81">
        <v>3.0797810584224577E-2</v>
      </c>
      <c r="L48" s="80"/>
      <c r="M48" s="82"/>
      <c r="N48" s="71"/>
      <c r="O48" s="80">
        <v>592.67464396900004</v>
      </c>
      <c r="P48" s="71"/>
      <c r="Q48" s="81">
        <f t="shared" si="0"/>
        <v>5.4780730892579057E-3</v>
      </c>
      <c r="R48" s="81">
        <f>O48/'סכום נכסי הקרן'!$C$42</f>
        <v>4.7981622788405688E-4</v>
      </c>
    </row>
    <row r="49" spans="2:18">
      <c r="B49" s="75" t="s">
        <v>288</v>
      </c>
      <c r="C49" s="73" t="s">
        <v>289</v>
      </c>
      <c r="D49" s="86" t="s">
        <v>27</v>
      </c>
      <c r="E49" s="73" t="s">
        <v>290</v>
      </c>
      <c r="F49" s="73" t="s">
        <v>291</v>
      </c>
      <c r="G49" s="73"/>
      <c r="H49" s="83">
        <v>22.180000000006586</v>
      </c>
      <c r="I49" s="86" t="s">
        <v>130</v>
      </c>
      <c r="J49" s="87">
        <v>3.7999999999999999E-2</v>
      </c>
      <c r="K49" s="84">
        <v>2.9800000000015561E-2</v>
      </c>
      <c r="L49" s="83">
        <v>114147.69779999999</v>
      </c>
      <c r="M49" s="85">
        <v>119.09187</v>
      </c>
      <c r="N49" s="73"/>
      <c r="O49" s="83">
        <v>437.04910903400003</v>
      </c>
      <c r="P49" s="84">
        <v>2.2829539559999999E-5</v>
      </c>
      <c r="Q49" s="84">
        <f t="shared" si="0"/>
        <v>4.0396311656763374E-3</v>
      </c>
      <c r="R49" s="84">
        <f>O49/'סכום נכסי הקרן'!$C$42</f>
        <v>3.5382525139332656E-4</v>
      </c>
    </row>
    <row r="50" spans="2:18">
      <c r="B50" s="75" t="s">
        <v>292</v>
      </c>
      <c r="C50" s="73" t="s">
        <v>293</v>
      </c>
      <c r="D50" s="86" t="s">
        <v>27</v>
      </c>
      <c r="E50" s="73" t="s">
        <v>290</v>
      </c>
      <c r="F50" s="73" t="s">
        <v>291</v>
      </c>
      <c r="G50" s="73"/>
      <c r="H50" s="83">
        <v>28.229999999986827</v>
      </c>
      <c r="I50" s="86" t="s">
        <v>130</v>
      </c>
      <c r="J50" s="87">
        <v>4.4999999999999998E-2</v>
      </c>
      <c r="K50" s="84">
        <v>3.3599999999961445E-2</v>
      </c>
      <c r="L50" s="83">
        <v>36352.769999999997</v>
      </c>
      <c r="M50" s="85">
        <v>133.15649999999999</v>
      </c>
      <c r="N50" s="73"/>
      <c r="O50" s="83">
        <v>155.62553493499999</v>
      </c>
      <c r="P50" s="84">
        <v>3.635277E-5</v>
      </c>
      <c r="Q50" s="84">
        <f t="shared" si="0"/>
        <v>1.4384419235815684E-3</v>
      </c>
      <c r="R50" s="84">
        <f>O50/'סכום נכסי הקרן'!$C$42</f>
        <v>1.2599097649073027E-4</v>
      </c>
    </row>
    <row r="51" spans="2:18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</row>
    <row r="52" spans="2:18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</row>
    <row r="53" spans="2:18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</row>
    <row r="54" spans="2:18">
      <c r="B54" s="122" t="s">
        <v>110</v>
      </c>
      <c r="C54" s="124"/>
      <c r="D54" s="124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</row>
    <row r="55" spans="2:18">
      <c r="B55" s="122" t="s">
        <v>202</v>
      </c>
      <c r="C55" s="124"/>
      <c r="D55" s="124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2:18">
      <c r="B56" s="143" t="s">
        <v>210</v>
      </c>
      <c r="C56" s="143"/>
      <c r="D56" s="143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2:18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2:18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</row>
    <row r="59" spans="2:18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2:18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2:18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</row>
    <row r="62" spans="2:18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</row>
    <row r="63" spans="2:18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2:18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pans="2:18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2:18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2:18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2:18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2:18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2:18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</row>
    <row r="71" spans="2:18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</row>
    <row r="72" spans="2:18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2:18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</row>
    <row r="74" spans="2:18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</row>
    <row r="75" spans="2:18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</row>
    <row r="76" spans="2:18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2:18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</row>
    <row r="78" spans="2:18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</row>
    <row r="79" spans="2:18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</row>
    <row r="80" spans="2:18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2:18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2:18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2:18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</row>
    <row r="84" spans="2:18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2:18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</row>
    <row r="86" spans="2:18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2:18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</row>
    <row r="88" spans="2:18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</row>
    <row r="89" spans="2:18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</row>
    <row r="90" spans="2:18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</row>
    <row r="91" spans="2:18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</row>
    <row r="92" spans="2:18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2:18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2:18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2:18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</row>
    <row r="96" spans="2:18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2:18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</row>
    <row r="98" spans="2:18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</row>
    <row r="99" spans="2:18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</row>
    <row r="100" spans="2:18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2:18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2:18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</row>
    <row r="103" spans="2:18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2:18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</row>
    <row r="105" spans="2:18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</row>
    <row r="106" spans="2:18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2:18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2:18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</row>
    <row r="109" spans="2:18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</row>
    <row r="110" spans="2:18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2:18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2:18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2:18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2:18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2:18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2:18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2:18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2:18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2:18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2:18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2:18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2:18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2:18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2:18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2:18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2:18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2:18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2:18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2:18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2:18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2:18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2:18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2:18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2:18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2:18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2:18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2:18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2:18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2:18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2:18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2:18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2:18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2:18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2:18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2:18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</row>
    <row r="146" spans="2:18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</row>
    <row r="147" spans="2:18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</row>
    <row r="148" spans="2:18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2:18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</row>
    <row r="150" spans="2:18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</row>
    <row r="151" spans="2:18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</row>
    <row r="152" spans="2:18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2:18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2:18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2:18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</row>
    <row r="156" spans="2:18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</row>
    <row r="157" spans="2:18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</row>
    <row r="158" spans="2:18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2:18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</row>
    <row r="160" spans="2:18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2:18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2:18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2:18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2:18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2:18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2:18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2:18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2:18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2:18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2:18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2:18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</row>
    <row r="172" spans="2:18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</row>
    <row r="173" spans="2:18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2:18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</row>
    <row r="175" spans="2:18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</row>
    <row r="176" spans="2:18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</row>
    <row r="177" spans="2:18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2:18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2:18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2:18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</row>
    <row r="181" spans="2:18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</row>
    <row r="182" spans="2:18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2:18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</row>
    <row r="184" spans="2:18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2:18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2:18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2:18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2:18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2:18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2:18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2:18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2:18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2:18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2:18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2:18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</row>
    <row r="196" spans="2:18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2:18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2:18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2:18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2:18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2:18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2:18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2:18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2:18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2:18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2:18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2:18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2:18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2:18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2:18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2:18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2:18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2:18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2:18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2:18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2:18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2:18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2:18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2:18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2:18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2:18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2:18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2:18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2:18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2:18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2:18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2:18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2:18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2:18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2:18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2:18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2:18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2:18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2:18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2:18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2:18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</row>
    <row r="237" spans="2:18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2:18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2:18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2:18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2:18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2:18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2:18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2:18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2:18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2:18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2:18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2:18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2:18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2:18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</row>
    <row r="251" spans="2:18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2:18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2:18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2:18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2:18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2:18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2:18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2:18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2:18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2:18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2:18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2:18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2:18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2:18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2:18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2:18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2:18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2:18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2:18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2:18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2:18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2:18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2:18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2:18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2:18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2:18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2:18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2:18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2:18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2:18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2:18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2:18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2:18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2:18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2:18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2:18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2:18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2:18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2:18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2:18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2:18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2:18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2:18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2:18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2:18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2:18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2:18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2:18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2:18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2:18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2:18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2:18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2:18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2:18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2:18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2:18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2:18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2:18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2:18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2:18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2:18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2:18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2:18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2:18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2:18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2:18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2:18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2:18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2:18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2:18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2:18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2:18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2:18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2:18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2:18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2:18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2:18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2:18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2:18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2:18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2:18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2:18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2:18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2:18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2:18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2:18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2:18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2:18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2:18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2:18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2:18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2:18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2:18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2:18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2:18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2:18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2:18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2:18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2:18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2:18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2:18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2:18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2:18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2:18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2:18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2:18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2:18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2:18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2:18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2:18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2:18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2:18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2:18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2:18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2:18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2:18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2:18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2:18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2:18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2:18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2:18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2:18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2:18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2:18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2:18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2:18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2:18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2:18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2:18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2:18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2:18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2:18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2:18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2:18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2:18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2:18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2:18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2:18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2:18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2:18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2:18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2:18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2:18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2:18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2:18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2:18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2:18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2:18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2:18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2:18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2:18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2:18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2:18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2:18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2:18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2:18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2:18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2:18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2:18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2:18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2:18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2:18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2:18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2:18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2:18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2:18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2:18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2:18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2:18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2:18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2:18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2:18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2:18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2:18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2:18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2:18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2:18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2:18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2:18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2:18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2:18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2:18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2:18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2:18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2:18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2:18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2:18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2:18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2:18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2:18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2:18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2:18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2:18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2:18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2:18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2:18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2:18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2:18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2:18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2:18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2:18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2:18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2:18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2:18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2:18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2:18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2:18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2:18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2:18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2:18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2:18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2:18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2:18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2:18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2:18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2:18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2:18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2:18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2:18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2:18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2:18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2:18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2:18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2:18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2:18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2:18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2:18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2:18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2:18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2:18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2:18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2:18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2:18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2:18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2:18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2:18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2:18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2:18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2:18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2:18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2:18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2:18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2:18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2:18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2:18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2:18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2:18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2:18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2:18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2:18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2:18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2:18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2:18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2:18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2:18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2:18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2:18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8803</v>
      </c>
    </row>
    <row r="6" spans="2:16" ht="26.25" customHeight="1">
      <c r="B6" s="134" t="s">
        <v>185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2895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2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9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9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8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2:16">
      <c r="B412" s="120"/>
      <c r="C412" s="120"/>
      <c r="D412" s="120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2:16">
      <c r="B413" s="120"/>
      <c r="C413" s="120"/>
      <c r="D413" s="120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2:16">
      <c r="B414" s="120"/>
      <c r="C414" s="120"/>
      <c r="D414" s="120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2:16">
      <c r="B415" s="120"/>
      <c r="C415" s="120"/>
      <c r="D415" s="120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2:16">
      <c r="B416" s="120"/>
      <c r="C416" s="120"/>
      <c r="D416" s="120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2:16">
      <c r="B417" s="120"/>
      <c r="C417" s="120"/>
      <c r="D417" s="120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2:16">
      <c r="B418" s="120"/>
      <c r="C418" s="120"/>
      <c r="D418" s="120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2:16">
      <c r="B419" s="120"/>
      <c r="C419" s="120"/>
      <c r="D419" s="120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2:16">
      <c r="B420" s="120"/>
      <c r="C420" s="120"/>
      <c r="D420" s="120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2:16">
      <c r="B421" s="120"/>
      <c r="C421" s="120"/>
      <c r="D421" s="120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2:16">
      <c r="B422" s="120"/>
      <c r="C422" s="120"/>
      <c r="D422" s="120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2:16">
      <c r="B423" s="120"/>
      <c r="C423" s="120"/>
      <c r="D423" s="120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2:16">
      <c r="B424" s="120"/>
      <c r="C424" s="120"/>
      <c r="D424" s="120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2:16">
      <c r="B425" s="120"/>
      <c r="C425" s="120"/>
      <c r="D425" s="120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2:16">
      <c r="B426" s="120"/>
      <c r="C426" s="120"/>
      <c r="D426" s="120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2:16">
      <c r="B427" s="120"/>
      <c r="C427" s="120"/>
      <c r="D427" s="120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2:16">
      <c r="B428" s="120"/>
      <c r="C428" s="120"/>
      <c r="D428" s="120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2:16">
      <c r="B429" s="120"/>
      <c r="C429" s="120"/>
      <c r="D429" s="120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2:16">
      <c r="B430" s="120"/>
      <c r="C430" s="120"/>
      <c r="D430" s="120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2:16">
      <c r="B431" s="120"/>
      <c r="C431" s="120"/>
      <c r="D431" s="120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2:16">
      <c r="B432" s="120"/>
      <c r="C432" s="120"/>
      <c r="D432" s="120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2:16">
      <c r="B433" s="120"/>
      <c r="C433" s="120"/>
      <c r="D433" s="120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2:16">
      <c r="B434" s="120"/>
      <c r="C434" s="120"/>
      <c r="D434" s="120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2:16">
      <c r="B435" s="120"/>
      <c r="C435" s="120"/>
      <c r="D435" s="120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2:16">
      <c r="B436" s="120"/>
      <c r="C436" s="120"/>
      <c r="D436" s="120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2:16">
      <c r="B437" s="120"/>
      <c r="C437" s="120"/>
      <c r="D437" s="120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2:16">
      <c r="B438" s="120"/>
      <c r="C438" s="120"/>
      <c r="D438" s="120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2:16">
      <c r="B439" s="120"/>
      <c r="C439" s="120"/>
      <c r="D439" s="120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2:16">
      <c r="B440" s="120"/>
      <c r="C440" s="120"/>
      <c r="D440" s="120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2:16">
      <c r="B441" s="120"/>
      <c r="C441" s="120"/>
      <c r="D441" s="120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2:16">
      <c r="B442" s="120"/>
      <c r="C442" s="120"/>
      <c r="D442" s="120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2:16">
      <c r="B443" s="120"/>
      <c r="C443" s="120"/>
      <c r="D443" s="120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2:16">
      <c r="B444" s="120"/>
      <c r="C444" s="120"/>
      <c r="D444" s="120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2:16">
      <c r="B445" s="120"/>
      <c r="C445" s="120"/>
      <c r="D445" s="120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2:16">
      <c r="B446" s="120"/>
      <c r="C446" s="120"/>
      <c r="D446" s="120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2:16">
      <c r="B447" s="120"/>
      <c r="C447" s="120"/>
      <c r="D447" s="120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2:16">
      <c r="B448" s="120"/>
      <c r="C448" s="120"/>
      <c r="D448" s="120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2:16">
      <c r="B449" s="120"/>
      <c r="C449" s="120"/>
      <c r="D449" s="120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2:16">
      <c r="B450" s="120"/>
      <c r="C450" s="120"/>
      <c r="D450" s="120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2:16">
      <c r="B451" s="120"/>
      <c r="C451" s="120"/>
      <c r="D451" s="120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2:16">
      <c r="B452" s="120"/>
      <c r="C452" s="120"/>
      <c r="D452" s="120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</row>
    <row r="453" spans="2:16">
      <c r="B453" s="120"/>
      <c r="C453" s="120"/>
      <c r="D453" s="120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</row>
    <row r="454" spans="2:16">
      <c r="B454" s="120"/>
      <c r="C454" s="120"/>
      <c r="D454" s="120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</row>
    <row r="455" spans="2:16">
      <c r="B455" s="120"/>
      <c r="C455" s="120"/>
      <c r="D455" s="120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</row>
    <row r="456" spans="2:16">
      <c r="B456" s="120"/>
      <c r="C456" s="120"/>
      <c r="D456" s="120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</row>
    <row r="457" spans="2:16">
      <c r="B457" s="120"/>
      <c r="C457" s="120"/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</row>
    <row r="458" spans="2:16">
      <c r="B458" s="120"/>
      <c r="C458" s="120"/>
      <c r="D458" s="120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</row>
    <row r="459" spans="2:16">
      <c r="B459" s="120"/>
      <c r="C459" s="120"/>
      <c r="D459" s="120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</row>
    <row r="460" spans="2:16">
      <c r="B460" s="120"/>
      <c r="C460" s="120"/>
      <c r="D460" s="120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</row>
    <row r="461" spans="2:16">
      <c r="B461" s="120"/>
      <c r="C461" s="120"/>
      <c r="D461" s="120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</row>
    <row r="462" spans="2:16">
      <c r="B462" s="120"/>
      <c r="C462" s="120"/>
      <c r="D462" s="120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</row>
    <row r="463" spans="2:16">
      <c r="B463" s="120"/>
      <c r="C463" s="120"/>
      <c r="D463" s="120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144</v>
      </c>
      <c r="C1" s="67" t="s" vm="1">
        <v>228</v>
      </c>
    </row>
    <row r="2" spans="2:20">
      <c r="B2" s="46" t="s">
        <v>143</v>
      </c>
      <c r="C2" s="67" t="s">
        <v>229</v>
      </c>
    </row>
    <row r="3" spans="2:20">
      <c r="B3" s="46" t="s">
        <v>145</v>
      </c>
      <c r="C3" s="67" t="s">
        <v>230</v>
      </c>
    </row>
    <row r="4" spans="2:20">
      <c r="B4" s="46" t="s">
        <v>146</v>
      </c>
      <c r="C4" s="67">
        <v>8803</v>
      </c>
    </row>
    <row r="6" spans="2:20" ht="26.25" customHeight="1">
      <c r="B6" s="140" t="s">
        <v>172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</row>
    <row r="7" spans="2:20" ht="26.25" customHeight="1">
      <c r="B7" s="140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</row>
    <row r="8" spans="2:20" s="3" customFormat="1" ht="78.75">
      <c r="B8" s="36" t="s">
        <v>113</v>
      </c>
      <c r="C8" s="12" t="s">
        <v>44</v>
      </c>
      <c r="D8" s="12" t="s">
        <v>117</v>
      </c>
      <c r="E8" s="12" t="s">
        <v>188</v>
      </c>
      <c r="F8" s="12" t="s">
        <v>115</v>
      </c>
      <c r="G8" s="12" t="s">
        <v>65</v>
      </c>
      <c r="H8" s="12" t="s">
        <v>14</v>
      </c>
      <c r="I8" s="12" t="s">
        <v>66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61</v>
      </c>
      <c r="R8" s="12" t="s">
        <v>58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</row>
    <row r="11" spans="2:20" s="4" customFormat="1" ht="18" customHeight="1">
      <c r="B11" s="125" t="s">
        <v>2888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6">
        <v>0</v>
      </c>
      <c r="R11" s="88"/>
      <c r="S11" s="127">
        <v>0</v>
      </c>
      <c r="T11" s="127">
        <v>0</v>
      </c>
    </row>
    <row r="12" spans="2:20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2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85546875" style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144</v>
      </c>
      <c r="C1" s="67" t="s" vm="1">
        <v>228</v>
      </c>
    </row>
    <row r="2" spans="2:21">
      <c r="B2" s="46" t="s">
        <v>143</v>
      </c>
      <c r="C2" s="67" t="s">
        <v>229</v>
      </c>
    </row>
    <row r="3" spans="2:21">
      <c r="B3" s="46" t="s">
        <v>145</v>
      </c>
      <c r="C3" s="67" t="s">
        <v>230</v>
      </c>
    </row>
    <row r="4" spans="2:21">
      <c r="B4" s="46" t="s">
        <v>146</v>
      </c>
      <c r="C4" s="67">
        <v>8803</v>
      </c>
    </row>
    <row r="6" spans="2:21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2:21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65</v>
      </c>
      <c r="H8" s="29" t="s">
        <v>14</v>
      </c>
      <c r="I8" s="29" t="s">
        <v>66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61</v>
      </c>
      <c r="S8" s="12" t="s">
        <v>58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4.8422887306751141</v>
      </c>
      <c r="L11" s="69"/>
      <c r="M11" s="69"/>
      <c r="N11" s="90">
        <v>1.2720141298770899E-2</v>
      </c>
      <c r="O11" s="77"/>
      <c r="P11" s="79"/>
      <c r="Q11" s="77">
        <v>1855.2037267360001</v>
      </c>
      <c r="R11" s="77">
        <f>R12+R248</f>
        <v>313397.11289982504</v>
      </c>
      <c r="S11" s="69"/>
      <c r="T11" s="78">
        <f>IFERROR(R11/$R$11,0)</f>
        <v>1</v>
      </c>
      <c r="U11" s="78">
        <f>R11/'סכום נכסי הקרן'!$C$42</f>
        <v>0.25371934175272942</v>
      </c>
    </row>
    <row r="12" spans="2:21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4.5513363082432488</v>
      </c>
      <c r="L12" s="71"/>
      <c r="M12" s="71"/>
      <c r="N12" s="91">
        <v>1.0873265716230977E-2</v>
      </c>
      <c r="O12" s="80"/>
      <c r="P12" s="82"/>
      <c r="Q12" s="80">
        <v>1855.2037267360001</v>
      </c>
      <c r="R12" s="80">
        <f>R13+R154+R239</f>
        <v>279848.25453826203</v>
      </c>
      <c r="S12" s="71"/>
      <c r="T12" s="81">
        <f t="shared" ref="T12:T75" si="0">IFERROR(R12/$R$11,0)</f>
        <v>0.89295096546633912</v>
      </c>
      <c r="U12" s="81">
        <f>R12/'סכום נכסי הקרן'!$C$42</f>
        <v>0.22655893117558376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4.5106561684373592</v>
      </c>
      <c r="L13" s="71"/>
      <c r="M13" s="71"/>
      <c r="N13" s="91">
        <v>5.4877503923681323E-3</v>
      </c>
      <c r="O13" s="80"/>
      <c r="P13" s="82"/>
      <c r="Q13" s="80">
        <v>1640.6108392199999</v>
      </c>
      <c r="R13" s="80">
        <f>SUM(R14:R152)</f>
        <v>212814.77613662407</v>
      </c>
      <c r="S13" s="71"/>
      <c r="T13" s="81">
        <f t="shared" si="0"/>
        <v>0.67905787059579159</v>
      </c>
      <c r="U13" s="81">
        <f>R13/'סכום נכסי הקרן'!$C$42</f>
        <v>0.17229011593957433</v>
      </c>
    </row>
    <row r="14" spans="2:21">
      <c r="B14" s="76" t="s">
        <v>294</v>
      </c>
      <c r="C14" s="73" t="s">
        <v>295</v>
      </c>
      <c r="D14" s="86" t="s">
        <v>118</v>
      </c>
      <c r="E14" s="86" t="s">
        <v>296</v>
      </c>
      <c r="F14" s="73" t="s">
        <v>297</v>
      </c>
      <c r="G14" s="86" t="s">
        <v>298</v>
      </c>
      <c r="H14" s="73" t="s">
        <v>299</v>
      </c>
      <c r="I14" s="73" t="s">
        <v>300</v>
      </c>
      <c r="J14" s="73"/>
      <c r="K14" s="83">
        <v>1.8300000000001582</v>
      </c>
      <c r="L14" s="86" t="s">
        <v>131</v>
      </c>
      <c r="M14" s="87">
        <v>6.1999999999999998E-3</v>
      </c>
      <c r="N14" s="87">
        <v>-6.0000000000073027E-4</v>
      </c>
      <c r="O14" s="83">
        <v>4018432.2099600001</v>
      </c>
      <c r="P14" s="85">
        <v>102.25</v>
      </c>
      <c r="Q14" s="73"/>
      <c r="R14" s="83">
        <v>4108.8468065449997</v>
      </c>
      <c r="S14" s="84">
        <v>8.1140992853777978E-4</v>
      </c>
      <c r="T14" s="84">
        <f t="shared" si="0"/>
        <v>1.3110672170928265E-2</v>
      </c>
      <c r="U14" s="84">
        <f>R14/'סכום נכסי הקרן'!$C$42</f>
        <v>3.3264311131437473E-3</v>
      </c>
    </row>
    <row r="15" spans="2:21">
      <c r="B15" s="76" t="s">
        <v>301</v>
      </c>
      <c r="C15" s="73" t="s">
        <v>302</v>
      </c>
      <c r="D15" s="86" t="s">
        <v>118</v>
      </c>
      <c r="E15" s="86" t="s">
        <v>296</v>
      </c>
      <c r="F15" s="73" t="s">
        <v>297</v>
      </c>
      <c r="G15" s="86" t="s">
        <v>298</v>
      </c>
      <c r="H15" s="73" t="s">
        <v>299</v>
      </c>
      <c r="I15" s="73" t="s">
        <v>300</v>
      </c>
      <c r="J15" s="73"/>
      <c r="K15" s="83">
        <v>5.1199999999988304</v>
      </c>
      <c r="L15" s="86" t="s">
        <v>131</v>
      </c>
      <c r="M15" s="87">
        <v>5.0000000000000001E-4</v>
      </c>
      <c r="N15" s="87">
        <v>-1.6999999999993956E-3</v>
      </c>
      <c r="O15" s="83">
        <v>1974414.451868</v>
      </c>
      <c r="P15" s="85">
        <v>100.6</v>
      </c>
      <c r="Q15" s="73"/>
      <c r="R15" s="83">
        <v>1986.2610526360004</v>
      </c>
      <c r="S15" s="84">
        <v>2.4763075042053273E-3</v>
      </c>
      <c r="T15" s="84">
        <f t="shared" si="0"/>
        <v>6.3378409400692004E-3</v>
      </c>
      <c r="U15" s="84">
        <f>R15/'סכום נכסי הקרן'!$C$42</f>
        <v>1.6080328314478573E-3</v>
      </c>
    </row>
    <row r="16" spans="2:21">
      <c r="B16" s="76" t="s">
        <v>303</v>
      </c>
      <c r="C16" s="73" t="s">
        <v>304</v>
      </c>
      <c r="D16" s="86" t="s">
        <v>118</v>
      </c>
      <c r="E16" s="86" t="s">
        <v>296</v>
      </c>
      <c r="F16" s="73" t="s">
        <v>305</v>
      </c>
      <c r="G16" s="86" t="s">
        <v>306</v>
      </c>
      <c r="H16" s="73" t="s">
        <v>299</v>
      </c>
      <c r="I16" s="73" t="s">
        <v>300</v>
      </c>
      <c r="J16" s="73"/>
      <c r="K16" s="83">
        <v>1.5600000000018055</v>
      </c>
      <c r="L16" s="86" t="s">
        <v>131</v>
      </c>
      <c r="M16" s="87">
        <v>3.5499999999999997E-2</v>
      </c>
      <c r="N16" s="87">
        <v>-2.400000000004514E-3</v>
      </c>
      <c r="O16" s="83">
        <v>381951.68863699993</v>
      </c>
      <c r="P16" s="85">
        <v>116</v>
      </c>
      <c r="Q16" s="73"/>
      <c r="R16" s="83">
        <v>443.06393829500001</v>
      </c>
      <c r="S16" s="84">
        <v>1.7863224457333E-3</v>
      </c>
      <c r="T16" s="84">
        <f t="shared" si="0"/>
        <v>1.413746075052778E-3</v>
      </c>
      <c r="U16" s="84">
        <f>R16/'סכום נכסי הקרן'!$C$42</f>
        <v>3.5869472356789565E-4</v>
      </c>
    </row>
    <row r="17" spans="2:21">
      <c r="B17" s="76" t="s">
        <v>307</v>
      </c>
      <c r="C17" s="73" t="s">
        <v>308</v>
      </c>
      <c r="D17" s="86" t="s">
        <v>118</v>
      </c>
      <c r="E17" s="86" t="s">
        <v>296</v>
      </c>
      <c r="F17" s="73" t="s">
        <v>305</v>
      </c>
      <c r="G17" s="86" t="s">
        <v>306</v>
      </c>
      <c r="H17" s="73" t="s">
        <v>299</v>
      </c>
      <c r="I17" s="73" t="s">
        <v>300</v>
      </c>
      <c r="J17" s="73"/>
      <c r="K17" s="83">
        <v>4.5</v>
      </c>
      <c r="L17" s="86" t="s">
        <v>131</v>
      </c>
      <c r="M17" s="87">
        <v>1.4999999999999999E-2</v>
      </c>
      <c r="N17" s="87">
        <v>-3.1000000000006482E-3</v>
      </c>
      <c r="O17" s="83">
        <v>1406683.9907480001</v>
      </c>
      <c r="P17" s="85">
        <v>109.77</v>
      </c>
      <c r="Q17" s="73"/>
      <c r="R17" s="83">
        <v>1544.1170165899998</v>
      </c>
      <c r="S17" s="84">
        <v>3.0266308369943013E-3</v>
      </c>
      <c r="T17" s="84">
        <f t="shared" si="0"/>
        <v>4.9270301257802749E-3</v>
      </c>
      <c r="U17" s="84">
        <f>R17/'סכום נכסי הקרן'!$C$42</f>
        <v>1.2500828403088388E-3</v>
      </c>
    </row>
    <row r="18" spans="2:21">
      <c r="B18" s="76" t="s">
        <v>309</v>
      </c>
      <c r="C18" s="73" t="s">
        <v>310</v>
      </c>
      <c r="D18" s="86" t="s">
        <v>118</v>
      </c>
      <c r="E18" s="86" t="s">
        <v>296</v>
      </c>
      <c r="F18" s="73" t="s">
        <v>311</v>
      </c>
      <c r="G18" s="86" t="s">
        <v>306</v>
      </c>
      <c r="H18" s="73" t="s">
        <v>312</v>
      </c>
      <c r="I18" s="73" t="s">
        <v>129</v>
      </c>
      <c r="J18" s="73"/>
      <c r="K18" s="83">
        <v>4.6799999999989783</v>
      </c>
      <c r="L18" s="86" t="s">
        <v>131</v>
      </c>
      <c r="M18" s="87">
        <v>1E-3</v>
      </c>
      <c r="N18" s="87">
        <v>-4.4999999999995816E-3</v>
      </c>
      <c r="O18" s="83">
        <v>2342288.120143</v>
      </c>
      <c r="P18" s="85">
        <v>102.03</v>
      </c>
      <c r="Q18" s="73"/>
      <c r="R18" s="83">
        <v>2389.8365735580001</v>
      </c>
      <c r="S18" s="84">
        <v>1.5615254134286668E-3</v>
      </c>
      <c r="T18" s="84">
        <f t="shared" si="0"/>
        <v>7.6255857989409523E-3</v>
      </c>
      <c r="U18" s="84">
        <f>R18/'סכום נכסי הקרן'!$C$42</f>
        <v>1.9347586093862595E-3</v>
      </c>
    </row>
    <row r="19" spans="2:21">
      <c r="B19" s="76" t="s">
        <v>313</v>
      </c>
      <c r="C19" s="73" t="s">
        <v>314</v>
      </c>
      <c r="D19" s="86" t="s">
        <v>118</v>
      </c>
      <c r="E19" s="86" t="s">
        <v>296</v>
      </c>
      <c r="F19" s="73" t="s">
        <v>311</v>
      </c>
      <c r="G19" s="86" t="s">
        <v>306</v>
      </c>
      <c r="H19" s="73" t="s">
        <v>312</v>
      </c>
      <c r="I19" s="73" t="s">
        <v>129</v>
      </c>
      <c r="J19" s="73"/>
      <c r="K19" s="83">
        <v>0.2399999999996183</v>
      </c>
      <c r="L19" s="86" t="s">
        <v>131</v>
      </c>
      <c r="M19" s="87">
        <v>8.0000000000000002E-3</v>
      </c>
      <c r="N19" s="87">
        <v>2.0299999999991568E-2</v>
      </c>
      <c r="O19" s="83">
        <v>616854.71450999996</v>
      </c>
      <c r="P19" s="85">
        <v>101.93</v>
      </c>
      <c r="Q19" s="73"/>
      <c r="R19" s="83">
        <v>628.76004735100003</v>
      </c>
      <c r="S19" s="84">
        <v>2.871133592189675E-3</v>
      </c>
      <c r="T19" s="84">
        <f t="shared" si="0"/>
        <v>2.0062726217646375E-3</v>
      </c>
      <c r="U19" s="84">
        <f>R19/'סכום נכסי הקרן'!$C$42</f>
        <v>5.0903016897064645E-4</v>
      </c>
    </row>
    <row r="20" spans="2:21">
      <c r="B20" s="76" t="s">
        <v>315</v>
      </c>
      <c r="C20" s="73" t="s">
        <v>316</v>
      </c>
      <c r="D20" s="86" t="s">
        <v>118</v>
      </c>
      <c r="E20" s="86" t="s">
        <v>296</v>
      </c>
      <c r="F20" s="73" t="s">
        <v>317</v>
      </c>
      <c r="G20" s="86" t="s">
        <v>306</v>
      </c>
      <c r="H20" s="73" t="s">
        <v>312</v>
      </c>
      <c r="I20" s="73" t="s">
        <v>129</v>
      </c>
      <c r="J20" s="73"/>
      <c r="K20" s="83">
        <v>4.4300000000005113</v>
      </c>
      <c r="L20" s="86" t="s">
        <v>131</v>
      </c>
      <c r="M20" s="87">
        <v>8.3000000000000001E-3</v>
      </c>
      <c r="N20" s="87">
        <v>-5.3000000000029543E-3</v>
      </c>
      <c r="O20" s="83">
        <v>1301433.985011</v>
      </c>
      <c r="P20" s="85">
        <v>106.62</v>
      </c>
      <c r="Q20" s="73"/>
      <c r="R20" s="83">
        <v>1387.5888910030001</v>
      </c>
      <c r="S20" s="84">
        <v>1.012025152228279E-3</v>
      </c>
      <c r="T20" s="84">
        <f t="shared" si="0"/>
        <v>4.4275739433711127E-3</v>
      </c>
      <c r="U20" s="84">
        <f>R20/'סכום נכסי הקרן'!$C$42</f>
        <v>1.1233611464736551E-3</v>
      </c>
    </row>
    <row r="21" spans="2:21">
      <c r="B21" s="76" t="s">
        <v>318</v>
      </c>
      <c r="C21" s="73" t="s">
        <v>319</v>
      </c>
      <c r="D21" s="86" t="s">
        <v>118</v>
      </c>
      <c r="E21" s="86" t="s">
        <v>296</v>
      </c>
      <c r="F21" s="73" t="s">
        <v>320</v>
      </c>
      <c r="G21" s="86" t="s">
        <v>306</v>
      </c>
      <c r="H21" s="73" t="s">
        <v>312</v>
      </c>
      <c r="I21" s="73" t="s">
        <v>129</v>
      </c>
      <c r="J21" s="73"/>
      <c r="K21" s="83">
        <v>1.7200000000003435</v>
      </c>
      <c r="L21" s="86" t="s">
        <v>131</v>
      </c>
      <c r="M21" s="87">
        <v>9.8999999999999991E-3</v>
      </c>
      <c r="N21" s="87">
        <v>-1.7000000000040472E-3</v>
      </c>
      <c r="O21" s="83">
        <v>790121.60512299999</v>
      </c>
      <c r="P21" s="85">
        <v>103.2</v>
      </c>
      <c r="Q21" s="73"/>
      <c r="R21" s="83">
        <v>815.40546335099998</v>
      </c>
      <c r="S21" s="84">
        <v>2.6216145901354865E-4</v>
      </c>
      <c r="T21" s="84">
        <f t="shared" si="0"/>
        <v>2.6018282549132416E-3</v>
      </c>
      <c r="U21" s="84">
        <f>R21/'סכום נכסי הקרן'!$C$42</f>
        <v>6.6013415219024038E-4</v>
      </c>
    </row>
    <row r="22" spans="2:21">
      <c r="B22" s="76" t="s">
        <v>321</v>
      </c>
      <c r="C22" s="73" t="s">
        <v>322</v>
      </c>
      <c r="D22" s="86" t="s">
        <v>118</v>
      </c>
      <c r="E22" s="86" t="s">
        <v>296</v>
      </c>
      <c r="F22" s="73" t="s">
        <v>320</v>
      </c>
      <c r="G22" s="86" t="s">
        <v>306</v>
      </c>
      <c r="H22" s="73" t="s">
        <v>312</v>
      </c>
      <c r="I22" s="73" t="s">
        <v>129</v>
      </c>
      <c r="J22" s="73"/>
      <c r="K22" s="83">
        <v>3.7000000000000304</v>
      </c>
      <c r="L22" s="86" t="s">
        <v>131</v>
      </c>
      <c r="M22" s="87">
        <v>8.6E-3</v>
      </c>
      <c r="N22" s="87">
        <v>-3.5999999999990306E-3</v>
      </c>
      <c r="O22" s="83">
        <v>3117006.2113069999</v>
      </c>
      <c r="P22" s="85">
        <v>105.87</v>
      </c>
      <c r="Q22" s="73"/>
      <c r="R22" s="83">
        <v>3299.9743391370002</v>
      </c>
      <c r="S22" s="84">
        <v>1.2461290763699296E-3</v>
      </c>
      <c r="T22" s="84">
        <f t="shared" si="0"/>
        <v>1.0529689659878301E-2</v>
      </c>
      <c r="U22" s="84">
        <f>R22/'סכום נכסי הקרן'!$C$42</f>
        <v>2.6715859293648435E-3</v>
      </c>
    </row>
    <row r="23" spans="2:21">
      <c r="B23" s="76" t="s">
        <v>323</v>
      </c>
      <c r="C23" s="73" t="s">
        <v>324</v>
      </c>
      <c r="D23" s="86" t="s">
        <v>118</v>
      </c>
      <c r="E23" s="86" t="s">
        <v>296</v>
      </c>
      <c r="F23" s="73" t="s">
        <v>320</v>
      </c>
      <c r="G23" s="86" t="s">
        <v>306</v>
      </c>
      <c r="H23" s="73" t="s">
        <v>312</v>
      </c>
      <c r="I23" s="73" t="s">
        <v>129</v>
      </c>
      <c r="J23" s="73"/>
      <c r="K23" s="83">
        <v>5.4199999999999635</v>
      </c>
      <c r="L23" s="86" t="s">
        <v>131</v>
      </c>
      <c r="M23" s="87">
        <v>3.8E-3</v>
      </c>
      <c r="N23" s="87">
        <v>-3.4999999999990698E-3</v>
      </c>
      <c r="O23" s="83">
        <v>5234547.8972979998</v>
      </c>
      <c r="P23" s="85">
        <v>102.71</v>
      </c>
      <c r="Q23" s="73"/>
      <c r="R23" s="83">
        <v>5376.4040137100001</v>
      </c>
      <c r="S23" s="84">
        <v>1.7448492990993333E-3</v>
      </c>
      <c r="T23" s="84">
        <f t="shared" si="0"/>
        <v>1.7155244232988597E-2</v>
      </c>
      <c r="U23" s="84">
        <f>R23/'סכום נכסי הקרן'!$C$42</f>
        <v>4.3526172744011741E-3</v>
      </c>
    </row>
    <row r="24" spans="2:21">
      <c r="B24" s="76" t="s">
        <v>325</v>
      </c>
      <c r="C24" s="73" t="s">
        <v>326</v>
      </c>
      <c r="D24" s="86" t="s">
        <v>118</v>
      </c>
      <c r="E24" s="86" t="s">
        <v>296</v>
      </c>
      <c r="F24" s="73" t="s">
        <v>320</v>
      </c>
      <c r="G24" s="86" t="s">
        <v>306</v>
      </c>
      <c r="H24" s="73" t="s">
        <v>312</v>
      </c>
      <c r="I24" s="73" t="s">
        <v>129</v>
      </c>
      <c r="J24" s="73"/>
      <c r="K24" s="83">
        <v>2.8199999999981689</v>
      </c>
      <c r="L24" s="86" t="s">
        <v>131</v>
      </c>
      <c r="M24" s="87">
        <v>1E-3</v>
      </c>
      <c r="N24" s="87">
        <v>-3.1000000000019796E-3</v>
      </c>
      <c r="O24" s="83">
        <v>803644.45932799997</v>
      </c>
      <c r="P24" s="85">
        <v>100.57</v>
      </c>
      <c r="Q24" s="73"/>
      <c r="R24" s="83">
        <v>808.22522696400006</v>
      </c>
      <c r="S24" s="84">
        <v>3.1589400578609073E-4</v>
      </c>
      <c r="T24" s="84">
        <f t="shared" si="0"/>
        <v>2.5789172704419362E-3</v>
      </c>
      <c r="U24" s="84">
        <f>R24/'סכום נכסי הקרן'!$C$42</f>
        <v>6.5432119229127364E-4</v>
      </c>
    </row>
    <row r="25" spans="2:21">
      <c r="B25" s="76" t="s">
        <v>327</v>
      </c>
      <c r="C25" s="73" t="s">
        <v>328</v>
      </c>
      <c r="D25" s="86" t="s">
        <v>118</v>
      </c>
      <c r="E25" s="86" t="s">
        <v>296</v>
      </c>
      <c r="F25" s="73" t="s">
        <v>329</v>
      </c>
      <c r="G25" s="86" t="s">
        <v>127</v>
      </c>
      <c r="H25" s="73" t="s">
        <v>299</v>
      </c>
      <c r="I25" s="73" t="s">
        <v>300</v>
      </c>
      <c r="J25" s="73"/>
      <c r="K25" s="83">
        <v>15.210000000001571</v>
      </c>
      <c r="L25" s="86" t="s">
        <v>131</v>
      </c>
      <c r="M25" s="87">
        <v>2.07E-2</v>
      </c>
      <c r="N25" s="87">
        <v>5.299999999999843E-3</v>
      </c>
      <c r="O25" s="83">
        <v>3626306.2293750001</v>
      </c>
      <c r="P25" s="85">
        <v>122.97</v>
      </c>
      <c r="Q25" s="73"/>
      <c r="R25" s="83">
        <v>4459.2687703189995</v>
      </c>
      <c r="S25" s="84">
        <v>2.4526761600361176E-3</v>
      </c>
      <c r="T25" s="84">
        <f t="shared" si="0"/>
        <v>1.4228812540925896E-2</v>
      </c>
      <c r="U25" s="84">
        <f>R25/'סכום נכסי הקרן'!$C$42</f>
        <v>3.6101249518066996E-3</v>
      </c>
    </row>
    <row r="26" spans="2:21">
      <c r="B26" s="76" t="s">
        <v>330</v>
      </c>
      <c r="C26" s="73" t="s">
        <v>331</v>
      </c>
      <c r="D26" s="86" t="s">
        <v>118</v>
      </c>
      <c r="E26" s="86" t="s">
        <v>296</v>
      </c>
      <c r="F26" s="73" t="s">
        <v>332</v>
      </c>
      <c r="G26" s="86" t="s">
        <v>306</v>
      </c>
      <c r="H26" s="73" t="s">
        <v>312</v>
      </c>
      <c r="I26" s="73" t="s">
        <v>129</v>
      </c>
      <c r="J26" s="73"/>
      <c r="K26" s="83">
        <v>1.5499999999997762</v>
      </c>
      <c r="L26" s="86" t="s">
        <v>131</v>
      </c>
      <c r="M26" s="87">
        <v>0.05</v>
      </c>
      <c r="N26" s="87">
        <v>-1.2999999999986564E-3</v>
      </c>
      <c r="O26" s="83">
        <v>2157701.7302560001</v>
      </c>
      <c r="P26" s="85">
        <v>113.83</v>
      </c>
      <c r="Q26" s="73"/>
      <c r="R26" s="83">
        <v>2456.1118457410003</v>
      </c>
      <c r="S26" s="84">
        <v>6.8463540354365255E-4</v>
      </c>
      <c r="T26" s="84">
        <f t="shared" si="0"/>
        <v>7.837059579186607E-3</v>
      </c>
      <c r="U26" s="84">
        <f>R26/'סכום נכסי הקרן'!$C$42</f>
        <v>1.9884135977081482E-3</v>
      </c>
    </row>
    <row r="27" spans="2:21">
      <c r="B27" s="76" t="s">
        <v>333</v>
      </c>
      <c r="C27" s="73" t="s">
        <v>334</v>
      </c>
      <c r="D27" s="86" t="s">
        <v>118</v>
      </c>
      <c r="E27" s="86" t="s">
        <v>296</v>
      </c>
      <c r="F27" s="73" t="s">
        <v>332</v>
      </c>
      <c r="G27" s="86" t="s">
        <v>306</v>
      </c>
      <c r="H27" s="73" t="s">
        <v>312</v>
      </c>
      <c r="I27" s="73" t="s">
        <v>129</v>
      </c>
      <c r="J27" s="73"/>
      <c r="K27" s="83">
        <v>1.2299999999998221</v>
      </c>
      <c r="L27" s="86" t="s">
        <v>131</v>
      </c>
      <c r="M27" s="87">
        <v>6.9999999999999993E-3</v>
      </c>
      <c r="N27" s="87">
        <v>8.9999999999688441E-4</v>
      </c>
      <c r="O27" s="83">
        <v>873198.9572859999</v>
      </c>
      <c r="P27" s="85">
        <v>102.92</v>
      </c>
      <c r="Q27" s="73"/>
      <c r="R27" s="83">
        <v>898.6963420919999</v>
      </c>
      <c r="S27" s="84">
        <v>4.0953633552347609E-4</v>
      </c>
      <c r="T27" s="84">
        <f t="shared" si="0"/>
        <v>2.8675961108144007E-3</v>
      </c>
      <c r="U27" s="84">
        <f>R27/'סכום נכסי הקרן'!$C$42</f>
        <v>7.275645976485166E-4</v>
      </c>
    </row>
    <row r="28" spans="2:21">
      <c r="B28" s="76" t="s">
        <v>335</v>
      </c>
      <c r="C28" s="73" t="s">
        <v>336</v>
      </c>
      <c r="D28" s="86" t="s">
        <v>118</v>
      </c>
      <c r="E28" s="86" t="s">
        <v>296</v>
      </c>
      <c r="F28" s="73" t="s">
        <v>332</v>
      </c>
      <c r="G28" s="86" t="s">
        <v>306</v>
      </c>
      <c r="H28" s="73" t="s">
        <v>312</v>
      </c>
      <c r="I28" s="73" t="s">
        <v>129</v>
      </c>
      <c r="J28" s="73"/>
      <c r="K28" s="83">
        <v>3.8200000000009591</v>
      </c>
      <c r="L28" s="86" t="s">
        <v>131</v>
      </c>
      <c r="M28" s="87">
        <v>6.0000000000000001E-3</v>
      </c>
      <c r="N28" s="87">
        <v>-4.2000000000001359E-3</v>
      </c>
      <c r="O28" s="83">
        <v>1407328.1010339998</v>
      </c>
      <c r="P28" s="85">
        <v>105.29</v>
      </c>
      <c r="Q28" s="73"/>
      <c r="R28" s="83">
        <v>1481.7757460189998</v>
      </c>
      <c r="S28" s="84">
        <v>7.9093769798844039E-4</v>
      </c>
      <c r="T28" s="84">
        <f t="shared" si="0"/>
        <v>4.7281091146893816E-3</v>
      </c>
      <c r="U28" s="84">
        <f>R28/'סכום נכסי הקרן'!$C$42</f>
        <v>1.1996127323140699E-3</v>
      </c>
    </row>
    <row r="29" spans="2:21">
      <c r="B29" s="76" t="s">
        <v>337</v>
      </c>
      <c r="C29" s="73" t="s">
        <v>338</v>
      </c>
      <c r="D29" s="86" t="s">
        <v>118</v>
      </c>
      <c r="E29" s="86" t="s">
        <v>296</v>
      </c>
      <c r="F29" s="73" t="s">
        <v>332</v>
      </c>
      <c r="G29" s="86" t="s">
        <v>306</v>
      </c>
      <c r="H29" s="73" t="s">
        <v>312</v>
      </c>
      <c r="I29" s="73" t="s">
        <v>129</v>
      </c>
      <c r="J29" s="73"/>
      <c r="K29" s="83">
        <v>5.3199999999998271</v>
      </c>
      <c r="L29" s="86" t="s">
        <v>131</v>
      </c>
      <c r="M29" s="87">
        <v>1.7500000000000002E-2</v>
      </c>
      <c r="N29" s="87">
        <v>-3.8E-3</v>
      </c>
      <c r="O29" s="83">
        <v>5204589.419117</v>
      </c>
      <c r="P29" s="85">
        <v>111.22</v>
      </c>
      <c r="Q29" s="73"/>
      <c r="R29" s="83">
        <v>5788.5444171999998</v>
      </c>
      <c r="S29" s="84">
        <v>1.2611302990484406E-3</v>
      </c>
      <c r="T29" s="84">
        <f t="shared" si="0"/>
        <v>1.8470318260558651E-2</v>
      </c>
      <c r="U29" s="84">
        <f>R29/'סכום נכסי הקרן'!$C$42</f>
        <v>4.6862769910323591E-3</v>
      </c>
    </row>
    <row r="30" spans="2:21">
      <c r="B30" s="76" t="s">
        <v>339</v>
      </c>
      <c r="C30" s="73" t="s">
        <v>340</v>
      </c>
      <c r="D30" s="86" t="s">
        <v>118</v>
      </c>
      <c r="E30" s="86" t="s">
        <v>296</v>
      </c>
      <c r="F30" s="73" t="s">
        <v>311</v>
      </c>
      <c r="G30" s="86" t="s">
        <v>306</v>
      </c>
      <c r="H30" s="73" t="s">
        <v>341</v>
      </c>
      <c r="I30" s="73" t="s">
        <v>129</v>
      </c>
      <c r="J30" s="73"/>
      <c r="K30" s="83">
        <v>7.000000000090098E-2</v>
      </c>
      <c r="L30" s="86" t="s">
        <v>131</v>
      </c>
      <c r="M30" s="87">
        <v>3.1E-2</v>
      </c>
      <c r="N30" s="87">
        <v>4.2400000000013011E-2</v>
      </c>
      <c r="O30" s="83">
        <v>367076.754006</v>
      </c>
      <c r="P30" s="85">
        <v>108.85</v>
      </c>
      <c r="Q30" s="73"/>
      <c r="R30" s="83">
        <v>399.56303955200002</v>
      </c>
      <c r="S30" s="84">
        <v>2.1339512979849712E-3</v>
      </c>
      <c r="T30" s="84">
        <f t="shared" si="0"/>
        <v>1.2749416733769251E-3</v>
      </c>
      <c r="U30" s="84">
        <f>R30/'סכום נכסי הקרן'!$C$42</f>
        <v>3.2347736214231675E-4</v>
      </c>
    </row>
    <row r="31" spans="2:21">
      <c r="B31" s="76" t="s">
        <v>342</v>
      </c>
      <c r="C31" s="73" t="s">
        <v>343</v>
      </c>
      <c r="D31" s="86" t="s">
        <v>118</v>
      </c>
      <c r="E31" s="86" t="s">
        <v>296</v>
      </c>
      <c r="F31" s="73" t="s">
        <v>311</v>
      </c>
      <c r="G31" s="86" t="s">
        <v>306</v>
      </c>
      <c r="H31" s="73" t="s">
        <v>341</v>
      </c>
      <c r="I31" s="73" t="s">
        <v>129</v>
      </c>
      <c r="J31" s="73"/>
      <c r="K31" s="83">
        <v>0.21999999998319894</v>
      </c>
      <c r="L31" s="86" t="s">
        <v>131</v>
      </c>
      <c r="M31" s="87">
        <v>4.2000000000000003E-2</v>
      </c>
      <c r="N31" s="87">
        <v>3.1199999999526516E-2</v>
      </c>
      <c r="O31" s="83">
        <v>21279.703174000002</v>
      </c>
      <c r="P31" s="85">
        <v>123.07</v>
      </c>
      <c r="Q31" s="73"/>
      <c r="R31" s="83">
        <v>26.188930452000001</v>
      </c>
      <c r="S31" s="84">
        <v>8.1584569159989274E-4</v>
      </c>
      <c r="T31" s="84">
        <f t="shared" si="0"/>
        <v>8.35646831895707E-5</v>
      </c>
      <c r="U31" s="84">
        <f>R31/'סכום נכסי הקרן'!$C$42</f>
        <v>2.1201976412633251E-5</v>
      </c>
    </row>
    <row r="32" spans="2:21">
      <c r="B32" s="76" t="s">
        <v>344</v>
      </c>
      <c r="C32" s="73" t="s">
        <v>345</v>
      </c>
      <c r="D32" s="86" t="s">
        <v>118</v>
      </c>
      <c r="E32" s="86" t="s">
        <v>296</v>
      </c>
      <c r="F32" s="73" t="s">
        <v>346</v>
      </c>
      <c r="G32" s="86" t="s">
        <v>306</v>
      </c>
      <c r="H32" s="73" t="s">
        <v>341</v>
      </c>
      <c r="I32" s="73" t="s">
        <v>129</v>
      </c>
      <c r="J32" s="73"/>
      <c r="K32" s="83">
        <v>0.93</v>
      </c>
      <c r="L32" s="86" t="s">
        <v>131</v>
      </c>
      <c r="M32" s="87">
        <v>3.85E-2</v>
      </c>
      <c r="N32" s="87">
        <v>3.0000000000000008E-4</v>
      </c>
      <c r="O32" s="83">
        <v>272087.97160200001</v>
      </c>
      <c r="P32" s="85">
        <v>112.03</v>
      </c>
      <c r="Q32" s="73"/>
      <c r="R32" s="83">
        <v>304.82016249999998</v>
      </c>
      <c r="S32" s="84">
        <v>1.2776092559252277E-3</v>
      </c>
      <c r="T32" s="84">
        <f t="shared" si="0"/>
        <v>9.7263232478288144E-4</v>
      </c>
      <c r="U32" s="84">
        <f>R32/'סכום נכסי הקרן'!$C$42</f>
        <v>2.4677563321133961E-4</v>
      </c>
    </row>
    <row r="33" spans="2:21">
      <c r="B33" s="76" t="s">
        <v>347</v>
      </c>
      <c r="C33" s="73" t="s">
        <v>348</v>
      </c>
      <c r="D33" s="86" t="s">
        <v>118</v>
      </c>
      <c r="E33" s="86" t="s">
        <v>296</v>
      </c>
      <c r="F33" s="73" t="s">
        <v>349</v>
      </c>
      <c r="G33" s="86" t="s">
        <v>350</v>
      </c>
      <c r="H33" s="73" t="s">
        <v>351</v>
      </c>
      <c r="I33" s="73" t="s">
        <v>300</v>
      </c>
      <c r="J33" s="73"/>
      <c r="K33" s="83">
        <v>1.1500000000020341</v>
      </c>
      <c r="L33" s="86" t="s">
        <v>131</v>
      </c>
      <c r="M33" s="87">
        <v>3.6400000000000002E-2</v>
      </c>
      <c r="N33" s="87">
        <v>2.8999999999715247E-3</v>
      </c>
      <c r="O33" s="83">
        <v>42897.974676999998</v>
      </c>
      <c r="P33" s="85">
        <v>114.61</v>
      </c>
      <c r="Q33" s="73"/>
      <c r="R33" s="83">
        <v>49.165368865999994</v>
      </c>
      <c r="S33" s="84">
        <v>1.1672918279455782E-3</v>
      </c>
      <c r="T33" s="84">
        <f t="shared" si="0"/>
        <v>1.5687881873281752E-4</v>
      </c>
      <c r="U33" s="84">
        <f>R33/'סכום נכסי הקרן'!$C$42</f>
        <v>3.9803190623836213E-5</v>
      </c>
    </row>
    <row r="34" spans="2:21">
      <c r="B34" s="76" t="s">
        <v>352</v>
      </c>
      <c r="C34" s="73" t="s">
        <v>353</v>
      </c>
      <c r="D34" s="86" t="s">
        <v>118</v>
      </c>
      <c r="E34" s="86" t="s">
        <v>296</v>
      </c>
      <c r="F34" s="73" t="s">
        <v>354</v>
      </c>
      <c r="G34" s="86" t="s">
        <v>350</v>
      </c>
      <c r="H34" s="73" t="s">
        <v>341</v>
      </c>
      <c r="I34" s="73" t="s">
        <v>129</v>
      </c>
      <c r="J34" s="73"/>
      <c r="K34" s="83">
        <v>4.5599999999994427</v>
      </c>
      <c r="L34" s="86" t="s">
        <v>131</v>
      </c>
      <c r="M34" s="87">
        <v>8.3000000000000001E-3</v>
      </c>
      <c r="N34" s="87">
        <v>-4.2999999999984648E-3</v>
      </c>
      <c r="O34" s="83">
        <v>2621294.0043339999</v>
      </c>
      <c r="P34" s="85">
        <v>106.85</v>
      </c>
      <c r="Q34" s="73"/>
      <c r="R34" s="83">
        <v>2800.852633901</v>
      </c>
      <c r="S34" s="84">
        <v>1.711673205905361E-3</v>
      </c>
      <c r="T34" s="84">
        <f t="shared" si="0"/>
        <v>8.9370722275807016E-3</v>
      </c>
      <c r="U34" s="84">
        <f>R34/'סכום נכסי הקרן'!$C$42</f>
        <v>2.2675080827783745E-3</v>
      </c>
    </row>
    <row r="35" spans="2:21">
      <c r="B35" s="76" t="s">
        <v>355</v>
      </c>
      <c r="C35" s="73" t="s">
        <v>356</v>
      </c>
      <c r="D35" s="86" t="s">
        <v>118</v>
      </c>
      <c r="E35" s="86" t="s">
        <v>296</v>
      </c>
      <c r="F35" s="73" t="s">
        <v>354</v>
      </c>
      <c r="G35" s="86" t="s">
        <v>350</v>
      </c>
      <c r="H35" s="73" t="s">
        <v>341</v>
      </c>
      <c r="I35" s="73" t="s">
        <v>129</v>
      </c>
      <c r="J35" s="73"/>
      <c r="K35" s="83">
        <v>8.4599999999985922</v>
      </c>
      <c r="L35" s="86" t="s">
        <v>131</v>
      </c>
      <c r="M35" s="87">
        <v>1.6500000000000001E-2</v>
      </c>
      <c r="N35" s="87">
        <v>6.0000000000156326E-4</v>
      </c>
      <c r="O35" s="83">
        <v>1776162.0659330001</v>
      </c>
      <c r="P35" s="85">
        <v>115.25</v>
      </c>
      <c r="Q35" s="73"/>
      <c r="R35" s="83">
        <v>2047.0267864780001</v>
      </c>
      <c r="S35" s="84">
        <v>8.3954524335751537E-4</v>
      </c>
      <c r="T35" s="84">
        <f t="shared" si="0"/>
        <v>6.5317346657635493E-3</v>
      </c>
      <c r="U35" s="84">
        <f>R35/'סכום נכסי הקרן'!$C$42</f>
        <v>1.6572274199010118E-3</v>
      </c>
    </row>
    <row r="36" spans="2:21">
      <c r="B36" s="76" t="s">
        <v>357</v>
      </c>
      <c r="C36" s="73" t="s">
        <v>358</v>
      </c>
      <c r="D36" s="86" t="s">
        <v>118</v>
      </c>
      <c r="E36" s="86" t="s">
        <v>296</v>
      </c>
      <c r="F36" s="73" t="s">
        <v>359</v>
      </c>
      <c r="G36" s="86" t="s">
        <v>127</v>
      </c>
      <c r="H36" s="73" t="s">
        <v>341</v>
      </c>
      <c r="I36" s="73" t="s">
        <v>129</v>
      </c>
      <c r="J36" s="73"/>
      <c r="K36" s="83">
        <v>8.520000000001744</v>
      </c>
      <c r="L36" s="86" t="s">
        <v>131</v>
      </c>
      <c r="M36" s="87">
        <v>2.6499999999999999E-2</v>
      </c>
      <c r="N36" s="87">
        <v>5.9999999999544727E-4</v>
      </c>
      <c r="O36" s="83">
        <v>422637.75839799998</v>
      </c>
      <c r="P36" s="85">
        <v>124.73</v>
      </c>
      <c r="Q36" s="73"/>
      <c r="R36" s="83">
        <v>527.15607710400002</v>
      </c>
      <c r="S36" s="84">
        <v>2.7165105669405297E-4</v>
      </c>
      <c r="T36" s="84">
        <f t="shared" si="0"/>
        <v>1.6820706235175223E-3</v>
      </c>
      <c r="U36" s="84">
        <f>R36/'סכום נכסי הקרן'!$C$42</f>
        <v>4.2677385138046887E-4</v>
      </c>
    </row>
    <row r="37" spans="2:21">
      <c r="B37" s="76" t="s">
        <v>360</v>
      </c>
      <c r="C37" s="73" t="s">
        <v>361</v>
      </c>
      <c r="D37" s="86" t="s">
        <v>118</v>
      </c>
      <c r="E37" s="86" t="s">
        <v>296</v>
      </c>
      <c r="F37" s="73" t="s">
        <v>362</v>
      </c>
      <c r="G37" s="86" t="s">
        <v>350</v>
      </c>
      <c r="H37" s="73" t="s">
        <v>351</v>
      </c>
      <c r="I37" s="73" t="s">
        <v>300</v>
      </c>
      <c r="J37" s="73"/>
      <c r="K37" s="83">
        <v>2.240000000004029</v>
      </c>
      <c r="L37" s="86" t="s">
        <v>131</v>
      </c>
      <c r="M37" s="87">
        <v>6.5000000000000006E-3</v>
      </c>
      <c r="N37" s="87">
        <v>1.0000000000692436E-4</v>
      </c>
      <c r="O37" s="83">
        <v>312715.64590800001</v>
      </c>
      <c r="P37" s="85">
        <v>101.6</v>
      </c>
      <c r="Q37" s="73"/>
      <c r="R37" s="83">
        <v>317.71909617799997</v>
      </c>
      <c r="S37" s="84">
        <v>4.1429264052372875E-4</v>
      </c>
      <c r="T37" s="84">
        <f t="shared" si="0"/>
        <v>1.0137907565203272E-3</v>
      </c>
      <c r="U37" s="84">
        <f>R37/'סכום נכסי הקרן'!$C$42</f>
        <v>2.5721832341933892E-4</v>
      </c>
    </row>
    <row r="38" spans="2:21">
      <c r="B38" s="76" t="s">
        <v>363</v>
      </c>
      <c r="C38" s="73" t="s">
        <v>364</v>
      </c>
      <c r="D38" s="86" t="s">
        <v>118</v>
      </c>
      <c r="E38" s="86" t="s">
        <v>296</v>
      </c>
      <c r="F38" s="73" t="s">
        <v>362</v>
      </c>
      <c r="G38" s="86" t="s">
        <v>350</v>
      </c>
      <c r="H38" s="73" t="s">
        <v>341</v>
      </c>
      <c r="I38" s="73" t="s">
        <v>129</v>
      </c>
      <c r="J38" s="73"/>
      <c r="K38" s="83">
        <v>4.9199999999998907</v>
      </c>
      <c r="L38" s="86" t="s">
        <v>131</v>
      </c>
      <c r="M38" s="87">
        <v>1.34E-2</v>
      </c>
      <c r="N38" s="87">
        <v>0</v>
      </c>
      <c r="O38" s="83">
        <v>7349224.6522950009</v>
      </c>
      <c r="P38" s="85">
        <v>108.1</v>
      </c>
      <c r="Q38" s="83">
        <v>444.35453465699999</v>
      </c>
      <c r="R38" s="83">
        <v>8388.8663837759996</v>
      </c>
      <c r="S38" s="84">
        <v>2.2397319560757021E-3</v>
      </c>
      <c r="T38" s="84">
        <f t="shared" si="0"/>
        <v>2.6767529241590159E-2</v>
      </c>
      <c r="U38" s="84">
        <f>R38/'סכום נכסי הקרן'!$C$42</f>
        <v>6.7914398995231919E-3</v>
      </c>
    </row>
    <row r="39" spans="2:21">
      <c r="B39" s="76" t="s">
        <v>365</v>
      </c>
      <c r="C39" s="73" t="s">
        <v>366</v>
      </c>
      <c r="D39" s="86" t="s">
        <v>118</v>
      </c>
      <c r="E39" s="86" t="s">
        <v>296</v>
      </c>
      <c r="F39" s="73" t="s">
        <v>362</v>
      </c>
      <c r="G39" s="86" t="s">
        <v>350</v>
      </c>
      <c r="H39" s="73" t="s">
        <v>341</v>
      </c>
      <c r="I39" s="73" t="s">
        <v>129</v>
      </c>
      <c r="J39" s="73"/>
      <c r="K39" s="83">
        <v>5.3600000000003858</v>
      </c>
      <c r="L39" s="86" t="s">
        <v>131</v>
      </c>
      <c r="M39" s="87">
        <v>1.77E-2</v>
      </c>
      <c r="N39" s="87">
        <v>1.699999999999679E-3</v>
      </c>
      <c r="O39" s="83">
        <v>4290937.6714589996</v>
      </c>
      <c r="P39" s="85">
        <v>108.9</v>
      </c>
      <c r="Q39" s="73"/>
      <c r="R39" s="83">
        <v>4672.8311272949995</v>
      </c>
      <c r="S39" s="84">
        <v>1.3229788426554181E-3</v>
      </c>
      <c r="T39" s="84">
        <f t="shared" si="0"/>
        <v>1.4910255822262899E-2</v>
      </c>
      <c r="U39" s="84">
        <f>R39/'סכום נכסי הקרן'!$C$42</f>
        <v>3.783020292589344E-3</v>
      </c>
    </row>
    <row r="40" spans="2:21">
      <c r="B40" s="76" t="s">
        <v>367</v>
      </c>
      <c r="C40" s="73" t="s">
        <v>368</v>
      </c>
      <c r="D40" s="86" t="s">
        <v>118</v>
      </c>
      <c r="E40" s="86" t="s">
        <v>296</v>
      </c>
      <c r="F40" s="73" t="s">
        <v>362</v>
      </c>
      <c r="G40" s="86" t="s">
        <v>350</v>
      </c>
      <c r="H40" s="73" t="s">
        <v>341</v>
      </c>
      <c r="I40" s="73" t="s">
        <v>129</v>
      </c>
      <c r="J40" s="73"/>
      <c r="K40" s="83">
        <v>8.7999999999994145</v>
      </c>
      <c r="L40" s="86" t="s">
        <v>131</v>
      </c>
      <c r="M40" s="87">
        <v>2.4799999999999999E-2</v>
      </c>
      <c r="N40" s="87">
        <v>6.3000000000007451E-3</v>
      </c>
      <c r="O40" s="83">
        <v>3200816.6544380002</v>
      </c>
      <c r="P40" s="85">
        <v>117.4</v>
      </c>
      <c r="Q40" s="73"/>
      <c r="R40" s="83">
        <v>3757.7587494439999</v>
      </c>
      <c r="S40" s="84">
        <v>1.6347486752659748E-3</v>
      </c>
      <c r="T40" s="84">
        <f t="shared" si="0"/>
        <v>1.1990406403792044E-2</v>
      </c>
      <c r="U40" s="84">
        <f>R40/'סכום נכסי הקרן'!$C$42</f>
        <v>3.0421980201178283E-3</v>
      </c>
    </row>
    <row r="41" spans="2:21">
      <c r="B41" s="76" t="s">
        <v>369</v>
      </c>
      <c r="C41" s="73" t="s">
        <v>370</v>
      </c>
      <c r="D41" s="86" t="s">
        <v>118</v>
      </c>
      <c r="E41" s="86" t="s">
        <v>296</v>
      </c>
      <c r="F41" s="73" t="s">
        <v>332</v>
      </c>
      <c r="G41" s="86" t="s">
        <v>306</v>
      </c>
      <c r="H41" s="73" t="s">
        <v>341</v>
      </c>
      <c r="I41" s="73" t="s">
        <v>129</v>
      </c>
      <c r="J41" s="73"/>
      <c r="K41" s="83">
        <v>0.2400000000009552</v>
      </c>
      <c r="L41" s="86" t="s">
        <v>131</v>
      </c>
      <c r="M41" s="87">
        <v>4.0999999999999995E-2</v>
      </c>
      <c r="N41" s="87">
        <v>3.0999999999972706E-2</v>
      </c>
      <c r="O41" s="83">
        <v>233753.68773600002</v>
      </c>
      <c r="P41" s="85">
        <v>125.4</v>
      </c>
      <c r="Q41" s="73"/>
      <c r="R41" s="83">
        <v>293.12712047800005</v>
      </c>
      <c r="S41" s="84">
        <v>3.0002601391277296E-4</v>
      </c>
      <c r="T41" s="84">
        <f t="shared" si="0"/>
        <v>9.3532170020882064E-4</v>
      </c>
      <c r="U41" s="84">
        <f>R41/'סכום נכסי הקרן'!$C$42</f>
        <v>2.3730920610402567E-4</v>
      </c>
    </row>
    <row r="42" spans="2:21">
      <c r="B42" s="76" t="s">
        <v>371</v>
      </c>
      <c r="C42" s="73" t="s">
        <v>372</v>
      </c>
      <c r="D42" s="86" t="s">
        <v>118</v>
      </c>
      <c r="E42" s="86" t="s">
        <v>296</v>
      </c>
      <c r="F42" s="73" t="s">
        <v>332</v>
      </c>
      <c r="G42" s="86" t="s">
        <v>306</v>
      </c>
      <c r="H42" s="73" t="s">
        <v>341</v>
      </c>
      <c r="I42" s="73" t="s">
        <v>129</v>
      </c>
      <c r="J42" s="73"/>
      <c r="K42" s="83">
        <v>1.380000000000289</v>
      </c>
      <c r="L42" s="86" t="s">
        <v>131</v>
      </c>
      <c r="M42" s="87">
        <v>4.2000000000000003E-2</v>
      </c>
      <c r="N42" s="87">
        <v>2.0000000001155739E-4</v>
      </c>
      <c r="O42" s="83">
        <v>375751.22963000002</v>
      </c>
      <c r="P42" s="85">
        <v>110.53</v>
      </c>
      <c r="Q42" s="73"/>
      <c r="R42" s="83">
        <v>415.317809076</v>
      </c>
      <c r="S42" s="84">
        <v>3.7660461568915163E-4</v>
      </c>
      <c r="T42" s="84">
        <f t="shared" si="0"/>
        <v>1.325212619966774E-3</v>
      </c>
      <c r="U42" s="84">
        <f>R42/'סכום נכסי הקרן'!$C$42</f>
        <v>3.3623207362037987E-4</v>
      </c>
    </row>
    <row r="43" spans="2:21">
      <c r="B43" s="76" t="s">
        <v>373</v>
      </c>
      <c r="C43" s="73" t="s">
        <v>374</v>
      </c>
      <c r="D43" s="86" t="s">
        <v>118</v>
      </c>
      <c r="E43" s="86" t="s">
        <v>296</v>
      </c>
      <c r="F43" s="73" t="s">
        <v>332</v>
      </c>
      <c r="G43" s="86" t="s">
        <v>306</v>
      </c>
      <c r="H43" s="73" t="s">
        <v>341</v>
      </c>
      <c r="I43" s="73" t="s">
        <v>129</v>
      </c>
      <c r="J43" s="73"/>
      <c r="K43" s="83">
        <v>1.4099999999986612</v>
      </c>
      <c r="L43" s="86" t="s">
        <v>131</v>
      </c>
      <c r="M43" s="87">
        <v>0.04</v>
      </c>
      <c r="N43" s="87">
        <v>-1.0000000002007929E-4</v>
      </c>
      <c r="O43" s="83">
        <v>106358.881781</v>
      </c>
      <c r="P43" s="85">
        <v>112.38</v>
      </c>
      <c r="Q43" s="73"/>
      <c r="R43" s="83">
        <v>119.526106876</v>
      </c>
      <c r="S43" s="84">
        <v>7.3233148594416226E-5</v>
      </c>
      <c r="T43" s="84">
        <f t="shared" si="0"/>
        <v>3.8138866618789047E-4</v>
      </c>
      <c r="U43" s="84">
        <f>R43/'סכום נכסי הקרן'!$C$42</f>
        <v>9.6765681337143022E-5</v>
      </c>
    </row>
    <row r="44" spans="2:21">
      <c r="B44" s="76" t="s">
        <v>375</v>
      </c>
      <c r="C44" s="73" t="s">
        <v>376</v>
      </c>
      <c r="D44" s="86" t="s">
        <v>118</v>
      </c>
      <c r="E44" s="86" t="s">
        <v>296</v>
      </c>
      <c r="F44" s="73" t="s">
        <v>377</v>
      </c>
      <c r="G44" s="86" t="s">
        <v>306</v>
      </c>
      <c r="H44" s="73" t="s">
        <v>378</v>
      </c>
      <c r="I44" s="73" t="s">
        <v>129</v>
      </c>
      <c r="J44" s="73"/>
      <c r="K44" s="83">
        <v>0.5</v>
      </c>
      <c r="L44" s="86" t="s">
        <v>131</v>
      </c>
      <c r="M44" s="87">
        <v>4.1500000000000002E-2</v>
      </c>
      <c r="N44" s="87">
        <v>1.0199999999825977E-2</v>
      </c>
      <c r="O44" s="83">
        <v>25677.510788</v>
      </c>
      <c r="P44" s="85">
        <v>107.42</v>
      </c>
      <c r="Q44" s="73"/>
      <c r="R44" s="83">
        <v>27.582780524000004</v>
      </c>
      <c r="S44" s="84">
        <v>2.5601083106569465E-4</v>
      </c>
      <c r="T44" s="84">
        <f t="shared" si="0"/>
        <v>8.8012235558840727E-5</v>
      </c>
      <c r="U44" s="84">
        <f>R44/'סכום נכסי הקרן'!$C$42</f>
        <v>2.2330406472175235E-5</v>
      </c>
    </row>
    <row r="45" spans="2:21">
      <c r="B45" s="76" t="s">
        <v>379</v>
      </c>
      <c r="C45" s="73" t="s">
        <v>380</v>
      </c>
      <c r="D45" s="86" t="s">
        <v>118</v>
      </c>
      <c r="E45" s="86" t="s">
        <v>296</v>
      </c>
      <c r="F45" s="73" t="s">
        <v>381</v>
      </c>
      <c r="G45" s="86" t="s">
        <v>350</v>
      </c>
      <c r="H45" s="73" t="s">
        <v>382</v>
      </c>
      <c r="I45" s="73" t="s">
        <v>300</v>
      </c>
      <c r="J45" s="73"/>
      <c r="K45" s="83">
        <v>3.7700000000003948</v>
      </c>
      <c r="L45" s="86" t="s">
        <v>131</v>
      </c>
      <c r="M45" s="87">
        <v>2.3399999999999997E-2</v>
      </c>
      <c r="N45" s="87">
        <v>2.399999999999835E-3</v>
      </c>
      <c r="O45" s="83">
        <v>4409889.065808</v>
      </c>
      <c r="P45" s="85">
        <v>109.85</v>
      </c>
      <c r="Q45" s="73"/>
      <c r="R45" s="83">
        <v>4844.2633321169997</v>
      </c>
      <c r="S45" s="84">
        <v>1.1889857390358204E-3</v>
      </c>
      <c r="T45" s="84">
        <f t="shared" si="0"/>
        <v>1.5457268534778848E-2</v>
      </c>
      <c r="U45" s="84">
        <f>R45/'סכום נכסי הקרן'!$C$42</f>
        <v>3.9218079979392653E-3</v>
      </c>
    </row>
    <row r="46" spans="2:21">
      <c r="B46" s="76" t="s">
        <v>383</v>
      </c>
      <c r="C46" s="73" t="s">
        <v>384</v>
      </c>
      <c r="D46" s="86" t="s">
        <v>118</v>
      </c>
      <c r="E46" s="86" t="s">
        <v>296</v>
      </c>
      <c r="F46" s="73" t="s">
        <v>381</v>
      </c>
      <c r="G46" s="86" t="s">
        <v>350</v>
      </c>
      <c r="H46" s="73" t="s">
        <v>382</v>
      </c>
      <c r="I46" s="73" t="s">
        <v>300</v>
      </c>
      <c r="J46" s="73"/>
      <c r="K46" s="83">
        <v>7.9099999999985817</v>
      </c>
      <c r="L46" s="86" t="s">
        <v>131</v>
      </c>
      <c r="M46" s="87">
        <v>6.5000000000000006E-3</v>
      </c>
      <c r="N46" s="87">
        <v>7.4999999999999997E-3</v>
      </c>
      <c r="O46" s="83">
        <v>1654504.5829340003</v>
      </c>
      <c r="P46" s="85">
        <v>98.85</v>
      </c>
      <c r="Q46" s="73"/>
      <c r="R46" s="83">
        <v>1635.477716852</v>
      </c>
      <c r="S46" s="84">
        <v>2.2963028626108248E-3</v>
      </c>
      <c r="T46" s="84">
        <f t="shared" si="0"/>
        <v>5.2185474898575977E-3</v>
      </c>
      <c r="U46" s="84">
        <f>R46/'סכום נכסי הקרן'!$C$42</f>
        <v>1.3240464340320279E-3</v>
      </c>
    </row>
    <row r="47" spans="2:21">
      <c r="B47" s="76" t="s">
        <v>385</v>
      </c>
      <c r="C47" s="73" t="s">
        <v>386</v>
      </c>
      <c r="D47" s="86" t="s">
        <v>118</v>
      </c>
      <c r="E47" s="86" t="s">
        <v>296</v>
      </c>
      <c r="F47" s="73" t="s">
        <v>387</v>
      </c>
      <c r="G47" s="86" t="s">
        <v>350</v>
      </c>
      <c r="H47" s="73" t="s">
        <v>378</v>
      </c>
      <c r="I47" s="73" t="s">
        <v>129</v>
      </c>
      <c r="J47" s="73"/>
      <c r="K47" s="83">
        <v>0.98999999999999988</v>
      </c>
      <c r="L47" s="86" t="s">
        <v>131</v>
      </c>
      <c r="M47" s="87">
        <v>4.8000000000000001E-2</v>
      </c>
      <c r="N47" s="87">
        <v>3.0999999999999999E-3</v>
      </c>
      <c r="O47" s="83">
        <v>2174169.8104539998</v>
      </c>
      <c r="P47" s="85">
        <v>109</v>
      </c>
      <c r="Q47" s="73"/>
      <c r="R47" s="83">
        <v>2369.8451162000001</v>
      </c>
      <c r="S47" s="84">
        <v>2.6653135316912161E-3</v>
      </c>
      <c r="T47" s="84">
        <f t="shared" si="0"/>
        <v>7.5617962599339667E-3</v>
      </c>
      <c r="U47" s="84">
        <f>R47/'סכום נכסי הקרן'!$C$42</f>
        <v>1.9185739695386972E-3</v>
      </c>
    </row>
    <row r="48" spans="2:21">
      <c r="B48" s="76" t="s">
        <v>388</v>
      </c>
      <c r="C48" s="73" t="s">
        <v>389</v>
      </c>
      <c r="D48" s="86" t="s">
        <v>118</v>
      </c>
      <c r="E48" s="86" t="s">
        <v>296</v>
      </c>
      <c r="F48" s="73" t="s">
        <v>387</v>
      </c>
      <c r="G48" s="86" t="s">
        <v>350</v>
      </c>
      <c r="H48" s="73" t="s">
        <v>378</v>
      </c>
      <c r="I48" s="73" t="s">
        <v>129</v>
      </c>
      <c r="J48" s="73"/>
      <c r="K48" s="83">
        <v>4.5300000000002871</v>
      </c>
      <c r="L48" s="86" t="s">
        <v>131</v>
      </c>
      <c r="M48" s="87">
        <v>3.2000000000000001E-2</v>
      </c>
      <c r="N48" s="87">
        <v>1.400000000000531E-3</v>
      </c>
      <c r="O48" s="83">
        <v>3571794.0260290001</v>
      </c>
      <c r="P48" s="85">
        <v>116</v>
      </c>
      <c r="Q48" s="73"/>
      <c r="R48" s="83">
        <v>4143.2811974770002</v>
      </c>
      <c r="S48" s="84">
        <v>2.1652275596435776E-3</v>
      </c>
      <c r="T48" s="84">
        <f t="shared" si="0"/>
        <v>1.3220546798085431E-2</v>
      </c>
      <c r="U48" s="84">
        <f>R48/'סכום נכסי הקרן'!$C$42</f>
        <v>3.35430843122139E-3</v>
      </c>
    </row>
    <row r="49" spans="2:21">
      <c r="B49" s="76" t="s">
        <v>390</v>
      </c>
      <c r="C49" s="73" t="s">
        <v>391</v>
      </c>
      <c r="D49" s="86" t="s">
        <v>118</v>
      </c>
      <c r="E49" s="86" t="s">
        <v>296</v>
      </c>
      <c r="F49" s="73" t="s">
        <v>387</v>
      </c>
      <c r="G49" s="86" t="s">
        <v>350</v>
      </c>
      <c r="H49" s="73" t="s">
        <v>378</v>
      </c>
      <c r="I49" s="73" t="s">
        <v>129</v>
      </c>
      <c r="J49" s="73"/>
      <c r="K49" s="83">
        <v>6.9100000000003323</v>
      </c>
      <c r="L49" s="86" t="s">
        <v>131</v>
      </c>
      <c r="M49" s="87">
        <v>1.1399999999999999E-2</v>
      </c>
      <c r="N49" s="87">
        <v>5.0000000000020462E-3</v>
      </c>
      <c r="O49" s="83">
        <v>2366732.8573770002</v>
      </c>
      <c r="P49" s="85">
        <v>103.25</v>
      </c>
      <c r="Q49" s="73"/>
      <c r="R49" s="83">
        <v>2443.6516752089997</v>
      </c>
      <c r="S49" s="84">
        <v>1.1439112150157832E-3</v>
      </c>
      <c r="T49" s="84">
        <f t="shared" si="0"/>
        <v>7.7973011703847258E-3</v>
      </c>
      <c r="U49" s="84">
        <f>R49/'סכום נכסי הקרן'!$C$42</f>
        <v>1.9783261203977992E-3</v>
      </c>
    </row>
    <row r="50" spans="2:21">
      <c r="B50" s="76" t="s">
        <v>392</v>
      </c>
      <c r="C50" s="73" t="s">
        <v>393</v>
      </c>
      <c r="D50" s="86" t="s">
        <v>118</v>
      </c>
      <c r="E50" s="86" t="s">
        <v>296</v>
      </c>
      <c r="F50" s="73" t="s">
        <v>394</v>
      </c>
      <c r="G50" s="86" t="s">
        <v>350</v>
      </c>
      <c r="H50" s="73" t="s">
        <v>378</v>
      </c>
      <c r="I50" s="73" t="s">
        <v>129</v>
      </c>
      <c r="J50" s="73"/>
      <c r="K50" s="83">
        <v>4.230000000002911</v>
      </c>
      <c r="L50" s="86" t="s">
        <v>131</v>
      </c>
      <c r="M50" s="87">
        <v>1.34E-2</v>
      </c>
      <c r="N50" s="87">
        <v>2.4000000000075098E-3</v>
      </c>
      <c r="O50" s="83">
        <v>502061.93862199999</v>
      </c>
      <c r="P50" s="85">
        <v>106.09</v>
      </c>
      <c r="Q50" s="73"/>
      <c r="R50" s="83">
        <v>532.63750791500001</v>
      </c>
      <c r="S50" s="84">
        <v>1.3550534083253689E-3</v>
      </c>
      <c r="T50" s="84">
        <f t="shared" si="0"/>
        <v>1.6995609914417223E-3</v>
      </c>
      <c r="U50" s="84">
        <f>R50/'סכום נכסי הקרן'!$C$42</f>
        <v>4.3121149601720997E-4</v>
      </c>
    </row>
    <row r="51" spans="2:21">
      <c r="B51" s="76" t="s">
        <v>395</v>
      </c>
      <c r="C51" s="73" t="s">
        <v>396</v>
      </c>
      <c r="D51" s="86" t="s">
        <v>118</v>
      </c>
      <c r="E51" s="86" t="s">
        <v>296</v>
      </c>
      <c r="F51" s="73" t="s">
        <v>394</v>
      </c>
      <c r="G51" s="86" t="s">
        <v>350</v>
      </c>
      <c r="H51" s="73" t="s">
        <v>382</v>
      </c>
      <c r="I51" s="73" t="s">
        <v>300</v>
      </c>
      <c r="J51" s="73"/>
      <c r="K51" s="83">
        <v>5.6500000000022101</v>
      </c>
      <c r="L51" s="86" t="s">
        <v>131</v>
      </c>
      <c r="M51" s="87">
        <v>1.8200000000000001E-2</v>
      </c>
      <c r="N51" s="87">
        <v>2.8000000000016085E-3</v>
      </c>
      <c r="O51" s="83">
        <v>1137799.1566029999</v>
      </c>
      <c r="P51" s="85">
        <v>109.3</v>
      </c>
      <c r="Q51" s="73"/>
      <c r="R51" s="83">
        <v>1243.6144655850001</v>
      </c>
      <c r="S51" s="84">
        <v>2.672772272969227E-3</v>
      </c>
      <c r="T51" s="84">
        <f t="shared" si="0"/>
        <v>3.9681746078577048E-3</v>
      </c>
      <c r="U51" s="84">
        <f>R51/'סכום נכסי הקרן'!$C$42</f>
        <v>1.0068026494655521E-3</v>
      </c>
    </row>
    <row r="52" spans="2:21">
      <c r="B52" s="76" t="s">
        <v>397</v>
      </c>
      <c r="C52" s="73" t="s">
        <v>398</v>
      </c>
      <c r="D52" s="86" t="s">
        <v>118</v>
      </c>
      <c r="E52" s="86" t="s">
        <v>296</v>
      </c>
      <c r="F52" s="73" t="s">
        <v>394</v>
      </c>
      <c r="G52" s="86" t="s">
        <v>350</v>
      </c>
      <c r="H52" s="73" t="s">
        <v>382</v>
      </c>
      <c r="I52" s="73" t="s">
        <v>300</v>
      </c>
      <c r="J52" s="73"/>
      <c r="K52" s="83">
        <v>6.4499999999867237</v>
      </c>
      <c r="L52" s="86" t="s">
        <v>131</v>
      </c>
      <c r="M52" s="87">
        <v>7.8000000000000005E-3</v>
      </c>
      <c r="N52" s="87">
        <v>4.4000000000424819E-3</v>
      </c>
      <c r="O52" s="83">
        <v>92729.926807000011</v>
      </c>
      <c r="P52" s="85">
        <v>101.54</v>
      </c>
      <c r="Q52" s="73"/>
      <c r="R52" s="83">
        <v>94.157970765000002</v>
      </c>
      <c r="S52" s="84">
        <v>2.0229041624563701E-4</v>
      </c>
      <c r="T52" s="84">
        <f t="shared" si="0"/>
        <v>3.0044300629883874E-4</v>
      </c>
      <c r="U52" s="84">
        <f>R52/'סכום נכסי הקרן'!$C$42</f>
        <v>7.6228201792352497E-5</v>
      </c>
    </row>
    <row r="53" spans="2:21">
      <c r="B53" s="76" t="s">
        <v>399</v>
      </c>
      <c r="C53" s="73" t="s">
        <v>400</v>
      </c>
      <c r="D53" s="86" t="s">
        <v>118</v>
      </c>
      <c r="E53" s="86" t="s">
        <v>296</v>
      </c>
      <c r="F53" s="73" t="s">
        <v>394</v>
      </c>
      <c r="G53" s="86" t="s">
        <v>350</v>
      </c>
      <c r="H53" s="73" t="s">
        <v>382</v>
      </c>
      <c r="I53" s="73" t="s">
        <v>300</v>
      </c>
      <c r="J53" s="73"/>
      <c r="K53" s="83">
        <v>4.4799999999982187</v>
      </c>
      <c r="L53" s="86" t="s">
        <v>131</v>
      </c>
      <c r="M53" s="87">
        <v>2E-3</v>
      </c>
      <c r="N53" s="87">
        <v>2.7999999999949094E-3</v>
      </c>
      <c r="O53" s="83">
        <v>955512.31201899995</v>
      </c>
      <c r="P53" s="85">
        <v>98.68</v>
      </c>
      <c r="Q53" s="73"/>
      <c r="R53" s="83">
        <v>942.89954079100005</v>
      </c>
      <c r="S53" s="84">
        <v>2.6542008667194443E-3</v>
      </c>
      <c r="T53" s="84">
        <f t="shared" si="0"/>
        <v>3.0086414391838723E-3</v>
      </c>
      <c r="U53" s="84">
        <f>R53/'סכום נכסי הקרן'!$C$42</f>
        <v>7.6335052551971649E-4</v>
      </c>
    </row>
    <row r="54" spans="2:21">
      <c r="B54" s="76" t="s">
        <v>401</v>
      </c>
      <c r="C54" s="73" t="s">
        <v>402</v>
      </c>
      <c r="D54" s="86" t="s">
        <v>118</v>
      </c>
      <c r="E54" s="86" t="s">
        <v>296</v>
      </c>
      <c r="F54" s="73" t="s">
        <v>317</v>
      </c>
      <c r="G54" s="86" t="s">
        <v>306</v>
      </c>
      <c r="H54" s="73" t="s">
        <v>378</v>
      </c>
      <c r="I54" s="73" t="s">
        <v>129</v>
      </c>
      <c r="J54" s="73"/>
      <c r="K54" s="83">
        <v>9.0000000000053773E-2</v>
      </c>
      <c r="L54" s="86" t="s">
        <v>131</v>
      </c>
      <c r="M54" s="87">
        <v>0.04</v>
      </c>
      <c r="N54" s="87">
        <v>3.8200000000004043E-2</v>
      </c>
      <c r="O54" s="83">
        <v>3582202.1033459995</v>
      </c>
      <c r="P54" s="85">
        <v>109.02</v>
      </c>
      <c r="Q54" s="73"/>
      <c r="R54" s="83">
        <v>3905.316695131</v>
      </c>
      <c r="S54" s="84">
        <v>2.6534869706073636E-3</v>
      </c>
      <c r="T54" s="84">
        <f t="shared" si="0"/>
        <v>1.2461240178620613E-2</v>
      </c>
      <c r="U54" s="84">
        <f>R54/'סכום נכסי הקרן'!$C$42</f>
        <v>3.1616576555422858E-3</v>
      </c>
    </row>
    <row r="55" spans="2:21">
      <c r="B55" s="76" t="s">
        <v>403</v>
      </c>
      <c r="C55" s="73" t="s">
        <v>404</v>
      </c>
      <c r="D55" s="86" t="s">
        <v>118</v>
      </c>
      <c r="E55" s="86" t="s">
        <v>296</v>
      </c>
      <c r="F55" s="73" t="s">
        <v>405</v>
      </c>
      <c r="G55" s="86" t="s">
        <v>350</v>
      </c>
      <c r="H55" s="73" t="s">
        <v>378</v>
      </c>
      <c r="I55" s="73" t="s">
        <v>129</v>
      </c>
      <c r="J55" s="73"/>
      <c r="K55" s="83">
        <v>2.6500000000000532</v>
      </c>
      <c r="L55" s="86" t="s">
        <v>131</v>
      </c>
      <c r="M55" s="87">
        <v>4.7500000000000001E-2</v>
      </c>
      <c r="N55" s="87">
        <v>4.0000000000014286E-4</v>
      </c>
      <c r="O55" s="83">
        <v>4041801.3752319999</v>
      </c>
      <c r="P55" s="85">
        <v>138.47999999999999</v>
      </c>
      <c r="Q55" s="73"/>
      <c r="R55" s="83">
        <v>5597.0864018980001</v>
      </c>
      <c r="S55" s="84">
        <v>2.1415786442176652E-3</v>
      </c>
      <c r="T55" s="84">
        <f t="shared" si="0"/>
        <v>1.785940639372471E-2</v>
      </c>
      <c r="U55" s="84">
        <f>R55/'סכום נכסי הקרן'!$C$42</f>
        <v>4.5312768343103204E-3</v>
      </c>
    </row>
    <row r="56" spans="2:21">
      <c r="B56" s="76" t="s">
        <v>406</v>
      </c>
      <c r="C56" s="73" t="s">
        <v>407</v>
      </c>
      <c r="D56" s="86" t="s">
        <v>118</v>
      </c>
      <c r="E56" s="86" t="s">
        <v>296</v>
      </c>
      <c r="F56" s="73" t="s">
        <v>405</v>
      </c>
      <c r="G56" s="86" t="s">
        <v>350</v>
      </c>
      <c r="H56" s="73" t="s">
        <v>378</v>
      </c>
      <c r="I56" s="73" t="s">
        <v>129</v>
      </c>
      <c r="J56" s="73"/>
      <c r="K56" s="83">
        <v>4.9499999999995108</v>
      </c>
      <c r="L56" s="86" t="s">
        <v>131</v>
      </c>
      <c r="M56" s="87">
        <v>5.0000000000000001E-3</v>
      </c>
      <c r="N56" s="87">
        <v>1.9999999999989714E-3</v>
      </c>
      <c r="O56" s="83">
        <v>1919185.5136720003</v>
      </c>
      <c r="P56" s="85">
        <v>101.31</v>
      </c>
      <c r="Q56" s="73"/>
      <c r="R56" s="83">
        <v>1944.3268438609998</v>
      </c>
      <c r="S56" s="84">
        <v>1.7183745458673912E-3</v>
      </c>
      <c r="T56" s="84">
        <f t="shared" si="0"/>
        <v>6.2040355951922532E-3</v>
      </c>
      <c r="U56" s="84">
        <f>R56/'סכום נכסי הקרן'!$C$42</f>
        <v>1.5740838274226814E-3</v>
      </c>
    </row>
    <row r="57" spans="2:21">
      <c r="B57" s="76" t="s">
        <v>408</v>
      </c>
      <c r="C57" s="73" t="s">
        <v>409</v>
      </c>
      <c r="D57" s="86" t="s">
        <v>118</v>
      </c>
      <c r="E57" s="86" t="s">
        <v>296</v>
      </c>
      <c r="F57" s="73" t="s">
        <v>410</v>
      </c>
      <c r="G57" s="86" t="s">
        <v>411</v>
      </c>
      <c r="H57" s="73" t="s">
        <v>378</v>
      </c>
      <c r="I57" s="73" t="s">
        <v>129</v>
      </c>
      <c r="J57" s="73"/>
      <c r="K57" s="83">
        <v>5.9800000000005653</v>
      </c>
      <c r="L57" s="86" t="s">
        <v>131</v>
      </c>
      <c r="M57" s="87">
        <v>1.0800000000000001E-2</v>
      </c>
      <c r="N57" s="87">
        <v>5.9000000000028266E-3</v>
      </c>
      <c r="O57" s="83">
        <v>685019.05612800003</v>
      </c>
      <c r="P57" s="85">
        <v>103.3</v>
      </c>
      <c r="Q57" s="73"/>
      <c r="R57" s="83">
        <v>707.62464881999995</v>
      </c>
      <c r="S57" s="84">
        <v>2.088472732097561E-3</v>
      </c>
      <c r="T57" s="84">
        <f t="shared" si="0"/>
        <v>2.2579169357127634E-3</v>
      </c>
      <c r="U57" s="84">
        <f>R57/'סכום נכסי הקרן'!$C$42</f>
        <v>5.7287719866138222E-4</v>
      </c>
    </row>
    <row r="58" spans="2:21">
      <c r="B58" s="76" t="s">
        <v>412</v>
      </c>
      <c r="C58" s="73" t="s">
        <v>413</v>
      </c>
      <c r="D58" s="86" t="s">
        <v>118</v>
      </c>
      <c r="E58" s="86" t="s">
        <v>296</v>
      </c>
      <c r="F58" s="73" t="s">
        <v>414</v>
      </c>
      <c r="G58" s="86" t="s">
        <v>415</v>
      </c>
      <c r="H58" s="73" t="s">
        <v>382</v>
      </c>
      <c r="I58" s="73" t="s">
        <v>300</v>
      </c>
      <c r="J58" s="73"/>
      <c r="K58" s="83">
        <v>1</v>
      </c>
      <c r="L58" s="86" t="s">
        <v>131</v>
      </c>
      <c r="M58" s="87">
        <v>4.6500000000000007E-2</v>
      </c>
      <c r="N58" s="87">
        <v>3.8000000006964459E-3</v>
      </c>
      <c r="O58" s="83">
        <v>2969.7273639999999</v>
      </c>
      <c r="P58" s="85">
        <v>125.71</v>
      </c>
      <c r="Q58" s="73"/>
      <c r="R58" s="83">
        <v>3.7332443230000001</v>
      </c>
      <c r="S58" s="84">
        <v>1.1722801133513409E-4</v>
      </c>
      <c r="T58" s="84">
        <f t="shared" si="0"/>
        <v>1.1912184794737732E-5</v>
      </c>
      <c r="U58" s="84">
        <f>R58/'סכום נכסי הקרן'!$C$42</f>
        <v>3.0223516849577293E-6</v>
      </c>
    </row>
    <row r="59" spans="2:21">
      <c r="B59" s="76" t="s">
        <v>416</v>
      </c>
      <c r="C59" s="73" t="s">
        <v>417</v>
      </c>
      <c r="D59" s="86" t="s">
        <v>118</v>
      </c>
      <c r="E59" s="86" t="s">
        <v>296</v>
      </c>
      <c r="F59" s="73" t="s">
        <v>418</v>
      </c>
      <c r="G59" s="86" t="s">
        <v>419</v>
      </c>
      <c r="H59" s="73" t="s">
        <v>378</v>
      </c>
      <c r="I59" s="73" t="s">
        <v>129</v>
      </c>
      <c r="J59" s="73"/>
      <c r="K59" s="83">
        <v>6.4300000000007254</v>
      </c>
      <c r="L59" s="86" t="s">
        <v>131</v>
      </c>
      <c r="M59" s="87">
        <v>3.85E-2</v>
      </c>
      <c r="N59" s="87">
        <v>-5.9999999999964075E-4</v>
      </c>
      <c r="O59" s="83">
        <v>3004048.4082570006</v>
      </c>
      <c r="P59" s="85">
        <v>129.75</v>
      </c>
      <c r="Q59" s="73"/>
      <c r="R59" s="83">
        <v>3897.7529756190006</v>
      </c>
      <c r="S59" s="84">
        <v>1.1268243333816825E-3</v>
      </c>
      <c r="T59" s="84">
        <f t="shared" si="0"/>
        <v>1.2437105560908237E-2</v>
      </c>
      <c r="U59" s="84">
        <f>R59/'סכום נכסי הקרן'!$C$42</f>
        <v>3.1555342362228483E-3</v>
      </c>
    </row>
    <row r="60" spans="2:21">
      <c r="B60" s="76" t="s">
        <v>420</v>
      </c>
      <c r="C60" s="73" t="s">
        <v>421</v>
      </c>
      <c r="D60" s="86" t="s">
        <v>118</v>
      </c>
      <c r="E60" s="86" t="s">
        <v>296</v>
      </c>
      <c r="F60" s="73" t="s">
        <v>418</v>
      </c>
      <c r="G60" s="86" t="s">
        <v>419</v>
      </c>
      <c r="H60" s="73" t="s">
        <v>378</v>
      </c>
      <c r="I60" s="73" t="s">
        <v>129</v>
      </c>
      <c r="J60" s="73"/>
      <c r="K60" s="83">
        <v>4.2600000000001863</v>
      </c>
      <c r="L60" s="86" t="s">
        <v>131</v>
      </c>
      <c r="M60" s="87">
        <v>4.4999999999999998E-2</v>
      </c>
      <c r="N60" s="87">
        <v>-2.9000000000000826E-3</v>
      </c>
      <c r="O60" s="83">
        <v>6740137.495174</v>
      </c>
      <c r="P60" s="85">
        <v>125.76</v>
      </c>
      <c r="Q60" s="73"/>
      <c r="R60" s="83">
        <v>8476.3969419170007</v>
      </c>
      <c r="S60" s="84">
        <v>2.2804600884509152E-3</v>
      </c>
      <c r="T60" s="84">
        <f t="shared" si="0"/>
        <v>2.7046825235516499E-2</v>
      </c>
      <c r="U60" s="84">
        <f>R60/'סכום נכסי הקרן'!$C$42</f>
        <v>6.8623026952563566E-3</v>
      </c>
    </row>
    <row r="61" spans="2:21">
      <c r="B61" s="76" t="s">
        <v>422</v>
      </c>
      <c r="C61" s="73" t="s">
        <v>423</v>
      </c>
      <c r="D61" s="86" t="s">
        <v>118</v>
      </c>
      <c r="E61" s="86" t="s">
        <v>296</v>
      </c>
      <c r="F61" s="73" t="s">
        <v>418</v>
      </c>
      <c r="G61" s="86" t="s">
        <v>419</v>
      </c>
      <c r="H61" s="73" t="s">
        <v>378</v>
      </c>
      <c r="I61" s="73" t="s">
        <v>129</v>
      </c>
      <c r="J61" s="73"/>
      <c r="K61" s="83">
        <v>8.999999999999087</v>
      </c>
      <c r="L61" s="86" t="s">
        <v>131</v>
      </c>
      <c r="M61" s="87">
        <v>2.3900000000000001E-2</v>
      </c>
      <c r="N61" s="87">
        <v>4.0999999999998486E-3</v>
      </c>
      <c r="O61" s="83">
        <v>2735026.9440000001</v>
      </c>
      <c r="P61" s="85">
        <v>119.68</v>
      </c>
      <c r="Q61" s="73"/>
      <c r="R61" s="83">
        <v>3273.2802162049993</v>
      </c>
      <c r="S61" s="84">
        <v>1.3878665347318425E-3</v>
      </c>
      <c r="T61" s="84">
        <f t="shared" si="0"/>
        <v>1.0444512988386329E-2</v>
      </c>
      <c r="U61" s="84">
        <f>R61/'סכום נכסי הקרן'!$C$42</f>
        <v>2.6499749603412122E-3</v>
      </c>
    </row>
    <row r="62" spans="2:21">
      <c r="B62" s="76" t="s">
        <v>424</v>
      </c>
      <c r="C62" s="73" t="s">
        <v>425</v>
      </c>
      <c r="D62" s="86" t="s">
        <v>118</v>
      </c>
      <c r="E62" s="86" t="s">
        <v>296</v>
      </c>
      <c r="F62" s="73" t="s">
        <v>426</v>
      </c>
      <c r="G62" s="86" t="s">
        <v>350</v>
      </c>
      <c r="H62" s="73" t="s">
        <v>378</v>
      </c>
      <c r="I62" s="73" t="s">
        <v>129</v>
      </c>
      <c r="J62" s="73"/>
      <c r="K62" s="83">
        <v>4.899999999998526</v>
      </c>
      <c r="L62" s="86" t="s">
        <v>131</v>
      </c>
      <c r="M62" s="87">
        <v>1.5800000000000002E-2</v>
      </c>
      <c r="N62" s="87">
        <v>1.2999999999949463E-3</v>
      </c>
      <c r="O62" s="83">
        <v>874575.47990999999</v>
      </c>
      <c r="P62" s="85">
        <v>108.6</v>
      </c>
      <c r="Q62" s="73"/>
      <c r="R62" s="83">
        <v>949.78899989600006</v>
      </c>
      <c r="S62" s="84">
        <v>1.5276569928950219E-3</v>
      </c>
      <c r="T62" s="84">
        <f t="shared" si="0"/>
        <v>3.0306245999132506E-3</v>
      </c>
      <c r="U62" s="84">
        <f>R62/'סכום נכסי הקרן'!$C$42</f>
        <v>7.6892807858961886E-4</v>
      </c>
    </row>
    <row r="63" spans="2:21">
      <c r="B63" s="76" t="s">
        <v>427</v>
      </c>
      <c r="C63" s="73" t="s">
        <v>428</v>
      </c>
      <c r="D63" s="86" t="s">
        <v>118</v>
      </c>
      <c r="E63" s="86" t="s">
        <v>296</v>
      </c>
      <c r="F63" s="73" t="s">
        <v>426</v>
      </c>
      <c r="G63" s="86" t="s">
        <v>350</v>
      </c>
      <c r="H63" s="73" t="s">
        <v>378</v>
      </c>
      <c r="I63" s="73" t="s">
        <v>129</v>
      </c>
      <c r="J63" s="73"/>
      <c r="K63" s="83">
        <v>7.7599999999992715</v>
      </c>
      <c r="L63" s="86" t="s">
        <v>131</v>
      </c>
      <c r="M63" s="87">
        <v>8.3999999999999995E-3</v>
      </c>
      <c r="N63" s="87">
        <v>5.9000000000027329E-3</v>
      </c>
      <c r="O63" s="83">
        <v>757985.89322700014</v>
      </c>
      <c r="P63" s="85">
        <v>101.36</v>
      </c>
      <c r="Q63" s="73"/>
      <c r="R63" s="83">
        <v>768.29447618100005</v>
      </c>
      <c r="S63" s="84">
        <v>1.5947525630696405E-3</v>
      </c>
      <c r="T63" s="84">
        <f t="shared" si="0"/>
        <v>2.4515046391846611E-3</v>
      </c>
      <c r="U63" s="84">
        <f>R63/'סכום נכסי הקרן'!$C$42</f>
        <v>6.2199414335769459E-4</v>
      </c>
    </row>
    <row r="64" spans="2:21">
      <c r="B64" s="76" t="s">
        <v>429</v>
      </c>
      <c r="C64" s="73" t="s">
        <v>430</v>
      </c>
      <c r="D64" s="86" t="s">
        <v>118</v>
      </c>
      <c r="E64" s="86" t="s">
        <v>296</v>
      </c>
      <c r="F64" s="73" t="s">
        <v>431</v>
      </c>
      <c r="G64" s="86" t="s">
        <v>415</v>
      </c>
      <c r="H64" s="73" t="s">
        <v>378</v>
      </c>
      <c r="I64" s="73" t="s">
        <v>129</v>
      </c>
      <c r="J64" s="73"/>
      <c r="K64" s="83">
        <v>0.41000000004240744</v>
      </c>
      <c r="L64" s="86" t="s">
        <v>131</v>
      </c>
      <c r="M64" s="87">
        <v>4.8899999999999999E-2</v>
      </c>
      <c r="N64" s="87">
        <v>1.0900000000259917E-2</v>
      </c>
      <c r="O64" s="83">
        <v>5884.7526109999999</v>
      </c>
      <c r="P64" s="85">
        <v>124.22</v>
      </c>
      <c r="Q64" s="73"/>
      <c r="R64" s="83">
        <v>7.310040109</v>
      </c>
      <c r="S64" s="84">
        <v>3.1607455800606736E-4</v>
      </c>
      <c r="T64" s="84">
        <f t="shared" si="0"/>
        <v>2.332516736150214E-5</v>
      </c>
      <c r="U64" s="84">
        <f>R64/'סכום נכסי הקרן'!$C$42</f>
        <v>5.9180461092325709E-6</v>
      </c>
    </row>
    <row r="65" spans="2:21">
      <c r="B65" s="76" t="s">
        <v>432</v>
      </c>
      <c r="C65" s="73" t="s">
        <v>433</v>
      </c>
      <c r="D65" s="86" t="s">
        <v>118</v>
      </c>
      <c r="E65" s="86" t="s">
        <v>296</v>
      </c>
      <c r="F65" s="73" t="s">
        <v>317</v>
      </c>
      <c r="G65" s="86" t="s">
        <v>306</v>
      </c>
      <c r="H65" s="73" t="s">
        <v>382</v>
      </c>
      <c r="I65" s="73" t="s">
        <v>300</v>
      </c>
      <c r="J65" s="73"/>
      <c r="K65" s="83">
        <v>2.5200000000009006</v>
      </c>
      <c r="L65" s="86" t="s">
        <v>131</v>
      </c>
      <c r="M65" s="87">
        <v>1.6399999999999998E-2</v>
      </c>
      <c r="N65" s="87">
        <v>1.4400000000002031E-2</v>
      </c>
      <c r="O65" s="83">
        <v>27.313853000000005</v>
      </c>
      <c r="P65" s="85">
        <v>5040000</v>
      </c>
      <c r="Q65" s="73"/>
      <c r="R65" s="83">
        <v>1376.6181968380001</v>
      </c>
      <c r="S65" s="84">
        <v>2.2249798794395574E-3</v>
      </c>
      <c r="T65" s="84">
        <f t="shared" si="0"/>
        <v>4.3925682151322995E-3</v>
      </c>
      <c r="U65" s="84">
        <f>R65/'סכום נכסי הקרן'!$C$42</f>
        <v>1.1144795161473285E-3</v>
      </c>
    </row>
    <row r="66" spans="2:21">
      <c r="B66" s="76" t="s">
        <v>434</v>
      </c>
      <c r="C66" s="73" t="s">
        <v>435</v>
      </c>
      <c r="D66" s="86" t="s">
        <v>118</v>
      </c>
      <c r="E66" s="86" t="s">
        <v>296</v>
      </c>
      <c r="F66" s="73" t="s">
        <v>317</v>
      </c>
      <c r="G66" s="86" t="s">
        <v>306</v>
      </c>
      <c r="H66" s="73" t="s">
        <v>382</v>
      </c>
      <c r="I66" s="73" t="s">
        <v>300</v>
      </c>
      <c r="J66" s="73"/>
      <c r="K66" s="83">
        <v>6.8600000000024703</v>
      </c>
      <c r="L66" s="86" t="s">
        <v>131</v>
      </c>
      <c r="M66" s="87">
        <v>2.7799999999999998E-2</v>
      </c>
      <c r="N66" s="87">
        <v>1.9000000000007268E-2</v>
      </c>
      <c r="O66" s="83">
        <v>10.306711999999999</v>
      </c>
      <c r="P66" s="85">
        <v>5339700</v>
      </c>
      <c r="Q66" s="73"/>
      <c r="R66" s="83">
        <v>550.34751047400005</v>
      </c>
      <c r="S66" s="84">
        <v>2.4645413677666186E-3</v>
      </c>
      <c r="T66" s="84">
        <f t="shared" si="0"/>
        <v>1.7560707735361761E-3</v>
      </c>
      <c r="U66" s="84">
        <f>R66/'סכום נכסי הקרן'!$C$42</f>
        <v>4.4554912073280494E-4</v>
      </c>
    </row>
    <row r="67" spans="2:21">
      <c r="B67" s="76" t="s">
        <v>436</v>
      </c>
      <c r="C67" s="73" t="s">
        <v>437</v>
      </c>
      <c r="D67" s="86" t="s">
        <v>118</v>
      </c>
      <c r="E67" s="86" t="s">
        <v>296</v>
      </c>
      <c r="F67" s="73" t="s">
        <v>317</v>
      </c>
      <c r="G67" s="86" t="s">
        <v>306</v>
      </c>
      <c r="H67" s="73" t="s">
        <v>382</v>
      </c>
      <c r="I67" s="73" t="s">
        <v>300</v>
      </c>
      <c r="J67" s="73"/>
      <c r="K67" s="83">
        <v>3.9400000000006501</v>
      </c>
      <c r="L67" s="86" t="s">
        <v>131</v>
      </c>
      <c r="M67" s="87">
        <v>2.4199999999999999E-2</v>
      </c>
      <c r="N67" s="87">
        <v>1.3400000000003078E-2</v>
      </c>
      <c r="O67" s="83">
        <v>21.968447000000001</v>
      </c>
      <c r="P67" s="85">
        <v>5318201</v>
      </c>
      <c r="Q67" s="73"/>
      <c r="R67" s="83">
        <v>1168.326150546</v>
      </c>
      <c r="S67" s="84">
        <v>7.6218460951323595E-4</v>
      </c>
      <c r="T67" s="84">
        <f t="shared" si="0"/>
        <v>3.7279416512029147E-3</v>
      </c>
      <c r="U67" s="84">
        <f>R67/'סכום נכסי הקרן'!$C$42</f>
        <v>9.4585090183578664E-4</v>
      </c>
    </row>
    <row r="68" spans="2:21">
      <c r="B68" s="76" t="s">
        <v>438</v>
      </c>
      <c r="C68" s="73" t="s">
        <v>439</v>
      </c>
      <c r="D68" s="86" t="s">
        <v>118</v>
      </c>
      <c r="E68" s="86" t="s">
        <v>296</v>
      </c>
      <c r="F68" s="73" t="s">
        <v>317</v>
      </c>
      <c r="G68" s="86" t="s">
        <v>306</v>
      </c>
      <c r="H68" s="73" t="s">
        <v>382</v>
      </c>
      <c r="I68" s="73" t="s">
        <v>300</v>
      </c>
      <c r="J68" s="73"/>
      <c r="K68" s="83">
        <v>3.639999999999576</v>
      </c>
      <c r="L68" s="86" t="s">
        <v>131</v>
      </c>
      <c r="M68" s="87">
        <v>1.95E-2</v>
      </c>
      <c r="N68" s="87">
        <v>1.2999999999997645E-2</v>
      </c>
      <c r="O68" s="83">
        <v>33.491478999999998</v>
      </c>
      <c r="P68" s="85">
        <v>5066525</v>
      </c>
      <c r="Q68" s="73"/>
      <c r="R68" s="83">
        <v>1696.8541461479997</v>
      </c>
      <c r="S68" s="84">
        <v>1.3494290261493211E-3</v>
      </c>
      <c r="T68" s="84">
        <f t="shared" si="0"/>
        <v>5.4143898469491839E-3</v>
      </c>
      <c r="U68" s="84">
        <f>R68/'סכום נכסי הקרן'!$C$42</f>
        <v>1.3737354279606082E-3</v>
      </c>
    </row>
    <row r="69" spans="2:21">
      <c r="B69" s="76" t="s">
        <v>440</v>
      </c>
      <c r="C69" s="73" t="s">
        <v>441</v>
      </c>
      <c r="D69" s="86" t="s">
        <v>118</v>
      </c>
      <c r="E69" s="86" t="s">
        <v>296</v>
      </c>
      <c r="F69" s="73" t="s">
        <v>442</v>
      </c>
      <c r="G69" s="86" t="s">
        <v>350</v>
      </c>
      <c r="H69" s="73" t="s">
        <v>382</v>
      </c>
      <c r="I69" s="73" t="s">
        <v>300</v>
      </c>
      <c r="J69" s="73"/>
      <c r="K69" s="83">
        <v>2.9099999999996768</v>
      </c>
      <c r="L69" s="86" t="s">
        <v>131</v>
      </c>
      <c r="M69" s="87">
        <v>2.8500000000000001E-2</v>
      </c>
      <c r="N69" s="87">
        <v>-7.9999999999781201E-4</v>
      </c>
      <c r="O69" s="83">
        <v>1967297.6619259999</v>
      </c>
      <c r="P69" s="85">
        <v>111.51</v>
      </c>
      <c r="Q69" s="73"/>
      <c r="R69" s="83">
        <v>2193.7336226809998</v>
      </c>
      <c r="S69" s="84">
        <v>2.5125129781941253E-3</v>
      </c>
      <c r="T69" s="84">
        <f t="shared" si="0"/>
        <v>6.9998526865249384E-3</v>
      </c>
      <c r="U69" s="84">
        <f>R69/'סכום נכסי הקרן'!$C$42</f>
        <v>1.7759980159911819E-3</v>
      </c>
    </row>
    <row r="70" spans="2:21">
      <c r="B70" s="76" t="s">
        <v>443</v>
      </c>
      <c r="C70" s="73" t="s">
        <v>444</v>
      </c>
      <c r="D70" s="86" t="s">
        <v>118</v>
      </c>
      <c r="E70" s="86" t="s">
        <v>296</v>
      </c>
      <c r="F70" s="73" t="s">
        <v>442</v>
      </c>
      <c r="G70" s="86" t="s">
        <v>350</v>
      </c>
      <c r="H70" s="73" t="s">
        <v>382</v>
      </c>
      <c r="I70" s="73" t="s">
        <v>300</v>
      </c>
      <c r="J70" s="73"/>
      <c r="K70" s="83">
        <v>4.6599999999890063</v>
      </c>
      <c r="L70" s="86" t="s">
        <v>131</v>
      </c>
      <c r="M70" s="87">
        <v>2.4E-2</v>
      </c>
      <c r="N70" s="87">
        <v>2.0000000000201718E-3</v>
      </c>
      <c r="O70" s="83">
        <v>177111.24395999999</v>
      </c>
      <c r="P70" s="85">
        <v>111.96</v>
      </c>
      <c r="Q70" s="73"/>
      <c r="R70" s="83">
        <v>198.293742173</v>
      </c>
      <c r="S70" s="84">
        <v>3.1089496111073823E-4</v>
      </c>
      <c r="T70" s="84">
        <f t="shared" si="0"/>
        <v>6.3272357660928123E-4</v>
      </c>
      <c r="U70" s="84">
        <f>R70/'סכום נכסי הקרן'!$C$42</f>
        <v>1.6053420936873949E-4</v>
      </c>
    </row>
    <row r="71" spans="2:21">
      <c r="B71" s="76" t="s">
        <v>445</v>
      </c>
      <c r="C71" s="73" t="s">
        <v>446</v>
      </c>
      <c r="D71" s="86" t="s">
        <v>118</v>
      </c>
      <c r="E71" s="86" t="s">
        <v>296</v>
      </c>
      <c r="F71" s="73" t="s">
        <v>447</v>
      </c>
      <c r="G71" s="86" t="s">
        <v>350</v>
      </c>
      <c r="H71" s="73" t="s">
        <v>382</v>
      </c>
      <c r="I71" s="73" t="s">
        <v>300</v>
      </c>
      <c r="J71" s="73"/>
      <c r="K71" s="83">
        <v>0.98999999999990351</v>
      </c>
      <c r="L71" s="86" t="s">
        <v>131</v>
      </c>
      <c r="M71" s="87">
        <v>2.5499999999999998E-2</v>
      </c>
      <c r="N71" s="87">
        <v>5.499999999999036E-3</v>
      </c>
      <c r="O71" s="83">
        <v>2453681.6698969998</v>
      </c>
      <c r="P71" s="85">
        <v>103.18</v>
      </c>
      <c r="Q71" s="83">
        <v>61.233460397999998</v>
      </c>
      <c r="R71" s="83">
        <v>2592.942207475</v>
      </c>
      <c r="S71" s="84">
        <v>2.3059661638352991E-3</v>
      </c>
      <c r="T71" s="84">
        <f t="shared" si="0"/>
        <v>8.2736633515313011E-3</v>
      </c>
      <c r="U71" s="84">
        <f>R71/'סכום נכסי הקרן'!$C$42</f>
        <v>2.0991884194342027E-3</v>
      </c>
    </row>
    <row r="72" spans="2:21">
      <c r="B72" s="76" t="s">
        <v>448</v>
      </c>
      <c r="C72" s="73" t="s">
        <v>449</v>
      </c>
      <c r="D72" s="86" t="s">
        <v>118</v>
      </c>
      <c r="E72" s="86" t="s">
        <v>296</v>
      </c>
      <c r="F72" s="73" t="s">
        <v>447</v>
      </c>
      <c r="G72" s="86" t="s">
        <v>350</v>
      </c>
      <c r="H72" s="73" t="s">
        <v>382</v>
      </c>
      <c r="I72" s="73" t="s">
        <v>300</v>
      </c>
      <c r="J72" s="73"/>
      <c r="K72" s="83">
        <v>5.4800000000009241</v>
      </c>
      <c r="L72" s="86" t="s">
        <v>131</v>
      </c>
      <c r="M72" s="87">
        <v>2.35E-2</v>
      </c>
      <c r="N72" s="87">
        <v>3.8000000000010885E-3</v>
      </c>
      <c r="O72" s="83">
        <v>1946449.4121450002</v>
      </c>
      <c r="P72" s="85">
        <v>113.28</v>
      </c>
      <c r="Q72" s="73"/>
      <c r="R72" s="83">
        <v>2204.9379369520002</v>
      </c>
      <c r="S72" s="84">
        <v>2.5069539637656928E-3</v>
      </c>
      <c r="T72" s="84">
        <f t="shared" si="0"/>
        <v>7.035603859110188E-3</v>
      </c>
      <c r="U72" s="84">
        <f>R72/'סכום נכסי הקרן'!$C$42</f>
        <v>1.7850687799663995E-3</v>
      </c>
    </row>
    <row r="73" spans="2:21">
      <c r="B73" s="76" t="s">
        <v>450</v>
      </c>
      <c r="C73" s="73" t="s">
        <v>451</v>
      </c>
      <c r="D73" s="86" t="s">
        <v>118</v>
      </c>
      <c r="E73" s="86" t="s">
        <v>296</v>
      </c>
      <c r="F73" s="73" t="s">
        <v>447</v>
      </c>
      <c r="G73" s="86" t="s">
        <v>350</v>
      </c>
      <c r="H73" s="73" t="s">
        <v>382</v>
      </c>
      <c r="I73" s="73" t="s">
        <v>300</v>
      </c>
      <c r="J73" s="73"/>
      <c r="K73" s="83">
        <v>4.1899999999994151</v>
      </c>
      <c r="L73" s="86" t="s">
        <v>131</v>
      </c>
      <c r="M73" s="87">
        <v>1.7600000000000001E-2</v>
      </c>
      <c r="N73" s="87">
        <v>2.9999999999996622E-3</v>
      </c>
      <c r="O73" s="83">
        <v>2689441.9630100005</v>
      </c>
      <c r="P73" s="85">
        <v>107.92</v>
      </c>
      <c r="Q73" s="83">
        <v>55.024930694999995</v>
      </c>
      <c r="R73" s="83">
        <v>2957.4706971669998</v>
      </c>
      <c r="S73" s="84">
        <v>1.9218983286391209E-3</v>
      </c>
      <c r="T73" s="84">
        <f t="shared" si="0"/>
        <v>9.4368153867209759E-3</v>
      </c>
      <c r="U73" s="84">
        <f>R73/'סכום נכסי הקרן'!$C$42</f>
        <v>2.3943025881608747E-3</v>
      </c>
    </row>
    <row r="74" spans="2:21">
      <c r="B74" s="76" t="s">
        <v>452</v>
      </c>
      <c r="C74" s="73" t="s">
        <v>453</v>
      </c>
      <c r="D74" s="86" t="s">
        <v>118</v>
      </c>
      <c r="E74" s="86" t="s">
        <v>296</v>
      </c>
      <c r="F74" s="73" t="s">
        <v>447</v>
      </c>
      <c r="G74" s="86" t="s">
        <v>350</v>
      </c>
      <c r="H74" s="73" t="s">
        <v>382</v>
      </c>
      <c r="I74" s="73" t="s">
        <v>300</v>
      </c>
      <c r="J74" s="73"/>
      <c r="K74" s="83">
        <v>4.7900000000007932</v>
      </c>
      <c r="L74" s="86" t="s">
        <v>131</v>
      </c>
      <c r="M74" s="87">
        <v>2.1499999999999998E-2</v>
      </c>
      <c r="N74" s="87">
        <v>3.7000000000001697E-3</v>
      </c>
      <c r="O74" s="83">
        <v>2666156.8230249998</v>
      </c>
      <c r="P74" s="85">
        <v>111.2</v>
      </c>
      <c r="Q74" s="73"/>
      <c r="R74" s="83">
        <v>2964.7663247349992</v>
      </c>
      <c r="S74" s="84">
        <v>2.0631116899061186E-3</v>
      </c>
      <c r="T74" s="84">
        <f t="shared" si="0"/>
        <v>9.460094565972162E-3</v>
      </c>
      <c r="U74" s="84">
        <f>R74/'סכום נכסי הקרן'!$C$42</f>
        <v>2.4002089661970295E-3</v>
      </c>
    </row>
    <row r="75" spans="2:21">
      <c r="B75" s="76" t="s">
        <v>454</v>
      </c>
      <c r="C75" s="73" t="s">
        <v>455</v>
      </c>
      <c r="D75" s="86" t="s">
        <v>118</v>
      </c>
      <c r="E75" s="86" t="s">
        <v>296</v>
      </c>
      <c r="F75" s="73" t="s">
        <v>447</v>
      </c>
      <c r="G75" s="86" t="s">
        <v>350</v>
      </c>
      <c r="H75" s="73" t="s">
        <v>382</v>
      </c>
      <c r="I75" s="73" t="s">
        <v>300</v>
      </c>
      <c r="J75" s="73"/>
      <c r="K75" s="83">
        <v>6.8199999999986902</v>
      </c>
      <c r="L75" s="86" t="s">
        <v>131</v>
      </c>
      <c r="M75" s="87">
        <v>6.5000000000000006E-3</v>
      </c>
      <c r="N75" s="87">
        <v>5.0999999999989751E-3</v>
      </c>
      <c r="O75" s="83">
        <v>1241300.3941329999</v>
      </c>
      <c r="P75" s="85">
        <v>100.75</v>
      </c>
      <c r="Q75" s="83">
        <v>16.741722275000001</v>
      </c>
      <c r="R75" s="83">
        <v>1267.3518693629999</v>
      </c>
      <c r="S75" s="84">
        <v>3.1988947054923467E-3</v>
      </c>
      <c r="T75" s="84">
        <f t="shared" si="0"/>
        <v>4.0439168620168466E-3</v>
      </c>
      <c r="U75" s="84">
        <f>R75/'סכום נכסי הקרן'!$C$42</f>
        <v>1.0260199243336773E-3</v>
      </c>
    </row>
    <row r="76" spans="2:21">
      <c r="B76" s="76" t="s">
        <v>456</v>
      </c>
      <c r="C76" s="73" t="s">
        <v>457</v>
      </c>
      <c r="D76" s="86" t="s">
        <v>118</v>
      </c>
      <c r="E76" s="86" t="s">
        <v>296</v>
      </c>
      <c r="F76" s="73" t="s">
        <v>332</v>
      </c>
      <c r="G76" s="86" t="s">
        <v>306</v>
      </c>
      <c r="H76" s="73" t="s">
        <v>382</v>
      </c>
      <c r="I76" s="73" t="s">
        <v>300</v>
      </c>
      <c r="J76" s="73"/>
      <c r="K76" s="83">
        <v>0.48999999999997901</v>
      </c>
      <c r="L76" s="86" t="s">
        <v>131</v>
      </c>
      <c r="M76" s="87">
        <v>3.8900000000000004E-2</v>
      </c>
      <c r="N76" s="87">
        <v>1.5199999999998921E-2</v>
      </c>
      <c r="O76" s="83">
        <v>2932442.7993279998</v>
      </c>
      <c r="P76" s="85">
        <v>112.49</v>
      </c>
      <c r="Q76" s="83">
        <v>31.703848117</v>
      </c>
      <c r="R76" s="83">
        <v>3330.4087689429998</v>
      </c>
      <c r="S76" s="84">
        <v>2.8235796845886832E-3</v>
      </c>
      <c r="T76" s="84">
        <f t="shared" ref="T76:T139" si="1">IFERROR(R76/$R$11,0)</f>
        <v>1.0626801051634254E-2</v>
      </c>
      <c r="U76" s="84">
        <f>R76/'סכום נכסי הקרן'!$C$42</f>
        <v>2.6962249677578557E-3</v>
      </c>
    </row>
    <row r="77" spans="2:21">
      <c r="B77" s="76" t="s">
        <v>458</v>
      </c>
      <c r="C77" s="73" t="s">
        <v>459</v>
      </c>
      <c r="D77" s="86" t="s">
        <v>118</v>
      </c>
      <c r="E77" s="86" t="s">
        <v>296</v>
      </c>
      <c r="F77" s="73" t="s">
        <v>460</v>
      </c>
      <c r="G77" s="86" t="s">
        <v>350</v>
      </c>
      <c r="H77" s="73" t="s">
        <v>382</v>
      </c>
      <c r="I77" s="73" t="s">
        <v>300</v>
      </c>
      <c r="J77" s="73"/>
      <c r="K77" s="83">
        <v>6.4699999999990796</v>
      </c>
      <c r="L77" s="86" t="s">
        <v>131</v>
      </c>
      <c r="M77" s="87">
        <v>3.5000000000000003E-2</v>
      </c>
      <c r="N77" s="87">
        <v>3.4999999999954399E-3</v>
      </c>
      <c r="O77" s="83">
        <v>963954.27485000005</v>
      </c>
      <c r="P77" s="85">
        <v>125.13</v>
      </c>
      <c r="Q77" s="73"/>
      <c r="R77" s="83">
        <v>1206.196013513</v>
      </c>
      <c r="S77" s="84">
        <v>1.2339210159005433E-3</v>
      </c>
      <c r="T77" s="84">
        <f t="shared" si="1"/>
        <v>3.8487783194689202E-3</v>
      </c>
      <c r="U77" s="84">
        <f>R77/'סכום נכסי הקרן'!$C$42</f>
        <v>9.7650950176783049E-4</v>
      </c>
    </row>
    <row r="78" spans="2:21">
      <c r="B78" s="76" t="s">
        <v>461</v>
      </c>
      <c r="C78" s="73" t="s">
        <v>462</v>
      </c>
      <c r="D78" s="86" t="s">
        <v>118</v>
      </c>
      <c r="E78" s="86" t="s">
        <v>296</v>
      </c>
      <c r="F78" s="73" t="s">
        <v>460</v>
      </c>
      <c r="G78" s="86" t="s">
        <v>350</v>
      </c>
      <c r="H78" s="73" t="s">
        <v>382</v>
      </c>
      <c r="I78" s="73" t="s">
        <v>300</v>
      </c>
      <c r="J78" s="73"/>
      <c r="K78" s="83">
        <v>2.240000000001475</v>
      </c>
      <c r="L78" s="86" t="s">
        <v>131</v>
      </c>
      <c r="M78" s="87">
        <v>0.04</v>
      </c>
      <c r="N78" s="87">
        <v>-4.0000000003318349E-4</v>
      </c>
      <c r="O78" s="83">
        <v>98383.648274000006</v>
      </c>
      <c r="P78" s="85">
        <v>110.27</v>
      </c>
      <c r="Q78" s="73"/>
      <c r="R78" s="83">
        <v>108.487649766</v>
      </c>
      <c r="S78" s="84">
        <v>3.2226192397293095E-4</v>
      </c>
      <c r="T78" s="84">
        <f t="shared" si="1"/>
        <v>3.4616671724310759E-4</v>
      </c>
      <c r="U78" s="84">
        <f>R78/'סכום נכסי הקרן'!$C$42</f>
        <v>8.7829191635624458E-5</v>
      </c>
    </row>
    <row r="79" spans="2:21">
      <c r="B79" s="76" t="s">
        <v>463</v>
      </c>
      <c r="C79" s="73" t="s">
        <v>464</v>
      </c>
      <c r="D79" s="86" t="s">
        <v>118</v>
      </c>
      <c r="E79" s="86" t="s">
        <v>296</v>
      </c>
      <c r="F79" s="73" t="s">
        <v>460</v>
      </c>
      <c r="G79" s="86" t="s">
        <v>350</v>
      </c>
      <c r="H79" s="73" t="s">
        <v>382</v>
      </c>
      <c r="I79" s="73" t="s">
        <v>300</v>
      </c>
      <c r="J79" s="73"/>
      <c r="K79" s="83">
        <v>5.0000000000007594</v>
      </c>
      <c r="L79" s="86" t="s">
        <v>131</v>
      </c>
      <c r="M79" s="87">
        <v>0.04</v>
      </c>
      <c r="N79" s="87">
        <v>5.0000000000000001E-4</v>
      </c>
      <c r="O79" s="83">
        <v>2137050.0083340001</v>
      </c>
      <c r="P79" s="85">
        <v>123.31</v>
      </c>
      <c r="Q79" s="73"/>
      <c r="R79" s="83">
        <v>2635.1962802799999</v>
      </c>
      <c r="S79" s="84">
        <v>2.1238777651597898E-3</v>
      </c>
      <c r="T79" s="84">
        <f t="shared" si="1"/>
        <v>8.408489331305103E-3</v>
      </c>
      <c r="U79" s="84">
        <f>R79/'סכום נכסי הקרן'!$C$42</f>
        <v>2.1333963782735788E-3</v>
      </c>
    </row>
    <row r="80" spans="2:21">
      <c r="B80" s="76" t="s">
        <v>465</v>
      </c>
      <c r="C80" s="73" t="s">
        <v>466</v>
      </c>
      <c r="D80" s="86" t="s">
        <v>118</v>
      </c>
      <c r="E80" s="86" t="s">
        <v>296</v>
      </c>
      <c r="F80" s="73" t="s">
        <v>467</v>
      </c>
      <c r="G80" s="86" t="s">
        <v>126</v>
      </c>
      <c r="H80" s="73" t="s">
        <v>382</v>
      </c>
      <c r="I80" s="73" t="s">
        <v>300</v>
      </c>
      <c r="J80" s="73"/>
      <c r="K80" s="83">
        <v>4.0900000000060217</v>
      </c>
      <c r="L80" s="86" t="s">
        <v>131</v>
      </c>
      <c r="M80" s="87">
        <v>4.2999999999999997E-2</v>
      </c>
      <c r="N80" s="87">
        <v>-1.6999999999942645E-3</v>
      </c>
      <c r="O80" s="83">
        <v>232112.707467</v>
      </c>
      <c r="P80" s="85">
        <v>120.19</v>
      </c>
      <c r="Q80" s="73"/>
      <c r="R80" s="83">
        <v>278.97627344800003</v>
      </c>
      <c r="S80" s="84">
        <v>2.8450316185460223E-4</v>
      </c>
      <c r="T80" s="84">
        <f t="shared" si="1"/>
        <v>8.9016861344594659E-4</v>
      </c>
      <c r="U80" s="84">
        <f>R80/'סכום נכסי הקרן'!$C$42</f>
        <v>2.2585299465244539E-4</v>
      </c>
    </row>
    <row r="81" spans="2:21">
      <c r="B81" s="76" t="s">
        <v>468</v>
      </c>
      <c r="C81" s="73" t="s">
        <v>469</v>
      </c>
      <c r="D81" s="86" t="s">
        <v>118</v>
      </c>
      <c r="E81" s="86" t="s">
        <v>296</v>
      </c>
      <c r="F81" s="73" t="s">
        <v>470</v>
      </c>
      <c r="G81" s="86" t="s">
        <v>471</v>
      </c>
      <c r="H81" s="73" t="s">
        <v>472</v>
      </c>
      <c r="I81" s="73" t="s">
        <v>300</v>
      </c>
      <c r="J81" s="73"/>
      <c r="K81" s="83">
        <v>7.380000000000206</v>
      </c>
      <c r="L81" s="86" t="s">
        <v>131</v>
      </c>
      <c r="M81" s="87">
        <v>5.1500000000000004E-2</v>
      </c>
      <c r="N81" s="87">
        <v>9.7000000000000992E-3</v>
      </c>
      <c r="O81" s="83">
        <v>5591174.0694329999</v>
      </c>
      <c r="P81" s="85">
        <v>161.26</v>
      </c>
      <c r="Q81" s="73"/>
      <c r="R81" s="83">
        <v>9016.327211803</v>
      </c>
      <c r="S81" s="84">
        <v>1.5643423408333308E-3</v>
      </c>
      <c r="T81" s="84">
        <f t="shared" si="1"/>
        <v>2.8769656262548276E-2</v>
      </c>
      <c r="U81" s="84">
        <f>R81/'סכום נכסי הקרן'!$C$42</f>
        <v>7.2994182493860372E-3</v>
      </c>
    </row>
    <row r="82" spans="2:21">
      <c r="B82" s="76" t="s">
        <v>473</v>
      </c>
      <c r="C82" s="73" t="s">
        <v>474</v>
      </c>
      <c r="D82" s="86" t="s">
        <v>118</v>
      </c>
      <c r="E82" s="86" t="s">
        <v>296</v>
      </c>
      <c r="F82" s="73" t="s">
        <v>475</v>
      </c>
      <c r="G82" s="86" t="s">
        <v>155</v>
      </c>
      <c r="H82" s="73" t="s">
        <v>476</v>
      </c>
      <c r="I82" s="73" t="s">
        <v>129</v>
      </c>
      <c r="J82" s="73"/>
      <c r="K82" s="83">
        <v>7.0199999999968599</v>
      </c>
      <c r="L82" s="86" t="s">
        <v>131</v>
      </c>
      <c r="M82" s="87">
        <v>1.7000000000000001E-2</v>
      </c>
      <c r="N82" s="87">
        <v>6.199999999997363E-3</v>
      </c>
      <c r="O82" s="83">
        <v>784499.82298499998</v>
      </c>
      <c r="P82" s="85">
        <v>106.4</v>
      </c>
      <c r="Q82" s="73"/>
      <c r="R82" s="83">
        <v>834.70784658100013</v>
      </c>
      <c r="S82" s="84">
        <v>6.1808627445164035E-4</v>
      </c>
      <c r="T82" s="84">
        <f t="shared" si="1"/>
        <v>2.66341906872578E-3</v>
      </c>
      <c r="U82" s="84">
        <f>R82/'סכום נכסי הקרן'!$C$42</f>
        <v>6.7576093292877251E-4</v>
      </c>
    </row>
    <row r="83" spans="2:21">
      <c r="B83" s="76" t="s">
        <v>477</v>
      </c>
      <c r="C83" s="73" t="s">
        <v>478</v>
      </c>
      <c r="D83" s="86" t="s">
        <v>118</v>
      </c>
      <c r="E83" s="86" t="s">
        <v>296</v>
      </c>
      <c r="F83" s="73" t="s">
        <v>475</v>
      </c>
      <c r="G83" s="86" t="s">
        <v>155</v>
      </c>
      <c r="H83" s="73" t="s">
        <v>476</v>
      </c>
      <c r="I83" s="73" t="s">
        <v>129</v>
      </c>
      <c r="J83" s="73"/>
      <c r="K83" s="83">
        <v>1.3900000000004968</v>
      </c>
      <c r="L83" s="86" t="s">
        <v>131</v>
      </c>
      <c r="M83" s="87">
        <v>3.7000000000000005E-2</v>
      </c>
      <c r="N83" s="87">
        <v>3.0999999999991716E-3</v>
      </c>
      <c r="O83" s="83">
        <v>1329528.247526</v>
      </c>
      <c r="P83" s="85">
        <v>108.95</v>
      </c>
      <c r="Q83" s="73"/>
      <c r="R83" s="83">
        <v>1448.5210404520001</v>
      </c>
      <c r="S83" s="84">
        <v>1.3295380289372789E-3</v>
      </c>
      <c r="T83" s="84">
        <f t="shared" si="1"/>
        <v>4.6219986746176842E-3</v>
      </c>
      <c r="U83" s="84">
        <f>R83/'סכום נכסי הקרן'!$C$42</f>
        <v>1.1726904613059866E-3</v>
      </c>
    </row>
    <row r="84" spans="2:21">
      <c r="B84" s="76" t="s">
        <v>479</v>
      </c>
      <c r="C84" s="73" t="s">
        <v>480</v>
      </c>
      <c r="D84" s="86" t="s">
        <v>118</v>
      </c>
      <c r="E84" s="86" t="s">
        <v>296</v>
      </c>
      <c r="F84" s="73" t="s">
        <v>475</v>
      </c>
      <c r="G84" s="86" t="s">
        <v>155</v>
      </c>
      <c r="H84" s="73" t="s">
        <v>476</v>
      </c>
      <c r="I84" s="73" t="s">
        <v>129</v>
      </c>
      <c r="J84" s="73"/>
      <c r="K84" s="83">
        <v>3.5999999999991972</v>
      </c>
      <c r="L84" s="86" t="s">
        <v>131</v>
      </c>
      <c r="M84" s="87">
        <v>2.2000000000000002E-2</v>
      </c>
      <c r="N84" s="87">
        <v>3.999999999977928E-4</v>
      </c>
      <c r="O84" s="83">
        <v>1838813.3807359999</v>
      </c>
      <c r="P84" s="85">
        <v>108.41</v>
      </c>
      <c r="Q84" s="73"/>
      <c r="R84" s="83">
        <v>1993.457590836</v>
      </c>
      <c r="S84" s="84">
        <v>2.0855700921934136E-3</v>
      </c>
      <c r="T84" s="84">
        <f t="shared" si="1"/>
        <v>6.3608039410152232E-3</v>
      </c>
      <c r="U84" s="84">
        <f>R84/'סכום נכסי הקרן'!$C$42</f>
        <v>1.6138589889325495E-3</v>
      </c>
    </row>
    <row r="85" spans="2:21">
      <c r="B85" s="76" t="s">
        <v>481</v>
      </c>
      <c r="C85" s="73" t="s">
        <v>482</v>
      </c>
      <c r="D85" s="86" t="s">
        <v>118</v>
      </c>
      <c r="E85" s="86" t="s">
        <v>296</v>
      </c>
      <c r="F85" s="73" t="s">
        <v>394</v>
      </c>
      <c r="G85" s="86" t="s">
        <v>350</v>
      </c>
      <c r="H85" s="73" t="s">
        <v>476</v>
      </c>
      <c r="I85" s="73" t="s">
        <v>129</v>
      </c>
      <c r="J85" s="73"/>
      <c r="K85" s="83">
        <v>1.0900000000005807</v>
      </c>
      <c r="L85" s="86" t="s">
        <v>131</v>
      </c>
      <c r="M85" s="87">
        <v>2.8500000000000001E-2</v>
      </c>
      <c r="N85" s="87">
        <v>6.8999999999989755E-3</v>
      </c>
      <c r="O85" s="83">
        <v>559887.73125299998</v>
      </c>
      <c r="P85" s="85">
        <v>104.61</v>
      </c>
      <c r="Q85" s="73"/>
      <c r="R85" s="83">
        <v>585.69857197399995</v>
      </c>
      <c r="S85" s="84">
        <v>1.4084396717971345E-3</v>
      </c>
      <c r="T85" s="84">
        <f t="shared" si="1"/>
        <v>1.8688703496806429E-3</v>
      </c>
      <c r="U85" s="84">
        <f>R85/'סכום נכסי הקרן'!$C$42</f>
        <v>4.7416855494216597E-4</v>
      </c>
    </row>
    <row r="86" spans="2:21">
      <c r="B86" s="76" t="s">
        <v>483</v>
      </c>
      <c r="C86" s="73" t="s">
        <v>484</v>
      </c>
      <c r="D86" s="86" t="s">
        <v>118</v>
      </c>
      <c r="E86" s="86" t="s">
        <v>296</v>
      </c>
      <c r="F86" s="73" t="s">
        <v>394</v>
      </c>
      <c r="G86" s="86" t="s">
        <v>350</v>
      </c>
      <c r="H86" s="73" t="s">
        <v>476</v>
      </c>
      <c r="I86" s="73" t="s">
        <v>129</v>
      </c>
      <c r="J86" s="73"/>
      <c r="K86" s="83">
        <v>3.0800000000014482</v>
      </c>
      <c r="L86" s="86" t="s">
        <v>131</v>
      </c>
      <c r="M86" s="87">
        <v>2.5000000000000001E-2</v>
      </c>
      <c r="N86" s="87">
        <v>6.2999999999942442E-3</v>
      </c>
      <c r="O86" s="83">
        <v>440852.391038</v>
      </c>
      <c r="P86" s="85">
        <v>106.43</v>
      </c>
      <c r="Q86" s="73"/>
      <c r="R86" s="83">
        <v>469.19918292900007</v>
      </c>
      <c r="S86" s="84">
        <v>1.008383199873925E-3</v>
      </c>
      <c r="T86" s="84">
        <f t="shared" si="1"/>
        <v>1.497139455394332E-3</v>
      </c>
      <c r="U86" s="84">
        <f>R86/'סכום נכסי הקרן'!$C$42</f>
        <v>3.7985323713468974E-4</v>
      </c>
    </row>
    <row r="87" spans="2:21">
      <c r="B87" s="76" t="s">
        <v>485</v>
      </c>
      <c r="C87" s="73" t="s">
        <v>486</v>
      </c>
      <c r="D87" s="86" t="s">
        <v>118</v>
      </c>
      <c r="E87" s="86" t="s">
        <v>296</v>
      </c>
      <c r="F87" s="73" t="s">
        <v>394</v>
      </c>
      <c r="G87" s="86" t="s">
        <v>350</v>
      </c>
      <c r="H87" s="73" t="s">
        <v>476</v>
      </c>
      <c r="I87" s="73" t="s">
        <v>129</v>
      </c>
      <c r="J87" s="73"/>
      <c r="K87" s="83">
        <v>4.2900000000002434</v>
      </c>
      <c r="L87" s="86" t="s">
        <v>131</v>
      </c>
      <c r="M87" s="87">
        <v>1.95E-2</v>
      </c>
      <c r="N87" s="87">
        <v>5.2999999999948965E-3</v>
      </c>
      <c r="O87" s="83">
        <v>840264.896679</v>
      </c>
      <c r="P87" s="85">
        <v>107.26</v>
      </c>
      <c r="Q87" s="73"/>
      <c r="R87" s="83">
        <v>901.26812448199996</v>
      </c>
      <c r="S87" s="84">
        <v>1.3423075847636436E-3</v>
      </c>
      <c r="T87" s="84">
        <f t="shared" si="1"/>
        <v>2.8758022565768923E-3</v>
      </c>
      <c r="U87" s="84">
        <f>R87/'סכום נכסי הקרן'!$C$42</f>
        <v>7.2964665554970298E-4</v>
      </c>
    </row>
    <row r="88" spans="2:21">
      <c r="B88" s="76" t="s">
        <v>487</v>
      </c>
      <c r="C88" s="73" t="s">
        <v>488</v>
      </c>
      <c r="D88" s="86" t="s">
        <v>118</v>
      </c>
      <c r="E88" s="86" t="s">
        <v>296</v>
      </c>
      <c r="F88" s="73" t="s">
        <v>394</v>
      </c>
      <c r="G88" s="86" t="s">
        <v>350</v>
      </c>
      <c r="H88" s="73" t="s">
        <v>476</v>
      </c>
      <c r="I88" s="73" t="s">
        <v>129</v>
      </c>
      <c r="J88" s="73"/>
      <c r="K88" s="83">
        <v>6.939999999993077</v>
      </c>
      <c r="L88" s="86" t="s">
        <v>131</v>
      </c>
      <c r="M88" s="87">
        <v>1.1699999999999999E-2</v>
      </c>
      <c r="N88" s="87">
        <v>9.5999999999877798E-3</v>
      </c>
      <c r="O88" s="83">
        <v>96910.906612999999</v>
      </c>
      <c r="P88" s="85">
        <v>101.33</v>
      </c>
      <c r="Q88" s="73"/>
      <c r="R88" s="83">
        <v>98.199821721999996</v>
      </c>
      <c r="S88" s="84">
        <v>1.1822324797127827E-4</v>
      </c>
      <c r="T88" s="84">
        <f t="shared" si="1"/>
        <v>3.1333990544255209E-4</v>
      </c>
      <c r="U88" s="84">
        <f>R88/'סכום נכסי הקרן'!$C$42</f>
        <v>7.9500394553746792E-5</v>
      </c>
    </row>
    <row r="89" spans="2:21">
      <c r="B89" s="76" t="s">
        <v>489</v>
      </c>
      <c r="C89" s="73" t="s">
        <v>490</v>
      </c>
      <c r="D89" s="86" t="s">
        <v>118</v>
      </c>
      <c r="E89" s="86" t="s">
        <v>296</v>
      </c>
      <c r="F89" s="73" t="s">
        <v>394</v>
      </c>
      <c r="G89" s="86" t="s">
        <v>350</v>
      </c>
      <c r="H89" s="73" t="s">
        <v>476</v>
      </c>
      <c r="I89" s="73" t="s">
        <v>129</v>
      </c>
      <c r="J89" s="73"/>
      <c r="K89" s="83">
        <v>5.3300000000004903</v>
      </c>
      <c r="L89" s="86" t="s">
        <v>131</v>
      </c>
      <c r="M89" s="87">
        <v>3.3500000000000002E-2</v>
      </c>
      <c r="N89" s="87">
        <v>8.1000000000005061E-3</v>
      </c>
      <c r="O89" s="83">
        <v>1028490.1891589999</v>
      </c>
      <c r="P89" s="85">
        <v>115.18</v>
      </c>
      <c r="Q89" s="73"/>
      <c r="R89" s="83">
        <v>1184.6150456739999</v>
      </c>
      <c r="S89" s="84">
        <v>2.1635837862892314E-3</v>
      </c>
      <c r="T89" s="84">
        <f t="shared" si="1"/>
        <v>3.7799169070605095E-3</v>
      </c>
      <c r="U89" s="84">
        <f>R89/'סכום נכסי הקרן'!$C$42</f>
        <v>9.5903802953940527E-4</v>
      </c>
    </row>
    <row r="90" spans="2:21">
      <c r="B90" s="76" t="s">
        <v>491</v>
      </c>
      <c r="C90" s="73" t="s">
        <v>492</v>
      </c>
      <c r="D90" s="86" t="s">
        <v>118</v>
      </c>
      <c r="E90" s="86" t="s">
        <v>296</v>
      </c>
      <c r="F90" s="73" t="s">
        <v>311</v>
      </c>
      <c r="G90" s="86" t="s">
        <v>306</v>
      </c>
      <c r="H90" s="73" t="s">
        <v>476</v>
      </c>
      <c r="I90" s="73" t="s">
        <v>129</v>
      </c>
      <c r="J90" s="73"/>
      <c r="K90" s="83">
        <v>0.48000000000015464</v>
      </c>
      <c r="L90" s="86" t="s">
        <v>131</v>
      </c>
      <c r="M90" s="87">
        <v>2.7999999999999997E-2</v>
      </c>
      <c r="N90" s="87">
        <v>2.0899999999995797E-2</v>
      </c>
      <c r="O90" s="83">
        <v>35.123908</v>
      </c>
      <c r="P90" s="85">
        <v>5154998</v>
      </c>
      <c r="Q90" s="73"/>
      <c r="R90" s="83">
        <v>1810.6367617640001</v>
      </c>
      <c r="S90" s="84">
        <v>1.9858601232543675E-3</v>
      </c>
      <c r="T90" s="84">
        <f t="shared" si="1"/>
        <v>5.7774519522863508E-3</v>
      </c>
      <c r="U90" s="84">
        <f>R90/'סכום נכסי הקרן'!$C$42</f>
        <v>1.4658513063421144E-3</v>
      </c>
    </row>
    <row r="91" spans="2:21">
      <c r="B91" s="76" t="s">
        <v>493</v>
      </c>
      <c r="C91" s="73" t="s">
        <v>494</v>
      </c>
      <c r="D91" s="86" t="s">
        <v>118</v>
      </c>
      <c r="E91" s="86" t="s">
        <v>296</v>
      </c>
      <c r="F91" s="73" t="s">
        <v>311</v>
      </c>
      <c r="G91" s="86" t="s">
        <v>306</v>
      </c>
      <c r="H91" s="73" t="s">
        <v>476</v>
      </c>
      <c r="I91" s="73" t="s">
        <v>129</v>
      </c>
      <c r="J91" s="73"/>
      <c r="K91" s="83">
        <v>1.7399999999963041</v>
      </c>
      <c r="L91" s="86" t="s">
        <v>131</v>
      </c>
      <c r="M91" s="87">
        <v>1.49E-2</v>
      </c>
      <c r="N91" s="87">
        <v>1.1299999999967147E-2</v>
      </c>
      <c r="O91" s="83">
        <v>1.9098359999999999</v>
      </c>
      <c r="P91" s="85">
        <v>5099990</v>
      </c>
      <c r="Q91" s="73"/>
      <c r="R91" s="83">
        <v>97.401441964</v>
      </c>
      <c r="S91" s="84">
        <v>3.1577976190476186E-4</v>
      </c>
      <c r="T91" s="84">
        <f t="shared" si="1"/>
        <v>3.1079240348692562E-4</v>
      </c>
      <c r="U91" s="84">
        <f>R91/'סכום נכסי הקרן'!$C$42</f>
        <v>7.8854044034451447E-5</v>
      </c>
    </row>
    <row r="92" spans="2:21">
      <c r="B92" s="76" t="s">
        <v>495</v>
      </c>
      <c r="C92" s="73" t="s">
        <v>496</v>
      </c>
      <c r="D92" s="86" t="s">
        <v>118</v>
      </c>
      <c r="E92" s="86" t="s">
        <v>296</v>
      </c>
      <c r="F92" s="73" t="s">
        <v>311</v>
      </c>
      <c r="G92" s="86" t="s">
        <v>306</v>
      </c>
      <c r="H92" s="73" t="s">
        <v>476</v>
      </c>
      <c r="I92" s="73" t="s">
        <v>129</v>
      </c>
      <c r="J92" s="73"/>
      <c r="K92" s="83">
        <v>3.3999999999985531</v>
      </c>
      <c r="L92" s="86" t="s">
        <v>131</v>
      </c>
      <c r="M92" s="87">
        <v>2.2000000000000002E-2</v>
      </c>
      <c r="N92" s="87">
        <v>1.4499999999986735E-2</v>
      </c>
      <c r="O92" s="83">
        <v>8.0021059999999995</v>
      </c>
      <c r="P92" s="85">
        <v>5180000</v>
      </c>
      <c r="Q92" s="73"/>
      <c r="R92" s="83">
        <v>414.50906009899995</v>
      </c>
      <c r="S92" s="84">
        <v>1.589611839491458E-3</v>
      </c>
      <c r="T92" s="84">
        <f t="shared" si="1"/>
        <v>1.3226320314938401E-3</v>
      </c>
      <c r="U92" s="84">
        <f>R92/'סכום נכסי הקרן'!$C$42</f>
        <v>3.3557732841169236E-4</v>
      </c>
    </row>
    <row r="93" spans="2:21">
      <c r="B93" s="76" t="s">
        <v>497</v>
      </c>
      <c r="C93" s="73" t="s">
        <v>498</v>
      </c>
      <c r="D93" s="86" t="s">
        <v>118</v>
      </c>
      <c r="E93" s="86" t="s">
        <v>296</v>
      </c>
      <c r="F93" s="73" t="s">
        <v>311</v>
      </c>
      <c r="G93" s="86" t="s">
        <v>306</v>
      </c>
      <c r="H93" s="73" t="s">
        <v>476</v>
      </c>
      <c r="I93" s="73" t="s">
        <v>129</v>
      </c>
      <c r="J93" s="73"/>
      <c r="K93" s="83">
        <v>5.1499999999826604</v>
      </c>
      <c r="L93" s="86" t="s">
        <v>131</v>
      </c>
      <c r="M93" s="87">
        <v>2.3199999999999998E-2</v>
      </c>
      <c r="N93" s="87">
        <v>1.609999999991138E-2</v>
      </c>
      <c r="O93" s="83">
        <v>1.4830570000000001</v>
      </c>
      <c r="P93" s="85">
        <v>5250000</v>
      </c>
      <c r="Q93" s="73"/>
      <c r="R93" s="83">
        <v>77.860488329000006</v>
      </c>
      <c r="S93" s="84">
        <v>2.4717616666666668E-4</v>
      </c>
      <c r="T93" s="84">
        <f t="shared" si="1"/>
        <v>2.4844034971658311E-4</v>
      </c>
      <c r="U93" s="84">
        <f>R93/'סכום נכסי הקרן'!$C$42</f>
        <v>6.3034121994909353E-5</v>
      </c>
    </row>
    <row r="94" spans="2:21">
      <c r="B94" s="76" t="s">
        <v>499</v>
      </c>
      <c r="C94" s="73" t="s">
        <v>500</v>
      </c>
      <c r="D94" s="86" t="s">
        <v>118</v>
      </c>
      <c r="E94" s="86" t="s">
        <v>296</v>
      </c>
      <c r="F94" s="73" t="s">
        <v>501</v>
      </c>
      <c r="G94" s="86" t="s">
        <v>306</v>
      </c>
      <c r="H94" s="73" t="s">
        <v>476</v>
      </c>
      <c r="I94" s="73" t="s">
        <v>129</v>
      </c>
      <c r="J94" s="73"/>
      <c r="K94" s="83">
        <v>4.6900000000002802</v>
      </c>
      <c r="L94" s="86" t="s">
        <v>131</v>
      </c>
      <c r="M94" s="87">
        <v>1.46E-2</v>
      </c>
      <c r="N94" s="87">
        <v>1.4400000000002799E-2</v>
      </c>
      <c r="O94" s="83">
        <v>42.965972000000001</v>
      </c>
      <c r="P94" s="85">
        <v>4986735</v>
      </c>
      <c r="Q94" s="73"/>
      <c r="R94" s="83">
        <v>2142.5993277599996</v>
      </c>
      <c r="S94" s="84">
        <v>1.6132606916231744E-3</v>
      </c>
      <c r="T94" s="84">
        <f t="shared" si="1"/>
        <v>6.8366913400534895E-3</v>
      </c>
      <c r="U94" s="84">
        <f>R94/'סכום נכסי הקרן'!$C$42</f>
        <v>1.7346008265649569E-3</v>
      </c>
    </row>
    <row r="95" spans="2:21">
      <c r="B95" s="76" t="s">
        <v>502</v>
      </c>
      <c r="C95" s="73" t="s">
        <v>503</v>
      </c>
      <c r="D95" s="86" t="s">
        <v>118</v>
      </c>
      <c r="E95" s="86" t="s">
        <v>296</v>
      </c>
      <c r="F95" s="73" t="s">
        <v>501</v>
      </c>
      <c r="G95" s="86" t="s">
        <v>306</v>
      </c>
      <c r="H95" s="73" t="s">
        <v>476</v>
      </c>
      <c r="I95" s="73" t="s">
        <v>129</v>
      </c>
      <c r="J95" s="73"/>
      <c r="K95" s="83">
        <v>5.1600000000007711</v>
      </c>
      <c r="L95" s="86" t="s">
        <v>131</v>
      </c>
      <c r="M95" s="87">
        <v>2.4199999999999999E-2</v>
      </c>
      <c r="N95" s="87">
        <v>1.9600000000004093E-2</v>
      </c>
      <c r="O95" s="83">
        <v>32.008422000000003</v>
      </c>
      <c r="P95" s="85">
        <v>5186400</v>
      </c>
      <c r="Q95" s="73"/>
      <c r="R95" s="83">
        <v>1660.0847768419999</v>
      </c>
      <c r="S95" s="84">
        <v>3.6340170299727524E-3</v>
      </c>
      <c r="T95" s="84">
        <f t="shared" si="1"/>
        <v>5.2970646777229027E-3</v>
      </c>
      <c r="U95" s="84">
        <f>R95/'סכום נכסי הקרן'!$C$42</f>
        <v>1.3439677632534886E-3</v>
      </c>
    </row>
    <row r="96" spans="2:21">
      <c r="B96" s="76" t="s">
        <v>504</v>
      </c>
      <c r="C96" s="73" t="s">
        <v>505</v>
      </c>
      <c r="D96" s="86" t="s">
        <v>118</v>
      </c>
      <c r="E96" s="86" t="s">
        <v>296</v>
      </c>
      <c r="F96" s="73" t="s">
        <v>506</v>
      </c>
      <c r="G96" s="86" t="s">
        <v>415</v>
      </c>
      <c r="H96" s="73" t="s">
        <v>472</v>
      </c>
      <c r="I96" s="73" t="s">
        <v>300</v>
      </c>
      <c r="J96" s="73"/>
      <c r="K96" s="83">
        <v>7.5000000000038298</v>
      </c>
      <c r="L96" s="86" t="s">
        <v>131</v>
      </c>
      <c r="M96" s="87">
        <v>4.4000000000000003E-3</v>
      </c>
      <c r="N96" s="87">
        <v>5.2000000000010224E-3</v>
      </c>
      <c r="O96" s="83">
        <v>788950.08</v>
      </c>
      <c r="P96" s="85">
        <v>99.31</v>
      </c>
      <c r="Q96" s="73"/>
      <c r="R96" s="83">
        <v>783.50635074599995</v>
      </c>
      <c r="S96" s="84">
        <v>1.3149168E-3</v>
      </c>
      <c r="T96" s="84">
        <f t="shared" si="1"/>
        <v>2.500043294899279E-3</v>
      </c>
      <c r="U96" s="84">
        <f>R96/'סכום נכסי הקרן'!$C$42</f>
        <v>6.3430933913516982E-4</v>
      </c>
    </row>
    <row r="97" spans="2:21">
      <c r="B97" s="76" t="s">
        <v>507</v>
      </c>
      <c r="C97" s="73" t="s">
        <v>508</v>
      </c>
      <c r="D97" s="86" t="s">
        <v>118</v>
      </c>
      <c r="E97" s="86" t="s">
        <v>296</v>
      </c>
      <c r="F97" s="73" t="s">
        <v>414</v>
      </c>
      <c r="G97" s="86" t="s">
        <v>415</v>
      </c>
      <c r="H97" s="73" t="s">
        <v>472</v>
      </c>
      <c r="I97" s="73" t="s">
        <v>300</v>
      </c>
      <c r="J97" s="73"/>
      <c r="K97" s="83">
        <v>2.3199999999985241</v>
      </c>
      <c r="L97" s="86" t="s">
        <v>131</v>
      </c>
      <c r="M97" s="87">
        <v>3.85E-2</v>
      </c>
      <c r="N97" s="87">
        <v>-9.9999999999417482E-4</v>
      </c>
      <c r="O97" s="83">
        <v>453909.08212199999</v>
      </c>
      <c r="P97" s="85">
        <v>113.46</v>
      </c>
      <c r="Q97" s="73"/>
      <c r="R97" s="83">
        <v>515.00524364299997</v>
      </c>
      <c r="S97" s="84">
        <v>1.8948653479519332E-3</v>
      </c>
      <c r="T97" s="84">
        <f t="shared" si="1"/>
        <v>1.6432992597721135E-3</v>
      </c>
      <c r="U97" s="84">
        <f>R97/'סכום נכסי הקרן'!$C$42</f>
        <v>4.1693680649212815E-4</v>
      </c>
    </row>
    <row r="98" spans="2:21">
      <c r="B98" s="76" t="s">
        <v>509</v>
      </c>
      <c r="C98" s="73" t="s">
        <v>510</v>
      </c>
      <c r="D98" s="86" t="s">
        <v>118</v>
      </c>
      <c r="E98" s="86" t="s">
        <v>296</v>
      </c>
      <c r="F98" s="73" t="s">
        <v>414</v>
      </c>
      <c r="G98" s="86" t="s">
        <v>415</v>
      </c>
      <c r="H98" s="73" t="s">
        <v>472</v>
      </c>
      <c r="I98" s="73" t="s">
        <v>300</v>
      </c>
      <c r="J98" s="73"/>
      <c r="K98" s="83">
        <v>0.41000000000038994</v>
      </c>
      <c r="L98" s="86" t="s">
        <v>131</v>
      </c>
      <c r="M98" s="87">
        <v>3.9E-2</v>
      </c>
      <c r="N98" s="87">
        <v>8.4000000000007419E-3</v>
      </c>
      <c r="O98" s="83">
        <v>489372.89814300003</v>
      </c>
      <c r="P98" s="85">
        <v>110.05</v>
      </c>
      <c r="Q98" s="73"/>
      <c r="R98" s="83">
        <v>538.55489031900004</v>
      </c>
      <c r="S98" s="84">
        <v>1.2263985969639065E-3</v>
      </c>
      <c r="T98" s="84">
        <f t="shared" si="1"/>
        <v>1.7184424110861065E-3</v>
      </c>
      <c r="U98" s="84">
        <f>R98/'סכום נכסי הקרן'!$C$42</f>
        <v>4.3600207738074017E-4</v>
      </c>
    </row>
    <row r="99" spans="2:21">
      <c r="B99" s="76" t="s">
        <v>511</v>
      </c>
      <c r="C99" s="73" t="s">
        <v>512</v>
      </c>
      <c r="D99" s="86" t="s">
        <v>118</v>
      </c>
      <c r="E99" s="86" t="s">
        <v>296</v>
      </c>
      <c r="F99" s="73" t="s">
        <v>414</v>
      </c>
      <c r="G99" s="86" t="s">
        <v>415</v>
      </c>
      <c r="H99" s="73" t="s">
        <v>472</v>
      </c>
      <c r="I99" s="73" t="s">
        <v>300</v>
      </c>
      <c r="J99" s="73"/>
      <c r="K99" s="83">
        <v>3.2400000000020577</v>
      </c>
      <c r="L99" s="86" t="s">
        <v>131</v>
      </c>
      <c r="M99" s="87">
        <v>3.85E-2</v>
      </c>
      <c r="N99" s="87">
        <v>-5.0000000000428825E-4</v>
      </c>
      <c r="O99" s="83">
        <v>397358.08081699995</v>
      </c>
      <c r="P99" s="85">
        <v>117.37</v>
      </c>
      <c r="Q99" s="73"/>
      <c r="R99" s="83">
        <v>466.3791811960001</v>
      </c>
      <c r="S99" s="84">
        <v>1.5894323232679998E-3</v>
      </c>
      <c r="T99" s="84">
        <f t="shared" si="1"/>
        <v>1.4881412814580542E-3</v>
      </c>
      <c r="U99" s="84">
        <f>R99/'סכום נכסי הקרן'!$C$42</f>
        <v>3.7757022636660074E-4</v>
      </c>
    </row>
    <row r="100" spans="2:21">
      <c r="B100" s="76" t="s">
        <v>513</v>
      </c>
      <c r="C100" s="73" t="s">
        <v>514</v>
      </c>
      <c r="D100" s="86" t="s">
        <v>118</v>
      </c>
      <c r="E100" s="86" t="s">
        <v>296</v>
      </c>
      <c r="F100" s="73" t="s">
        <v>515</v>
      </c>
      <c r="G100" s="86" t="s">
        <v>306</v>
      </c>
      <c r="H100" s="73" t="s">
        <v>476</v>
      </c>
      <c r="I100" s="73" t="s">
        <v>129</v>
      </c>
      <c r="J100" s="73"/>
      <c r="K100" s="83">
        <v>1</v>
      </c>
      <c r="L100" s="86" t="s">
        <v>131</v>
      </c>
      <c r="M100" s="87">
        <v>0.02</v>
      </c>
      <c r="N100" s="87">
        <v>-2.4999999999939897E-3</v>
      </c>
      <c r="O100" s="83">
        <v>198097.78906400001</v>
      </c>
      <c r="P100" s="85">
        <v>104.1</v>
      </c>
      <c r="Q100" s="83">
        <v>209.730677192</v>
      </c>
      <c r="R100" s="83">
        <v>415.95047564100003</v>
      </c>
      <c r="S100" s="84">
        <v>2.7852962424584557E-3</v>
      </c>
      <c r="T100" s="84">
        <f t="shared" si="1"/>
        <v>1.3272313576607687E-3</v>
      </c>
      <c r="U100" s="84">
        <f>R100/'סכום נכסי הקרן'!$C$42</f>
        <v>3.3674426641927161E-4</v>
      </c>
    </row>
    <row r="101" spans="2:21">
      <c r="B101" s="76" t="s">
        <v>516</v>
      </c>
      <c r="C101" s="73" t="s">
        <v>517</v>
      </c>
      <c r="D101" s="86" t="s">
        <v>118</v>
      </c>
      <c r="E101" s="86" t="s">
        <v>296</v>
      </c>
      <c r="F101" s="73" t="s">
        <v>426</v>
      </c>
      <c r="G101" s="86" t="s">
        <v>350</v>
      </c>
      <c r="H101" s="73" t="s">
        <v>476</v>
      </c>
      <c r="I101" s="73" t="s">
        <v>129</v>
      </c>
      <c r="J101" s="73"/>
      <c r="K101" s="83">
        <v>5.9600000000003748</v>
      </c>
      <c r="L101" s="86" t="s">
        <v>131</v>
      </c>
      <c r="M101" s="87">
        <v>2.4E-2</v>
      </c>
      <c r="N101" s="87">
        <v>5.2000000000023885E-3</v>
      </c>
      <c r="O101" s="83">
        <v>2062071.2624039999</v>
      </c>
      <c r="P101" s="85">
        <v>113.7</v>
      </c>
      <c r="Q101" s="73"/>
      <c r="R101" s="83">
        <v>2344.5751116719998</v>
      </c>
      <c r="S101" s="84">
        <v>2.5141978716638614E-3</v>
      </c>
      <c r="T101" s="84">
        <f t="shared" si="1"/>
        <v>7.4811637222115222E-3</v>
      </c>
      <c r="U101" s="84">
        <f>R101/'סכום נכסי הקרן'!$C$42</f>
        <v>1.8981159351439065E-3</v>
      </c>
    </row>
    <row r="102" spans="2:21">
      <c r="B102" s="76" t="s">
        <v>518</v>
      </c>
      <c r="C102" s="73" t="s">
        <v>519</v>
      </c>
      <c r="D102" s="86" t="s">
        <v>118</v>
      </c>
      <c r="E102" s="86" t="s">
        <v>296</v>
      </c>
      <c r="F102" s="73" t="s">
        <v>426</v>
      </c>
      <c r="G102" s="86" t="s">
        <v>350</v>
      </c>
      <c r="H102" s="73" t="s">
        <v>476</v>
      </c>
      <c r="I102" s="73" t="s">
        <v>129</v>
      </c>
      <c r="J102" s="73"/>
      <c r="K102" s="83">
        <v>2.0100000000210887</v>
      </c>
      <c r="L102" s="86" t="s">
        <v>131</v>
      </c>
      <c r="M102" s="87">
        <v>3.4799999999999998E-2</v>
      </c>
      <c r="N102" s="87">
        <v>1.4999999998082873E-3</v>
      </c>
      <c r="O102" s="83">
        <v>19629.828545</v>
      </c>
      <c r="P102" s="85">
        <v>106.29</v>
      </c>
      <c r="Q102" s="73"/>
      <c r="R102" s="83">
        <v>20.864544756000001</v>
      </c>
      <c r="S102" s="84">
        <v>5.553975687798063E-5</v>
      </c>
      <c r="T102" s="84">
        <f t="shared" si="1"/>
        <v>6.6575421078206271E-5</v>
      </c>
      <c r="U102" s="84">
        <f>R102/'סכום נכסי הקרן'!$C$42</f>
        <v>1.689147201287328E-5</v>
      </c>
    </row>
    <row r="103" spans="2:21">
      <c r="B103" s="76" t="s">
        <v>520</v>
      </c>
      <c r="C103" s="73" t="s">
        <v>521</v>
      </c>
      <c r="D103" s="86" t="s">
        <v>118</v>
      </c>
      <c r="E103" s="86" t="s">
        <v>296</v>
      </c>
      <c r="F103" s="73" t="s">
        <v>431</v>
      </c>
      <c r="G103" s="86" t="s">
        <v>415</v>
      </c>
      <c r="H103" s="73" t="s">
        <v>476</v>
      </c>
      <c r="I103" s="73" t="s">
        <v>129</v>
      </c>
      <c r="J103" s="73"/>
      <c r="K103" s="83">
        <v>4.3300000000002958</v>
      </c>
      <c r="L103" s="86" t="s">
        <v>131</v>
      </c>
      <c r="M103" s="87">
        <v>2.4799999999999999E-2</v>
      </c>
      <c r="N103" s="87">
        <v>1.9999999999999996E-3</v>
      </c>
      <c r="O103" s="83">
        <v>603537.46214199997</v>
      </c>
      <c r="P103" s="85">
        <v>111.64</v>
      </c>
      <c r="Q103" s="73"/>
      <c r="R103" s="83">
        <v>673.78926416000013</v>
      </c>
      <c r="S103" s="84">
        <v>1.425164377174963E-3</v>
      </c>
      <c r="T103" s="84">
        <f t="shared" si="1"/>
        <v>2.1499536416449746E-3</v>
      </c>
      <c r="U103" s="84">
        <f>R103/'סכום נכסי הקרן'!$C$42</f>
        <v>5.4548482275704646E-4</v>
      </c>
    </row>
    <row r="104" spans="2:21">
      <c r="B104" s="76" t="s">
        <v>522</v>
      </c>
      <c r="C104" s="73" t="s">
        <v>523</v>
      </c>
      <c r="D104" s="86" t="s">
        <v>118</v>
      </c>
      <c r="E104" s="86" t="s">
        <v>296</v>
      </c>
      <c r="F104" s="73" t="s">
        <v>442</v>
      </c>
      <c r="G104" s="86" t="s">
        <v>350</v>
      </c>
      <c r="H104" s="73" t="s">
        <v>472</v>
      </c>
      <c r="I104" s="73" t="s">
        <v>300</v>
      </c>
      <c r="J104" s="73"/>
      <c r="K104" s="83">
        <v>6.2899999999763043</v>
      </c>
      <c r="L104" s="86" t="s">
        <v>131</v>
      </c>
      <c r="M104" s="87">
        <v>2.81E-2</v>
      </c>
      <c r="N104" s="87">
        <v>6.3999999999742839E-3</v>
      </c>
      <c r="O104" s="83">
        <v>94106.259426000004</v>
      </c>
      <c r="P104" s="85">
        <v>115.7</v>
      </c>
      <c r="Q104" s="73"/>
      <c r="R104" s="83">
        <v>108.88094230199999</v>
      </c>
      <c r="S104" s="84">
        <v>2.1147813819031027E-4</v>
      </c>
      <c r="T104" s="84">
        <f t="shared" si="1"/>
        <v>3.4742165074380551E-4</v>
      </c>
      <c r="U104" s="84">
        <f>R104/'סכום נכסי הקרן'!$C$42</f>
        <v>8.814759253736498E-5</v>
      </c>
    </row>
    <row r="105" spans="2:21">
      <c r="B105" s="76" t="s">
        <v>524</v>
      </c>
      <c r="C105" s="73" t="s">
        <v>525</v>
      </c>
      <c r="D105" s="86" t="s">
        <v>118</v>
      </c>
      <c r="E105" s="86" t="s">
        <v>296</v>
      </c>
      <c r="F105" s="73" t="s">
        <v>442</v>
      </c>
      <c r="G105" s="86" t="s">
        <v>350</v>
      </c>
      <c r="H105" s="73" t="s">
        <v>472</v>
      </c>
      <c r="I105" s="73" t="s">
        <v>300</v>
      </c>
      <c r="J105" s="73"/>
      <c r="K105" s="83">
        <v>3.8400000000016696</v>
      </c>
      <c r="L105" s="86" t="s">
        <v>131</v>
      </c>
      <c r="M105" s="87">
        <v>3.7000000000000005E-2</v>
      </c>
      <c r="N105" s="87">
        <v>3.6000000000025677E-3</v>
      </c>
      <c r="O105" s="83">
        <v>274922.98232100002</v>
      </c>
      <c r="P105" s="85">
        <v>113.31</v>
      </c>
      <c r="Q105" s="73"/>
      <c r="R105" s="83">
        <v>311.51523022199996</v>
      </c>
      <c r="S105" s="84">
        <v>4.5707028213284818E-4</v>
      </c>
      <c r="T105" s="84">
        <f t="shared" si="1"/>
        <v>9.9399521373884966E-4</v>
      </c>
      <c r="U105" s="84">
        <f>R105/'סכום נכסי הקרן'!$C$42</f>
        <v>2.5219581133518451E-4</v>
      </c>
    </row>
    <row r="106" spans="2:21">
      <c r="B106" s="76" t="s">
        <v>526</v>
      </c>
      <c r="C106" s="73" t="s">
        <v>527</v>
      </c>
      <c r="D106" s="86" t="s">
        <v>118</v>
      </c>
      <c r="E106" s="86" t="s">
        <v>296</v>
      </c>
      <c r="F106" s="73" t="s">
        <v>442</v>
      </c>
      <c r="G106" s="86" t="s">
        <v>350</v>
      </c>
      <c r="H106" s="73" t="s">
        <v>472</v>
      </c>
      <c r="I106" s="73" t="s">
        <v>300</v>
      </c>
      <c r="J106" s="73"/>
      <c r="K106" s="83">
        <v>2.819999999942493</v>
      </c>
      <c r="L106" s="86" t="s">
        <v>131</v>
      </c>
      <c r="M106" s="87">
        <v>4.4000000000000004E-2</v>
      </c>
      <c r="N106" s="87">
        <v>3.6999999999477212E-3</v>
      </c>
      <c r="O106" s="83">
        <v>20529.254252999999</v>
      </c>
      <c r="P106" s="85">
        <v>111.81</v>
      </c>
      <c r="Q106" s="73"/>
      <c r="R106" s="83">
        <v>22.953760175999999</v>
      </c>
      <c r="S106" s="84">
        <v>9.2330809610817967E-5</v>
      </c>
      <c r="T106" s="84">
        <f t="shared" si="1"/>
        <v>7.3241772917470978E-5</v>
      </c>
      <c r="U106" s="84">
        <f>R106/'סכום נכסי הקרן'!$C$42</f>
        <v>1.8582854413423621E-5</v>
      </c>
    </row>
    <row r="107" spans="2:21">
      <c r="B107" s="76" t="s">
        <v>528</v>
      </c>
      <c r="C107" s="73" t="s">
        <v>529</v>
      </c>
      <c r="D107" s="86" t="s">
        <v>118</v>
      </c>
      <c r="E107" s="86" t="s">
        <v>296</v>
      </c>
      <c r="F107" s="73" t="s">
        <v>442</v>
      </c>
      <c r="G107" s="86" t="s">
        <v>350</v>
      </c>
      <c r="H107" s="73" t="s">
        <v>472</v>
      </c>
      <c r="I107" s="73" t="s">
        <v>300</v>
      </c>
      <c r="J107" s="73"/>
      <c r="K107" s="83">
        <v>5.7899999999987859</v>
      </c>
      <c r="L107" s="86" t="s">
        <v>131</v>
      </c>
      <c r="M107" s="87">
        <v>2.6000000000000002E-2</v>
      </c>
      <c r="N107" s="87">
        <v>4.5000000000010899E-3</v>
      </c>
      <c r="O107" s="83">
        <v>1211220.847486</v>
      </c>
      <c r="P107" s="85">
        <v>113.59</v>
      </c>
      <c r="Q107" s="73"/>
      <c r="R107" s="83">
        <v>1375.8257574730001</v>
      </c>
      <c r="S107" s="84">
        <v>2.1483729042301928E-3</v>
      </c>
      <c r="T107" s="84">
        <f t="shared" si="1"/>
        <v>4.3900396680194437E-3</v>
      </c>
      <c r="U107" s="84">
        <f>R107/'סכום נכסי הקרן'!$C$42</f>
        <v>1.113837974838264E-3</v>
      </c>
    </row>
    <row r="108" spans="2:21">
      <c r="B108" s="76" t="s">
        <v>530</v>
      </c>
      <c r="C108" s="73" t="s">
        <v>531</v>
      </c>
      <c r="D108" s="86" t="s">
        <v>118</v>
      </c>
      <c r="E108" s="86" t="s">
        <v>296</v>
      </c>
      <c r="F108" s="73" t="s">
        <v>532</v>
      </c>
      <c r="G108" s="86" t="s">
        <v>350</v>
      </c>
      <c r="H108" s="73" t="s">
        <v>472</v>
      </c>
      <c r="I108" s="73" t="s">
        <v>300</v>
      </c>
      <c r="J108" s="73"/>
      <c r="K108" s="83">
        <v>4.8799999999992094</v>
      </c>
      <c r="L108" s="86" t="s">
        <v>131</v>
      </c>
      <c r="M108" s="87">
        <v>1.3999999999999999E-2</v>
      </c>
      <c r="N108" s="87">
        <v>3.1000000000004245E-3</v>
      </c>
      <c r="O108" s="83">
        <v>1330425.6913910001</v>
      </c>
      <c r="P108" s="85">
        <v>106.36</v>
      </c>
      <c r="Q108" s="73"/>
      <c r="R108" s="83">
        <v>1415.0406943739997</v>
      </c>
      <c r="S108" s="84">
        <v>2.0200815235211053E-3</v>
      </c>
      <c r="T108" s="84">
        <f t="shared" si="1"/>
        <v>4.5151682518093476E-3</v>
      </c>
      <c r="U108" s="84">
        <f>R108/'סכום נכסי הקרן'!$C$42</f>
        <v>1.1455855167518895E-3</v>
      </c>
    </row>
    <row r="109" spans="2:21">
      <c r="B109" s="76" t="s">
        <v>533</v>
      </c>
      <c r="C109" s="73" t="s">
        <v>534</v>
      </c>
      <c r="D109" s="86" t="s">
        <v>118</v>
      </c>
      <c r="E109" s="86" t="s">
        <v>296</v>
      </c>
      <c r="F109" s="73" t="s">
        <v>320</v>
      </c>
      <c r="G109" s="86" t="s">
        <v>306</v>
      </c>
      <c r="H109" s="73" t="s">
        <v>476</v>
      </c>
      <c r="I109" s="73" t="s">
        <v>129</v>
      </c>
      <c r="J109" s="73"/>
      <c r="K109" s="83">
        <v>2.7500000000004818</v>
      </c>
      <c r="L109" s="86" t="s">
        <v>131</v>
      </c>
      <c r="M109" s="87">
        <v>1.8200000000000001E-2</v>
      </c>
      <c r="N109" s="87">
        <v>1.4700000000002118E-2</v>
      </c>
      <c r="O109" s="83">
        <v>20.549406999999995</v>
      </c>
      <c r="P109" s="85">
        <v>5050000</v>
      </c>
      <c r="Q109" s="73"/>
      <c r="R109" s="83">
        <v>1037.745045074</v>
      </c>
      <c r="S109" s="84">
        <v>1.4460211807754554E-3</v>
      </c>
      <c r="T109" s="84">
        <f t="shared" si="1"/>
        <v>3.3112782548373608E-3</v>
      </c>
      <c r="U109" s="84">
        <f>R109/'סכום נכסי הקרן'!$C$42</f>
        <v>8.4013533917746182E-4</v>
      </c>
    </row>
    <row r="110" spans="2:21">
      <c r="B110" s="76" t="s">
        <v>535</v>
      </c>
      <c r="C110" s="73" t="s">
        <v>536</v>
      </c>
      <c r="D110" s="86" t="s">
        <v>118</v>
      </c>
      <c r="E110" s="86" t="s">
        <v>296</v>
      </c>
      <c r="F110" s="73" t="s">
        <v>320</v>
      </c>
      <c r="G110" s="86" t="s">
        <v>306</v>
      </c>
      <c r="H110" s="73" t="s">
        <v>476</v>
      </c>
      <c r="I110" s="73" t="s">
        <v>129</v>
      </c>
      <c r="J110" s="73"/>
      <c r="K110" s="83">
        <v>1.9499999999990678</v>
      </c>
      <c r="L110" s="86" t="s">
        <v>131</v>
      </c>
      <c r="M110" s="87">
        <v>1.06E-2</v>
      </c>
      <c r="N110" s="87">
        <v>1.2599999999994095E-2</v>
      </c>
      <c r="O110" s="83">
        <v>25.606738</v>
      </c>
      <c r="P110" s="85">
        <v>5027535</v>
      </c>
      <c r="Q110" s="73"/>
      <c r="R110" s="83">
        <v>1287.3877107759999</v>
      </c>
      <c r="S110" s="84">
        <v>1.8857602179836513E-3</v>
      </c>
      <c r="T110" s="84">
        <f t="shared" si="1"/>
        <v>4.107848023435696E-3</v>
      </c>
      <c r="U110" s="84">
        <f>R110/'סכום נכסי הקרן'!$C$42</f>
        <v>1.0422404965263552E-3</v>
      </c>
    </row>
    <row r="111" spans="2:21">
      <c r="B111" s="76" t="s">
        <v>537</v>
      </c>
      <c r="C111" s="73" t="s">
        <v>538</v>
      </c>
      <c r="D111" s="86" t="s">
        <v>118</v>
      </c>
      <c r="E111" s="86" t="s">
        <v>296</v>
      </c>
      <c r="F111" s="73" t="s">
        <v>320</v>
      </c>
      <c r="G111" s="86" t="s">
        <v>306</v>
      </c>
      <c r="H111" s="73" t="s">
        <v>476</v>
      </c>
      <c r="I111" s="73" t="s">
        <v>129</v>
      </c>
      <c r="J111" s="73"/>
      <c r="K111" s="83">
        <v>3.8699999999994321</v>
      </c>
      <c r="L111" s="86" t="s">
        <v>131</v>
      </c>
      <c r="M111" s="87">
        <v>1.89E-2</v>
      </c>
      <c r="N111" s="87">
        <v>1.2499999999998916E-2</v>
      </c>
      <c r="O111" s="83">
        <v>45.686687999999997</v>
      </c>
      <c r="P111" s="85">
        <v>5049913</v>
      </c>
      <c r="Q111" s="73"/>
      <c r="R111" s="83">
        <v>2307.1379431130003</v>
      </c>
      <c r="S111" s="84">
        <v>2.095911918524635E-3</v>
      </c>
      <c r="T111" s="84">
        <f t="shared" si="1"/>
        <v>7.3617077125099715E-3</v>
      </c>
      <c r="U111" s="84">
        <f>R111/'סכום נכסי הקרן'!$C$42</f>
        <v>1.8678076349940213E-3</v>
      </c>
    </row>
    <row r="112" spans="2:21">
      <c r="B112" s="76" t="s">
        <v>539</v>
      </c>
      <c r="C112" s="73" t="s">
        <v>540</v>
      </c>
      <c r="D112" s="86" t="s">
        <v>118</v>
      </c>
      <c r="E112" s="86" t="s">
        <v>296</v>
      </c>
      <c r="F112" s="73" t="s">
        <v>320</v>
      </c>
      <c r="G112" s="86" t="s">
        <v>306</v>
      </c>
      <c r="H112" s="73" t="s">
        <v>476</v>
      </c>
      <c r="I112" s="73" t="s">
        <v>129</v>
      </c>
      <c r="J112" s="73"/>
      <c r="K112" s="83">
        <v>5.2499999999997256</v>
      </c>
      <c r="L112" s="86" t="s">
        <v>131</v>
      </c>
      <c r="M112" s="87">
        <v>1.89E-2</v>
      </c>
      <c r="N112" s="87">
        <v>1.6500000000003824E-2</v>
      </c>
      <c r="O112" s="83">
        <v>18.063419</v>
      </c>
      <c r="P112" s="85">
        <v>5065000</v>
      </c>
      <c r="Q112" s="73"/>
      <c r="R112" s="83">
        <v>914.91223880100017</v>
      </c>
      <c r="S112" s="84">
        <v>2.2579273750000001E-3</v>
      </c>
      <c r="T112" s="84">
        <f t="shared" si="1"/>
        <v>2.9193384404068994E-3</v>
      </c>
      <c r="U112" s="84">
        <f>R112/'סכום נכסי הקרן'!$C$42</f>
        <v>7.4069262745347811E-4</v>
      </c>
    </row>
    <row r="113" spans="2:21">
      <c r="B113" s="76" t="s">
        <v>541</v>
      </c>
      <c r="C113" s="73" t="s">
        <v>542</v>
      </c>
      <c r="D113" s="86" t="s">
        <v>118</v>
      </c>
      <c r="E113" s="86" t="s">
        <v>296</v>
      </c>
      <c r="F113" s="73" t="s">
        <v>543</v>
      </c>
      <c r="G113" s="86" t="s">
        <v>306</v>
      </c>
      <c r="H113" s="73" t="s">
        <v>472</v>
      </c>
      <c r="I113" s="73" t="s">
        <v>300</v>
      </c>
      <c r="J113" s="73"/>
      <c r="K113" s="83">
        <v>0.99000000000006461</v>
      </c>
      <c r="L113" s="86" t="s">
        <v>131</v>
      </c>
      <c r="M113" s="87">
        <v>4.4999999999999998E-2</v>
      </c>
      <c r="N113" s="87">
        <v>1.0300000000000547E-2</v>
      </c>
      <c r="O113" s="83">
        <v>3194475.8363470002</v>
      </c>
      <c r="P113" s="85">
        <v>124.73</v>
      </c>
      <c r="Q113" s="83">
        <v>43.332159678000004</v>
      </c>
      <c r="R113" s="83">
        <v>4027.8018204259997</v>
      </c>
      <c r="S113" s="84">
        <v>1.8769126322688023E-3</v>
      </c>
      <c r="T113" s="84">
        <f t="shared" si="1"/>
        <v>1.2852070598727741E-2</v>
      </c>
      <c r="U113" s="84">
        <f>R113/'סכום נכסי הקרן'!$C$42</f>
        <v>3.2608188924688093E-3</v>
      </c>
    </row>
    <row r="114" spans="2:21">
      <c r="B114" s="76" t="s">
        <v>544</v>
      </c>
      <c r="C114" s="73" t="s">
        <v>545</v>
      </c>
      <c r="D114" s="86" t="s">
        <v>118</v>
      </c>
      <c r="E114" s="86" t="s">
        <v>296</v>
      </c>
      <c r="F114" s="73" t="s">
        <v>447</v>
      </c>
      <c r="G114" s="86" t="s">
        <v>350</v>
      </c>
      <c r="H114" s="73" t="s">
        <v>472</v>
      </c>
      <c r="I114" s="73" t="s">
        <v>300</v>
      </c>
      <c r="J114" s="73"/>
      <c r="K114" s="83">
        <v>1.7199999999994924</v>
      </c>
      <c r="L114" s="86" t="s">
        <v>131</v>
      </c>
      <c r="M114" s="87">
        <v>4.9000000000000002E-2</v>
      </c>
      <c r="N114" s="87">
        <v>3.3999999999940783E-3</v>
      </c>
      <c r="O114" s="83">
        <v>630418.12403599999</v>
      </c>
      <c r="P114" s="85">
        <v>112.51</v>
      </c>
      <c r="Q114" s="73"/>
      <c r="R114" s="83">
        <v>709.28343661300005</v>
      </c>
      <c r="S114" s="84">
        <v>1.5799637505383446E-3</v>
      </c>
      <c r="T114" s="84">
        <f t="shared" si="1"/>
        <v>2.2632098619227454E-3</v>
      </c>
      <c r="U114" s="84">
        <f>R114/'סכום נכסי הקרן'!$C$42</f>
        <v>5.742201164153245E-4</v>
      </c>
    </row>
    <row r="115" spans="2:21">
      <c r="B115" s="76" t="s">
        <v>546</v>
      </c>
      <c r="C115" s="73" t="s">
        <v>547</v>
      </c>
      <c r="D115" s="86" t="s">
        <v>118</v>
      </c>
      <c r="E115" s="86" t="s">
        <v>296</v>
      </c>
      <c r="F115" s="73" t="s">
        <v>447</v>
      </c>
      <c r="G115" s="86" t="s">
        <v>350</v>
      </c>
      <c r="H115" s="73" t="s">
        <v>472</v>
      </c>
      <c r="I115" s="73" t="s">
        <v>300</v>
      </c>
      <c r="J115" s="73"/>
      <c r="K115" s="83">
        <v>1.3800000000009311</v>
      </c>
      <c r="L115" s="86" t="s">
        <v>131</v>
      </c>
      <c r="M115" s="87">
        <v>5.8499999999999996E-2</v>
      </c>
      <c r="N115" s="87">
        <v>7.0999999999995763E-3</v>
      </c>
      <c r="O115" s="83">
        <v>404948.29734799993</v>
      </c>
      <c r="P115" s="85">
        <v>116.7</v>
      </c>
      <c r="Q115" s="73"/>
      <c r="R115" s="83">
        <v>472.57467376199997</v>
      </c>
      <c r="S115" s="84">
        <v>6.8661828466839005E-4</v>
      </c>
      <c r="T115" s="84">
        <f t="shared" si="1"/>
        <v>1.5079101060929518E-3</v>
      </c>
      <c r="U115" s="84">
        <f>R115/'סכום נכסי הקרן'!$C$42</f>
        <v>3.825859595401921E-4</v>
      </c>
    </row>
    <row r="116" spans="2:21">
      <c r="B116" s="76" t="s">
        <v>548</v>
      </c>
      <c r="C116" s="73" t="s">
        <v>549</v>
      </c>
      <c r="D116" s="86" t="s">
        <v>118</v>
      </c>
      <c r="E116" s="86" t="s">
        <v>296</v>
      </c>
      <c r="F116" s="73" t="s">
        <v>447</v>
      </c>
      <c r="G116" s="86" t="s">
        <v>350</v>
      </c>
      <c r="H116" s="73" t="s">
        <v>472</v>
      </c>
      <c r="I116" s="73" t="s">
        <v>300</v>
      </c>
      <c r="J116" s="73"/>
      <c r="K116" s="83">
        <v>5.9799999999989364</v>
      </c>
      <c r="L116" s="86" t="s">
        <v>131</v>
      </c>
      <c r="M116" s="87">
        <v>2.2499999999999999E-2</v>
      </c>
      <c r="N116" s="87">
        <v>8.7999999999987481E-3</v>
      </c>
      <c r="O116" s="83">
        <v>564779.08512900001</v>
      </c>
      <c r="P116" s="85">
        <v>109.78</v>
      </c>
      <c r="Q116" s="83">
        <v>18.879090867999999</v>
      </c>
      <c r="R116" s="83">
        <v>638.89357056599999</v>
      </c>
      <c r="S116" s="84">
        <v>1.5142197906241107E-3</v>
      </c>
      <c r="T116" s="84">
        <f t="shared" si="1"/>
        <v>2.0386070715661549E-3</v>
      </c>
      <c r="U116" s="84">
        <f>R116/'סכום נכסי הקרן'!$C$42</f>
        <v>5.1723404429022415E-4</v>
      </c>
    </row>
    <row r="117" spans="2:21">
      <c r="B117" s="76" t="s">
        <v>550</v>
      </c>
      <c r="C117" s="73" t="s">
        <v>551</v>
      </c>
      <c r="D117" s="86" t="s">
        <v>118</v>
      </c>
      <c r="E117" s="86" t="s">
        <v>296</v>
      </c>
      <c r="F117" s="73" t="s">
        <v>552</v>
      </c>
      <c r="G117" s="86" t="s">
        <v>415</v>
      </c>
      <c r="H117" s="73" t="s">
        <v>476</v>
      </c>
      <c r="I117" s="73" t="s">
        <v>129</v>
      </c>
      <c r="J117" s="73"/>
      <c r="K117" s="83">
        <v>0.98999999999737975</v>
      </c>
      <c r="L117" s="86" t="s">
        <v>131</v>
      </c>
      <c r="M117" s="87">
        <v>4.0500000000000001E-2</v>
      </c>
      <c r="N117" s="87">
        <v>5.1999999999834522E-3</v>
      </c>
      <c r="O117" s="83">
        <v>114053.28232699999</v>
      </c>
      <c r="P117" s="85">
        <v>127.16</v>
      </c>
      <c r="Q117" s="73"/>
      <c r="R117" s="83">
        <v>145.03015936200001</v>
      </c>
      <c r="S117" s="84">
        <v>1.5682255749811624E-3</v>
      </c>
      <c r="T117" s="84">
        <f t="shared" si="1"/>
        <v>4.6276801346398417E-4</v>
      </c>
      <c r="U117" s="84">
        <f>R117/'סכום נכסי הקרן'!$C$42</f>
        <v>1.1741319576030029E-4</v>
      </c>
    </row>
    <row r="118" spans="2:21">
      <c r="B118" s="76" t="s">
        <v>553</v>
      </c>
      <c r="C118" s="73" t="s">
        <v>554</v>
      </c>
      <c r="D118" s="86" t="s">
        <v>118</v>
      </c>
      <c r="E118" s="86" t="s">
        <v>296</v>
      </c>
      <c r="F118" s="73" t="s">
        <v>555</v>
      </c>
      <c r="G118" s="86" t="s">
        <v>350</v>
      </c>
      <c r="H118" s="73" t="s">
        <v>476</v>
      </c>
      <c r="I118" s="73" t="s">
        <v>129</v>
      </c>
      <c r="J118" s="73"/>
      <c r="K118" s="83">
        <v>6.3899999999984258</v>
      </c>
      <c r="L118" s="86" t="s">
        <v>131</v>
      </c>
      <c r="M118" s="87">
        <v>1.9599999999999999E-2</v>
      </c>
      <c r="N118" s="87">
        <v>4.4999999999995391E-3</v>
      </c>
      <c r="O118" s="83">
        <v>976994.14380899991</v>
      </c>
      <c r="P118" s="85">
        <v>111.14</v>
      </c>
      <c r="Q118" s="73"/>
      <c r="R118" s="83">
        <v>1085.8313202889999</v>
      </c>
      <c r="S118" s="84">
        <v>9.9055327988133179E-4</v>
      </c>
      <c r="T118" s="84">
        <f t="shared" si="1"/>
        <v>3.4647138585353768E-3</v>
      </c>
      <c r="U118" s="84">
        <f>R118/'סכום נכסי הקרן'!$C$42</f>
        <v>8.7906491954915507E-4</v>
      </c>
    </row>
    <row r="119" spans="2:21">
      <c r="B119" s="76" t="s">
        <v>556</v>
      </c>
      <c r="C119" s="73" t="s">
        <v>557</v>
      </c>
      <c r="D119" s="86" t="s">
        <v>118</v>
      </c>
      <c r="E119" s="86" t="s">
        <v>296</v>
      </c>
      <c r="F119" s="73" t="s">
        <v>555</v>
      </c>
      <c r="G119" s="86" t="s">
        <v>350</v>
      </c>
      <c r="H119" s="73" t="s">
        <v>476</v>
      </c>
      <c r="I119" s="73" t="s">
        <v>129</v>
      </c>
      <c r="J119" s="73"/>
      <c r="K119" s="83">
        <v>2.3499999999996195</v>
      </c>
      <c r="L119" s="86" t="s">
        <v>131</v>
      </c>
      <c r="M119" s="87">
        <v>2.75E-2</v>
      </c>
      <c r="N119" s="87">
        <v>4.6999999999992395E-3</v>
      </c>
      <c r="O119" s="83">
        <v>246764.20486000003</v>
      </c>
      <c r="P119" s="85">
        <v>106.51</v>
      </c>
      <c r="Q119" s="73"/>
      <c r="R119" s="83">
        <v>262.82856286599997</v>
      </c>
      <c r="S119" s="84">
        <v>5.8631439185916968E-4</v>
      </c>
      <c r="T119" s="84">
        <f t="shared" si="1"/>
        <v>8.3864385486541188E-4</v>
      </c>
      <c r="U119" s="84">
        <f>R119/'סכום נכסי הקרן'!$C$42</f>
        <v>2.1278016682142384E-4</v>
      </c>
    </row>
    <row r="120" spans="2:21">
      <c r="B120" s="76" t="s">
        <v>558</v>
      </c>
      <c r="C120" s="73" t="s">
        <v>559</v>
      </c>
      <c r="D120" s="86" t="s">
        <v>118</v>
      </c>
      <c r="E120" s="86" t="s">
        <v>296</v>
      </c>
      <c r="F120" s="73" t="s">
        <v>560</v>
      </c>
      <c r="G120" s="86" t="s">
        <v>306</v>
      </c>
      <c r="H120" s="73" t="s">
        <v>476</v>
      </c>
      <c r="I120" s="73" t="s">
        <v>129</v>
      </c>
      <c r="J120" s="73"/>
      <c r="K120" s="83">
        <v>5.2300000000064095</v>
      </c>
      <c r="L120" s="86" t="s">
        <v>131</v>
      </c>
      <c r="M120" s="87">
        <v>2.9700000000000001E-2</v>
      </c>
      <c r="N120" s="87">
        <v>1.3600000000018762E-2</v>
      </c>
      <c r="O120" s="83">
        <v>4.66256</v>
      </c>
      <c r="P120" s="85">
        <v>5486803</v>
      </c>
      <c r="Q120" s="73"/>
      <c r="R120" s="83">
        <v>255.82547843200004</v>
      </c>
      <c r="S120" s="84">
        <v>3.3304E-4</v>
      </c>
      <c r="T120" s="84">
        <f t="shared" si="1"/>
        <v>8.1629813390710038E-4</v>
      </c>
      <c r="U120" s="84">
        <f>R120/'סכום נכסי הקרן'!$C$42</f>
        <v>2.0711062520889089E-4</v>
      </c>
    </row>
    <row r="121" spans="2:21">
      <c r="B121" s="76" t="s">
        <v>561</v>
      </c>
      <c r="C121" s="73" t="s">
        <v>562</v>
      </c>
      <c r="D121" s="86" t="s">
        <v>118</v>
      </c>
      <c r="E121" s="86" t="s">
        <v>296</v>
      </c>
      <c r="F121" s="73" t="s">
        <v>332</v>
      </c>
      <c r="G121" s="86" t="s">
        <v>306</v>
      </c>
      <c r="H121" s="73" t="s">
        <v>476</v>
      </c>
      <c r="I121" s="73" t="s">
        <v>129</v>
      </c>
      <c r="J121" s="73"/>
      <c r="K121" s="83">
        <v>2.2799999999994824</v>
      </c>
      <c r="L121" s="86" t="s">
        <v>131</v>
      </c>
      <c r="M121" s="87">
        <v>1.4199999999999999E-2</v>
      </c>
      <c r="N121" s="87">
        <v>1.6299999999995284E-2</v>
      </c>
      <c r="O121" s="83">
        <v>42.677896000000004</v>
      </c>
      <c r="P121" s="85">
        <v>5069500</v>
      </c>
      <c r="Q121" s="73"/>
      <c r="R121" s="83">
        <v>2163.555963754</v>
      </c>
      <c r="S121" s="84">
        <v>2.0137732270089181E-3</v>
      </c>
      <c r="T121" s="84">
        <f t="shared" si="1"/>
        <v>6.9035606095247089E-3</v>
      </c>
      <c r="U121" s="84">
        <f>R121/'סכום נכסי הקרן'!$C$42</f>
        <v>1.7515668535986804E-3</v>
      </c>
    </row>
    <row r="122" spans="2:21">
      <c r="B122" s="76" t="s">
        <v>563</v>
      </c>
      <c r="C122" s="73" t="s">
        <v>564</v>
      </c>
      <c r="D122" s="86" t="s">
        <v>118</v>
      </c>
      <c r="E122" s="86" t="s">
        <v>296</v>
      </c>
      <c r="F122" s="73" t="s">
        <v>332</v>
      </c>
      <c r="G122" s="86" t="s">
        <v>306</v>
      </c>
      <c r="H122" s="73" t="s">
        <v>476</v>
      </c>
      <c r="I122" s="73" t="s">
        <v>129</v>
      </c>
      <c r="J122" s="73"/>
      <c r="K122" s="83">
        <v>4.0600000000008114</v>
      </c>
      <c r="L122" s="86" t="s">
        <v>131</v>
      </c>
      <c r="M122" s="87">
        <v>2.0199999999999999E-2</v>
      </c>
      <c r="N122" s="87">
        <v>1.4999999999999999E-2</v>
      </c>
      <c r="O122" s="83">
        <v>4.7585850000000001</v>
      </c>
      <c r="P122" s="85">
        <v>5182000</v>
      </c>
      <c r="Q122" s="73"/>
      <c r="R122" s="83">
        <v>246.58988837999999</v>
      </c>
      <c r="S122" s="84">
        <v>2.2611475409836066E-4</v>
      </c>
      <c r="T122" s="84">
        <f t="shared" si="1"/>
        <v>7.8682884503412942E-4</v>
      </c>
      <c r="U122" s="84">
        <f>R122/'סכום נכסי הקרן'!$C$42</f>
        <v>1.9963369663411964E-4</v>
      </c>
    </row>
    <row r="123" spans="2:21">
      <c r="B123" s="76" t="s">
        <v>565</v>
      </c>
      <c r="C123" s="73" t="s">
        <v>566</v>
      </c>
      <c r="D123" s="86" t="s">
        <v>118</v>
      </c>
      <c r="E123" s="86" t="s">
        <v>296</v>
      </c>
      <c r="F123" s="73" t="s">
        <v>332</v>
      </c>
      <c r="G123" s="86" t="s">
        <v>306</v>
      </c>
      <c r="H123" s="73" t="s">
        <v>476</v>
      </c>
      <c r="I123" s="73" t="s">
        <v>129</v>
      </c>
      <c r="J123" s="73"/>
      <c r="K123" s="83">
        <v>5.0199999999998912</v>
      </c>
      <c r="L123" s="86" t="s">
        <v>131</v>
      </c>
      <c r="M123" s="87">
        <v>2.5899999999999999E-2</v>
      </c>
      <c r="N123" s="87">
        <v>1.6199999999997994E-2</v>
      </c>
      <c r="O123" s="83">
        <v>41.269525000000002</v>
      </c>
      <c r="P123" s="85">
        <v>5316960</v>
      </c>
      <c r="Q123" s="73"/>
      <c r="R123" s="83">
        <v>2194.2840805620003</v>
      </c>
      <c r="S123" s="84">
        <v>1.9537719547412773E-3</v>
      </c>
      <c r="T123" s="84">
        <f t="shared" si="1"/>
        <v>7.0016091094731499E-3</v>
      </c>
      <c r="U123" s="84">
        <f>R123/'סכום נכסי הקרן'!$C$42</f>
        <v>1.7764436544654416E-3</v>
      </c>
    </row>
    <row r="124" spans="2:21">
      <c r="B124" s="76" t="s">
        <v>567</v>
      </c>
      <c r="C124" s="73" t="s">
        <v>568</v>
      </c>
      <c r="D124" s="86" t="s">
        <v>118</v>
      </c>
      <c r="E124" s="86" t="s">
        <v>296</v>
      </c>
      <c r="F124" s="73" t="s">
        <v>332</v>
      </c>
      <c r="G124" s="86" t="s">
        <v>306</v>
      </c>
      <c r="H124" s="73" t="s">
        <v>476</v>
      </c>
      <c r="I124" s="73" t="s">
        <v>129</v>
      </c>
      <c r="J124" s="73"/>
      <c r="K124" s="83">
        <v>2.9500000000002315</v>
      </c>
      <c r="L124" s="86" t="s">
        <v>131</v>
      </c>
      <c r="M124" s="87">
        <v>1.5900000000000001E-2</v>
      </c>
      <c r="N124" s="87">
        <v>1.4600000000003839E-2</v>
      </c>
      <c r="O124" s="83">
        <v>30.098586000000001</v>
      </c>
      <c r="P124" s="85">
        <v>5019500</v>
      </c>
      <c r="Q124" s="73"/>
      <c r="R124" s="83">
        <v>1510.798508527</v>
      </c>
      <c r="S124" s="84">
        <v>2.0105935871743488E-3</v>
      </c>
      <c r="T124" s="84">
        <f t="shared" si="1"/>
        <v>4.8207161021611425E-3</v>
      </c>
      <c r="U124" s="84">
        <f>R124/'סכום נכסי הקרן'!$C$42</f>
        <v>1.2231089162171084E-3</v>
      </c>
    </row>
    <row r="125" spans="2:21">
      <c r="B125" s="76" t="s">
        <v>569</v>
      </c>
      <c r="C125" s="73" t="s">
        <v>570</v>
      </c>
      <c r="D125" s="86" t="s">
        <v>118</v>
      </c>
      <c r="E125" s="86" t="s">
        <v>296</v>
      </c>
      <c r="F125" s="73" t="s">
        <v>571</v>
      </c>
      <c r="G125" s="86" t="s">
        <v>419</v>
      </c>
      <c r="H125" s="73" t="s">
        <v>472</v>
      </c>
      <c r="I125" s="73" t="s">
        <v>300</v>
      </c>
      <c r="J125" s="73"/>
      <c r="K125" s="83">
        <v>4.3000000000015604</v>
      </c>
      <c r="L125" s="86" t="s">
        <v>131</v>
      </c>
      <c r="M125" s="87">
        <v>1.9400000000000001E-2</v>
      </c>
      <c r="N125" s="87">
        <v>5.9999999999643205E-4</v>
      </c>
      <c r="O125" s="83">
        <v>820584.82937100006</v>
      </c>
      <c r="P125" s="85">
        <v>109.3</v>
      </c>
      <c r="Q125" s="73"/>
      <c r="R125" s="83">
        <v>896.89915812200002</v>
      </c>
      <c r="S125" s="84">
        <v>1.703050517004724E-3</v>
      </c>
      <c r="T125" s="84">
        <f t="shared" si="1"/>
        <v>2.8618615845663101E-3</v>
      </c>
      <c r="U125" s="84">
        <f>R125/'סכום נכסי הקרן'!$C$42</f>
        <v>7.2610963742358728E-4</v>
      </c>
    </row>
    <row r="126" spans="2:21">
      <c r="B126" s="76" t="s">
        <v>572</v>
      </c>
      <c r="C126" s="73" t="s">
        <v>573</v>
      </c>
      <c r="D126" s="86" t="s">
        <v>118</v>
      </c>
      <c r="E126" s="86" t="s">
        <v>296</v>
      </c>
      <c r="F126" s="73" t="s">
        <v>571</v>
      </c>
      <c r="G126" s="86" t="s">
        <v>419</v>
      </c>
      <c r="H126" s="73" t="s">
        <v>472</v>
      </c>
      <c r="I126" s="73" t="s">
        <v>300</v>
      </c>
      <c r="J126" s="73"/>
      <c r="K126" s="83">
        <v>5.3299999999999326</v>
      </c>
      <c r="L126" s="86" t="s">
        <v>131</v>
      </c>
      <c r="M126" s="87">
        <v>1.23E-2</v>
      </c>
      <c r="N126" s="87">
        <v>2.8000000000009254E-3</v>
      </c>
      <c r="O126" s="83">
        <v>3261718.087694</v>
      </c>
      <c r="P126" s="85">
        <v>105.9</v>
      </c>
      <c r="Q126" s="73"/>
      <c r="R126" s="83">
        <v>3454.1595487310005</v>
      </c>
      <c r="S126" s="84">
        <v>2.0575606270619214E-3</v>
      </c>
      <c r="T126" s="84">
        <f t="shared" si="1"/>
        <v>1.1021669972547245E-2</v>
      </c>
      <c r="U126" s="84">
        <f>R126/'סכום נכסי הקרן'!$C$42</f>
        <v>2.7964108504505104E-3</v>
      </c>
    </row>
    <row r="127" spans="2:21">
      <c r="B127" s="76" t="s">
        <v>574</v>
      </c>
      <c r="C127" s="73" t="s">
        <v>575</v>
      </c>
      <c r="D127" s="86" t="s">
        <v>118</v>
      </c>
      <c r="E127" s="86" t="s">
        <v>296</v>
      </c>
      <c r="F127" s="73" t="s">
        <v>576</v>
      </c>
      <c r="G127" s="86" t="s">
        <v>415</v>
      </c>
      <c r="H127" s="73" t="s">
        <v>476</v>
      </c>
      <c r="I127" s="73" t="s">
        <v>129</v>
      </c>
      <c r="J127" s="73"/>
      <c r="K127" s="83">
        <v>5.5100000000073672</v>
      </c>
      <c r="L127" s="86" t="s">
        <v>131</v>
      </c>
      <c r="M127" s="87">
        <v>2.2499999999999999E-2</v>
      </c>
      <c r="N127" s="87">
        <v>-9.0000000000353903E-4</v>
      </c>
      <c r="O127" s="83">
        <v>269037.23694700003</v>
      </c>
      <c r="P127" s="85">
        <v>115.53</v>
      </c>
      <c r="Q127" s="73"/>
      <c r="R127" s="83">
        <v>310.81872392100001</v>
      </c>
      <c r="S127" s="84">
        <v>6.5760602902400816E-4</v>
      </c>
      <c r="T127" s="84">
        <f t="shared" si="1"/>
        <v>9.9177277367054379E-4</v>
      </c>
      <c r="U127" s="84">
        <f>R127/'סכום נכסי הקרן'!$C$42</f>
        <v>2.5163193530396903E-4</v>
      </c>
    </row>
    <row r="128" spans="2:21">
      <c r="B128" s="76" t="s">
        <v>577</v>
      </c>
      <c r="C128" s="73" t="s">
        <v>578</v>
      </c>
      <c r="D128" s="86" t="s">
        <v>118</v>
      </c>
      <c r="E128" s="86" t="s">
        <v>296</v>
      </c>
      <c r="F128" s="73" t="s">
        <v>579</v>
      </c>
      <c r="G128" s="86" t="s">
        <v>350</v>
      </c>
      <c r="H128" s="73" t="s">
        <v>472</v>
      </c>
      <c r="I128" s="73" t="s">
        <v>300</v>
      </c>
      <c r="J128" s="73"/>
      <c r="K128" s="83">
        <v>5.399999999997612</v>
      </c>
      <c r="L128" s="86" t="s">
        <v>131</v>
      </c>
      <c r="M128" s="87">
        <v>1.4199999999999999E-2</v>
      </c>
      <c r="N128" s="87">
        <v>3.4000000000012865E-3</v>
      </c>
      <c r="O128" s="83">
        <v>1024925.048928</v>
      </c>
      <c r="P128" s="85">
        <v>106.21</v>
      </c>
      <c r="Q128" s="73"/>
      <c r="R128" s="83">
        <v>1088.572860279</v>
      </c>
      <c r="S128" s="84">
        <v>1.3355040995976868E-3</v>
      </c>
      <c r="T128" s="84">
        <f t="shared" si="1"/>
        <v>3.4734616736145679E-3</v>
      </c>
      <c r="U128" s="84">
        <f>R128/'סכום נכסי הקרן'!$C$42</f>
        <v>8.8128440943282204E-4</v>
      </c>
    </row>
    <row r="129" spans="2:21">
      <c r="B129" s="76" t="s">
        <v>580</v>
      </c>
      <c r="C129" s="73" t="s">
        <v>581</v>
      </c>
      <c r="D129" s="86" t="s">
        <v>118</v>
      </c>
      <c r="E129" s="86" t="s">
        <v>296</v>
      </c>
      <c r="F129" s="73" t="s">
        <v>582</v>
      </c>
      <c r="G129" s="86" t="s">
        <v>127</v>
      </c>
      <c r="H129" s="73" t="s">
        <v>472</v>
      </c>
      <c r="I129" s="73" t="s">
        <v>300</v>
      </c>
      <c r="J129" s="73"/>
      <c r="K129" s="83">
        <v>1.2600000000006841</v>
      </c>
      <c r="L129" s="86" t="s">
        <v>131</v>
      </c>
      <c r="M129" s="87">
        <v>2.1499999999999998E-2</v>
      </c>
      <c r="N129" s="87">
        <v>5.1000000000042504E-3</v>
      </c>
      <c r="O129" s="83">
        <v>843283.68674400006</v>
      </c>
      <c r="P129" s="85">
        <v>102.63</v>
      </c>
      <c r="Q129" s="83">
        <v>99.318758193999983</v>
      </c>
      <c r="R129" s="83">
        <v>964.78080590900004</v>
      </c>
      <c r="S129" s="84">
        <v>1.7855363530476355E-3</v>
      </c>
      <c r="T129" s="84">
        <f t="shared" si="1"/>
        <v>3.0784610521201092E-3</v>
      </c>
      <c r="U129" s="84">
        <f>R129/'סכום נכסי הקרן'!$C$42</f>
        <v>7.810651117553289E-4</v>
      </c>
    </row>
    <row r="130" spans="2:21">
      <c r="B130" s="76" t="s">
        <v>583</v>
      </c>
      <c r="C130" s="73" t="s">
        <v>584</v>
      </c>
      <c r="D130" s="86" t="s">
        <v>118</v>
      </c>
      <c r="E130" s="86" t="s">
        <v>296</v>
      </c>
      <c r="F130" s="73" t="s">
        <v>582</v>
      </c>
      <c r="G130" s="86" t="s">
        <v>127</v>
      </c>
      <c r="H130" s="73" t="s">
        <v>472</v>
      </c>
      <c r="I130" s="73" t="s">
        <v>300</v>
      </c>
      <c r="J130" s="73"/>
      <c r="K130" s="83">
        <v>2.7800000000008995</v>
      </c>
      <c r="L130" s="86" t="s">
        <v>131</v>
      </c>
      <c r="M130" s="87">
        <v>1.8000000000000002E-2</v>
      </c>
      <c r="N130" s="87">
        <v>8.7000000000059981E-3</v>
      </c>
      <c r="O130" s="83">
        <v>646458.57935400004</v>
      </c>
      <c r="P130" s="85">
        <v>103.18</v>
      </c>
      <c r="Q130" s="73"/>
      <c r="R130" s="83">
        <v>667.01595467999994</v>
      </c>
      <c r="S130" s="84">
        <v>8.2307053228322311E-4</v>
      </c>
      <c r="T130" s="84">
        <f t="shared" si="1"/>
        <v>2.1283410957688253E-3</v>
      </c>
      <c r="U130" s="84">
        <f>R130/'סכום נכסי הקרן'!$C$42</f>
        <v>5.4000130184374924E-4</v>
      </c>
    </row>
    <row r="131" spans="2:21">
      <c r="B131" s="76" t="s">
        <v>585</v>
      </c>
      <c r="C131" s="73" t="s">
        <v>586</v>
      </c>
      <c r="D131" s="86" t="s">
        <v>118</v>
      </c>
      <c r="E131" s="86" t="s">
        <v>296</v>
      </c>
      <c r="F131" s="73" t="s">
        <v>587</v>
      </c>
      <c r="G131" s="86" t="s">
        <v>350</v>
      </c>
      <c r="H131" s="73" t="s">
        <v>588</v>
      </c>
      <c r="I131" s="73" t="s">
        <v>129</v>
      </c>
      <c r="J131" s="73"/>
      <c r="K131" s="83">
        <v>4.1899999999964388</v>
      </c>
      <c r="L131" s="86" t="s">
        <v>131</v>
      </c>
      <c r="M131" s="87">
        <v>2.5000000000000001E-2</v>
      </c>
      <c r="N131" s="87">
        <v>5.9999999999942114E-3</v>
      </c>
      <c r="O131" s="83">
        <v>315555.02833100001</v>
      </c>
      <c r="P131" s="85">
        <v>109.47</v>
      </c>
      <c r="Q131" s="73"/>
      <c r="R131" s="83">
        <v>345.438090117</v>
      </c>
      <c r="S131" s="84">
        <v>1.0290485297292926E-3</v>
      </c>
      <c r="T131" s="84">
        <f t="shared" si="1"/>
        <v>1.102237627273282E-3</v>
      </c>
      <c r="U131" s="84">
        <f>R131/'סכום נכסי הקרן'!$C$42</f>
        <v>2.7965900524686737E-4</v>
      </c>
    </row>
    <row r="132" spans="2:21">
      <c r="B132" s="76" t="s">
        <v>589</v>
      </c>
      <c r="C132" s="73" t="s">
        <v>590</v>
      </c>
      <c r="D132" s="86" t="s">
        <v>118</v>
      </c>
      <c r="E132" s="86" t="s">
        <v>296</v>
      </c>
      <c r="F132" s="73" t="s">
        <v>587</v>
      </c>
      <c r="G132" s="86" t="s">
        <v>350</v>
      </c>
      <c r="H132" s="73" t="s">
        <v>588</v>
      </c>
      <c r="I132" s="73" t="s">
        <v>129</v>
      </c>
      <c r="J132" s="73"/>
      <c r="K132" s="83">
        <v>6.8500000000049317</v>
      </c>
      <c r="L132" s="86" t="s">
        <v>131</v>
      </c>
      <c r="M132" s="87">
        <v>1.9E-2</v>
      </c>
      <c r="N132" s="87">
        <v>1.0300000000003648E-2</v>
      </c>
      <c r="O132" s="83">
        <v>693410.86343000014</v>
      </c>
      <c r="P132" s="85">
        <v>106.72</v>
      </c>
      <c r="Q132" s="73"/>
      <c r="R132" s="83">
        <v>740.00807079100002</v>
      </c>
      <c r="S132" s="84">
        <v>3.2084648815561049E-3</v>
      </c>
      <c r="T132" s="84">
        <f t="shared" si="1"/>
        <v>2.3612472493565627E-3</v>
      </c>
      <c r="U132" s="84">
        <f>R132/'סכום נכסי הקרן'!$C$42</f>
        <v>5.9909409782219001E-4</v>
      </c>
    </row>
    <row r="133" spans="2:21">
      <c r="B133" s="76" t="s">
        <v>591</v>
      </c>
      <c r="C133" s="73" t="s">
        <v>592</v>
      </c>
      <c r="D133" s="86" t="s">
        <v>118</v>
      </c>
      <c r="E133" s="86" t="s">
        <v>296</v>
      </c>
      <c r="F133" s="73" t="s">
        <v>579</v>
      </c>
      <c r="G133" s="86" t="s">
        <v>350</v>
      </c>
      <c r="H133" s="73" t="s">
        <v>588</v>
      </c>
      <c r="I133" s="73" t="s">
        <v>129</v>
      </c>
      <c r="J133" s="73"/>
      <c r="K133" s="83">
        <v>3.6399999999995374</v>
      </c>
      <c r="L133" s="86" t="s">
        <v>131</v>
      </c>
      <c r="M133" s="87">
        <v>2.1499999999999998E-2</v>
      </c>
      <c r="N133" s="87">
        <v>9.7999999999991583E-3</v>
      </c>
      <c r="O133" s="83">
        <v>1793484.6878119998</v>
      </c>
      <c r="P133" s="85">
        <v>105.96</v>
      </c>
      <c r="Q133" s="73"/>
      <c r="R133" s="83">
        <v>1900.3762611919999</v>
      </c>
      <c r="S133" s="84">
        <v>1.7150978554275396E-3</v>
      </c>
      <c r="T133" s="84">
        <f t="shared" si="1"/>
        <v>6.0637963241207023E-3</v>
      </c>
      <c r="U133" s="84">
        <f>R133/'סכום נכסי הקרן'!$C$42</f>
        <v>1.538502411878525E-3</v>
      </c>
    </row>
    <row r="134" spans="2:21">
      <c r="B134" s="76" t="s">
        <v>593</v>
      </c>
      <c r="C134" s="73" t="s">
        <v>594</v>
      </c>
      <c r="D134" s="86" t="s">
        <v>118</v>
      </c>
      <c r="E134" s="86" t="s">
        <v>296</v>
      </c>
      <c r="F134" s="73" t="s">
        <v>595</v>
      </c>
      <c r="G134" s="86" t="s">
        <v>127</v>
      </c>
      <c r="H134" s="73" t="s">
        <v>596</v>
      </c>
      <c r="I134" s="73" t="s">
        <v>300</v>
      </c>
      <c r="J134" s="73"/>
      <c r="K134" s="83">
        <v>1.6800000000013335</v>
      </c>
      <c r="L134" s="86" t="s">
        <v>131</v>
      </c>
      <c r="M134" s="87">
        <v>3.15E-2</v>
      </c>
      <c r="N134" s="87">
        <v>3.3000000000014282E-2</v>
      </c>
      <c r="O134" s="83">
        <v>836334.23508699995</v>
      </c>
      <c r="P134" s="85">
        <v>100.4</v>
      </c>
      <c r="Q134" s="73"/>
      <c r="R134" s="83">
        <v>839.67957211600014</v>
      </c>
      <c r="S134" s="84">
        <v>2.245965056746685E-3</v>
      </c>
      <c r="T134" s="84">
        <f t="shared" si="1"/>
        <v>2.6792830487382224E-3</v>
      </c>
      <c r="U134" s="84">
        <f>R134/'סכום נכסי הקרן'!$C$42</f>
        <v>6.7978593149510785E-4</v>
      </c>
    </row>
    <row r="135" spans="2:21">
      <c r="B135" s="76" t="s">
        <v>597</v>
      </c>
      <c r="C135" s="73" t="s">
        <v>598</v>
      </c>
      <c r="D135" s="86" t="s">
        <v>118</v>
      </c>
      <c r="E135" s="86" t="s">
        <v>296</v>
      </c>
      <c r="F135" s="73" t="s">
        <v>595</v>
      </c>
      <c r="G135" s="86" t="s">
        <v>127</v>
      </c>
      <c r="H135" s="73" t="s">
        <v>596</v>
      </c>
      <c r="I135" s="73" t="s">
        <v>300</v>
      </c>
      <c r="J135" s="73"/>
      <c r="K135" s="83">
        <v>1.3100000000007146</v>
      </c>
      <c r="L135" s="86" t="s">
        <v>131</v>
      </c>
      <c r="M135" s="87">
        <v>2.8500000000000001E-2</v>
      </c>
      <c r="N135" s="87">
        <v>2.7800000000054063E-2</v>
      </c>
      <c r="O135" s="83">
        <v>316430.26614399999</v>
      </c>
      <c r="P135" s="85">
        <v>101.71</v>
      </c>
      <c r="Q135" s="73"/>
      <c r="R135" s="83">
        <v>321.84120176700003</v>
      </c>
      <c r="S135" s="84">
        <v>2.1950371609357881E-3</v>
      </c>
      <c r="T135" s="84">
        <f t="shared" si="1"/>
        <v>1.0269437353428144E-3</v>
      </c>
      <c r="U135" s="84">
        <f>R135/'סכום נכסי הקרן'!$C$42</f>
        <v>2.6055548854826802E-4</v>
      </c>
    </row>
    <row r="136" spans="2:21">
      <c r="B136" s="76" t="s">
        <v>599</v>
      </c>
      <c r="C136" s="73" t="s">
        <v>600</v>
      </c>
      <c r="D136" s="86" t="s">
        <v>118</v>
      </c>
      <c r="E136" s="86" t="s">
        <v>296</v>
      </c>
      <c r="F136" s="73" t="s">
        <v>601</v>
      </c>
      <c r="G136" s="86" t="s">
        <v>411</v>
      </c>
      <c r="H136" s="73" t="s">
        <v>602</v>
      </c>
      <c r="I136" s="73" t="s">
        <v>129</v>
      </c>
      <c r="J136" s="73"/>
      <c r="K136" s="83">
        <v>1.0000000004308071E-2</v>
      </c>
      <c r="L136" s="86" t="s">
        <v>131</v>
      </c>
      <c r="M136" s="87">
        <v>4.8000000000000001E-2</v>
      </c>
      <c r="N136" s="87">
        <v>6.4900000000264649E-2</v>
      </c>
      <c r="O136" s="83">
        <v>111161.09429099999</v>
      </c>
      <c r="P136" s="85">
        <v>102.32</v>
      </c>
      <c r="Q136" s="73"/>
      <c r="R136" s="83">
        <v>113.740035351</v>
      </c>
      <c r="S136" s="84">
        <v>1.4279982309619236E-3</v>
      </c>
      <c r="T136" s="84">
        <f t="shared" si="1"/>
        <v>3.6292623853033428E-4</v>
      </c>
      <c r="U136" s="84">
        <f>R136/'סכום נכסי הקרן'!$C$42</f>
        <v>9.2081406344710472E-5</v>
      </c>
    </row>
    <row r="137" spans="2:21">
      <c r="B137" s="76" t="s">
        <v>603</v>
      </c>
      <c r="C137" s="73" t="s">
        <v>604</v>
      </c>
      <c r="D137" s="86" t="s">
        <v>118</v>
      </c>
      <c r="E137" s="86" t="s">
        <v>296</v>
      </c>
      <c r="F137" s="73" t="s">
        <v>346</v>
      </c>
      <c r="G137" s="86" t="s">
        <v>306</v>
      </c>
      <c r="H137" s="73" t="s">
        <v>596</v>
      </c>
      <c r="I137" s="73" t="s">
        <v>300</v>
      </c>
      <c r="J137" s="73"/>
      <c r="K137" s="83">
        <v>0.97999999999990139</v>
      </c>
      <c r="L137" s="86" t="s">
        <v>131</v>
      </c>
      <c r="M137" s="87">
        <v>5.0999999999999997E-2</v>
      </c>
      <c r="N137" s="87">
        <v>1.3000000000001096E-2</v>
      </c>
      <c r="O137" s="83">
        <v>2876795.1458640005</v>
      </c>
      <c r="P137" s="85">
        <v>125.37</v>
      </c>
      <c r="Q137" s="83">
        <v>44.311934823000001</v>
      </c>
      <c r="R137" s="83">
        <v>3650.9501638819997</v>
      </c>
      <c r="S137" s="84">
        <v>2.5075739647064249E-3</v>
      </c>
      <c r="T137" s="84">
        <f t="shared" si="1"/>
        <v>1.1649597311539363E-2</v>
      </c>
      <c r="U137" s="84">
        <f>R137/'סכום נכסי הקרן'!$C$42</f>
        <v>2.9557281615681329E-3</v>
      </c>
    </row>
    <row r="138" spans="2:21">
      <c r="B138" s="76" t="s">
        <v>605</v>
      </c>
      <c r="C138" s="73" t="s">
        <v>606</v>
      </c>
      <c r="D138" s="86" t="s">
        <v>118</v>
      </c>
      <c r="E138" s="86" t="s">
        <v>296</v>
      </c>
      <c r="F138" s="73" t="s">
        <v>515</v>
      </c>
      <c r="G138" s="86" t="s">
        <v>306</v>
      </c>
      <c r="H138" s="73" t="s">
        <v>596</v>
      </c>
      <c r="I138" s="73" t="s">
        <v>300</v>
      </c>
      <c r="J138" s="73"/>
      <c r="K138" s="83">
        <v>0.48999999999454286</v>
      </c>
      <c r="L138" s="86" t="s">
        <v>131</v>
      </c>
      <c r="M138" s="87">
        <v>2.4E-2</v>
      </c>
      <c r="N138" s="87">
        <v>9.8000000000344652E-3</v>
      </c>
      <c r="O138" s="83">
        <v>67916.166062000004</v>
      </c>
      <c r="P138" s="85">
        <v>102.53</v>
      </c>
      <c r="Q138" s="73"/>
      <c r="R138" s="83">
        <v>69.634445162000006</v>
      </c>
      <c r="S138" s="84">
        <v>1.5606781681567559E-3</v>
      </c>
      <c r="T138" s="84">
        <f t="shared" si="1"/>
        <v>2.221923632852933E-4</v>
      </c>
      <c r="U138" s="84">
        <f>R138/'סכום נכסי הקרן'!$C$42</f>
        <v>5.6374500155227936E-5</v>
      </c>
    </row>
    <row r="139" spans="2:21">
      <c r="B139" s="76" t="s">
        <v>607</v>
      </c>
      <c r="C139" s="73" t="s">
        <v>608</v>
      </c>
      <c r="D139" s="86" t="s">
        <v>118</v>
      </c>
      <c r="E139" s="86" t="s">
        <v>296</v>
      </c>
      <c r="F139" s="73" t="s">
        <v>532</v>
      </c>
      <c r="G139" s="86" t="s">
        <v>350</v>
      </c>
      <c r="H139" s="73" t="s">
        <v>596</v>
      </c>
      <c r="I139" s="73" t="s">
        <v>300</v>
      </c>
      <c r="J139" s="73"/>
      <c r="K139" s="83">
        <v>2.2999999999608112</v>
      </c>
      <c r="L139" s="86" t="s">
        <v>131</v>
      </c>
      <c r="M139" s="87">
        <v>3.4500000000000003E-2</v>
      </c>
      <c r="N139" s="87">
        <v>2.8000000000447871E-3</v>
      </c>
      <c r="O139" s="83">
        <v>16615.985984999999</v>
      </c>
      <c r="P139" s="85">
        <v>107.5</v>
      </c>
      <c r="Q139" s="73"/>
      <c r="R139" s="83">
        <v>17.862184839000001</v>
      </c>
      <c r="S139" s="84">
        <v>6.5711881704940499E-5</v>
      </c>
      <c r="T139" s="84">
        <f t="shared" si="1"/>
        <v>5.6995371379536321E-5</v>
      </c>
      <c r="U139" s="84">
        <f>R139/'סכום נכסי הקרן'!$C$42</f>
        <v>1.4460828109368308E-5</v>
      </c>
    </row>
    <row r="140" spans="2:21">
      <c r="B140" s="76" t="s">
        <v>609</v>
      </c>
      <c r="C140" s="73" t="s">
        <v>610</v>
      </c>
      <c r="D140" s="86" t="s">
        <v>118</v>
      </c>
      <c r="E140" s="86" t="s">
        <v>296</v>
      </c>
      <c r="F140" s="73" t="s">
        <v>532</v>
      </c>
      <c r="G140" s="86" t="s">
        <v>350</v>
      </c>
      <c r="H140" s="73" t="s">
        <v>596</v>
      </c>
      <c r="I140" s="73" t="s">
        <v>300</v>
      </c>
      <c r="J140" s="73"/>
      <c r="K140" s="83">
        <v>4.1000000000019838</v>
      </c>
      <c r="L140" s="86" t="s">
        <v>131</v>
      </c>
      <c r="M140" s="87">
        <v>2.0499999999999997E-2</v>
      </c>
      <c r="N140" s="87">
        <v>5.3000000000072685E-3</v>
      </c>
      <c r="O140" s="83">
        <v>697690.89618000004</v>
      </c>
      <c r="P140" s="85">
        <v>108.47</v>
      </c>
      <c r="Q140" s="73"/>
      <c r="R140" s="83">
        <v>756.78531396499989</v>
      </c>
      <c r="S140" s="84">
        <v>1.2202321150324696E-3</v>
      </c>
      <c r="T140" s="84">
        <f t="shared" ref="T140:T201" si="2">IFERROR(R140/$R$11,0)</f>
        <v>2.4147807456251216E-3</v>
      </c>
      <c r="U140" s="84">
        <f>R140/'סכום נכסי הקרן'!$C$42</f>
        <v>6.1267658125717091E-4</v>
      </c>
    </row>
    <row r="141" spans="2:21">
      <c r="B141" s="76" t="s">
        <v>611</v>
      </c>
      <c r="C141" s="73" t="s">
        <v>612</v>
      </c>
      <c r="D141" s="86" t="s">
        <v>118</v>
      </c>
      <c r="E141" s="86" t="s">
        <v>296</v>
      </c>
      <c r="F141" s="73" t="s">
        <v>532</v>
      </c>
      <c r="G141" s="86" t="s">
        <v>350</v>
      </c>
      <c r="H141" s="73" t="s">
        <v>596</v>
      </c>
      <c r="I141" s="73" t="s">
        <v>300</v>
      </c>
      <c r="J141" s="73"/>
      <c r="K141" s="83">
        <v>6.6699999999995798</v>
      </c>
      <c r="L141" s="86" t="s">
        <v>131</v>
      </c>
      <c r="M141" s="87">
        <v>8.3999999999999995E-3</v>
      </c>
      <c r="N141" s="87">
        <v>8.8999999999985983E-3</v>
      </c>
      <c r="O141" s="83">
        <v>1286924.5881779999</v>
      </c>
      <c r="P141" s="85">
        <v>99.74</v>
      </c>
      <c r="Q141" s="73"/>
      <c r="R141" s="83">
        <v>1283.578564762</v>
      </c>
      <c r="S141" s="84">
        <v>2.2470318726677163E-3</v>
      </c>
      <c r="T141" s="84">
        <f t="shared" si="2"/>
        <v>4.0956936484998381E-3</v>
      </c>
      <c r="U141" s="84">
        <f>R141/'סכום נכסי הקרן'!$C$42</f>
        <v>1.0391566965182136E-3</v>
      </c>
    </row>
    <row r="142" spans="2:21">
      <c r="B142" s="76" t="s">
        <v>613</v>
      </c>
      <c r="C142" s="73" t="s">
        <v>614</v>
      </c>
      <c r="D142" s="86" t="s">
        <v>118</v>
      </c>
      <c r="E142" s="86" t="s">
        <v>296</v>
      </c>
      <c r="F142" s="73" t="s">
        <v>615</v>
      </c>
      <c r="G142" s="86" t="s">
        <v>128</v>
      </c>
      <c r="H142" s="73" t="s">
        <v>602</v>
      </c>
      <c r="I142" s="73" t="s">
        <v>129</v>
      </c>
      <c r="J142" s="73"/>
      <c r="K142" s="83">
        <v>3.2299999999986864</v>
      </c>
      <c r="L142" s="86" t="s">
        <v>131</v>
      </c>
      <c r="M142" s="87">
        <v>1.8500000000000003E-2</v>
      </c>
      <c r="N142" s="87">
        <v>1.3599999999993017E-2</v>
      </c>
      <c r="O142" s="83">
        <v>1070999.7335999999</v>
      </c>
      <c r="P142" s="85">
        <v>101.63</v>
      </c>
      <c r="Q142" s="73"/>
      <c r="R142" s="83">
        <v>1088.457023341</v>
      </c>
      <c r="S142" s="84">
        <v>2.1419994671999999E-3</v>
      </c>
      <c r="T142" s="84">
        <f t="shared" si="2"/>
        <v>3.4730920564954816E-3</v>
      </c>
      <c r="U142" s="84">
        <f>R142/'סכום נכסי הקרן'!$C$42</f>
        <v>8.8119063042066685E-4</v>
      </c>
    </row>
    <row r="143" spans="2:21">
      <c r="B143" s="76" t="s">
        <v>616</v>
      </c>
      <c r="C143" s="73" t="s">
        <v>617</v>
      </c>
      <c r="D143" s="86" t="s">
        <v>118</v>
      </c>
      <c r="E143" s="86" t="s">
        <v>296</v>
      </c>
      <c r="F143" s="73" t="s">
        <v>618</v>
      </c>
      <c r="G143" s="86" t="s">
        <v>155</v>
      </c>
      <c r="H143" s="73" t="s">
        <v>596</v>
      </c>
      <c r="I143" s="73" t="s">
        <v>300</v>
      </c>
      <c r="J143" s="73"/>
      <c r="K143" s="83">
        <v>1.9799999999996094</v>
      </c>
      <c r="L143" s="86" t="s">
        <v>131</v>
      </c>
      <c r="M143" s="87">
        <v>1.9799999999999998E-2</v>
      </c>
      <c r="N143" s="87">
        <v>8.5999999999981317E-3</v>
      </c>
      <c r="O143" s="83">
        <v>1140126.3047710001</v>
      </c>
      <c r="P143" s="85">
        <v>102.3</v>
      </c>
      <c r="Q143" s="83">
        <v>11.297276260000002</v>
      </c>
      <c r="R143" s="83">
        <v>1177.6464381769999</v>
      </c>
      <c r="S143" s="84">
        <v>1.8759508398803087E-3</v>
      </c>
      <c r="T143" s="84">
        <f t="shared" si="2"/>
        <v>3.7576811964870446E-3</v>
      </c>
      <c r="U143" s="84">
        <f>R143/'סכום נכסי הקרן'!$C$42</f>
        <v>9.5339639968930164E-4</v>
      </c>
    </row>
    <row r="144" spans="2:21">
      <c r="B144" s="76" t="s">
        <v>619</v>
      </c>
      <c r="C144" s="73" t="s">
        <v>620</v>
      </c>
      <c r="D144" s="86" t="s">
        <v>118</v>
      </c>
      <c r="E144" s="86" t="s">
        <v>296</v>
      </c>
      <c r="F144" s="73" t="s">
        <v>621</v>
      </c>
      <c r="G144" s="86" t="s">
        <v>411</v>
      </c>
      <c r="H144" s="73" t="s">
        <v>622</v>
      </c>
      <c r="I144" s="73" t="s">
        <v>129</v>
      </c>
      <c r="J144" s="73"/>
      <c r="K144" s="83">
        <v>2.4100172301111047</v>
      </c>
      <c r="L144" s="86" t="s">
        <v>131</v>
      </c>
      <c r="M144" s="87">
        <v>4.6500000000000007E-2</v>
      </c>
      <c r="N144" s="87">
        <v>1.3100231715287267E-2</v>
      </c>
      <c r="O144" s="83">
        <v>1.5122E-2</v>
      </c>
      <c r="P144" s="85">
        <v>108.7</v>
      </c>
      <c r="Q144" s="83">
        <v>3.9400000000000001E-7</v>
      </c>
      <c r="R144" s="83">
        <v>1.6830999999999999E-5</v>
      </c>
      <c r="S144" s="84">
        <v>2.1101780297004556E-11</v>
      </c>
      <c r="T144" s="84">
        <f t="shared" si="2"/>
        <v>5.370502569173283E-11</v>
      </c>
      <c r="U144" s="84">
        <f>R144/'סכום נכסי הקרן'!$C$42</f>
        <v>1.3626003767319875E-11</v>
      </c>
    </row>
    <row r="145" spans="2:21">
      <c r="B145" s="76" t="s">
        <v>623</v>
      </c>
      <c r="C145" s="73" t="s">
        <v>624</v>
      </c>
      <c r="D145" s="86" t="s">
        <v>118</v>
      </c>
      <c r="E145" s="86" t="s">
        <v>296</v>
      </c>
      <c r="F145" s="73" t="s">
        <v>625</v>
      </c>
      <c r="G145" s="86" t="s">
        <v>419</v>
      </c>
      <c r="H145" s="73" t="s">
        <v>626</v>
      </c>
      <c r="I145" s="73" t="s">
        <v>300</v>
      </c>
      <c r="J145" s="73"/>
      <c r="K145" s="83">
        <v>5.7400000000010447</v>
      </c>
      <c r="L145" s="86" t="s">
        <v>131</v>
      </c>
      <c r="M145" s="87">
        <v>2.75E-2</v>
      </c>
      <c r="N145" s="87">
        <v>1.0199999999997759E-2</v>
      </c>
      <c r="O145" s="83">
        <v>969764.28916799987</v>
      </c>
      <c r="P145" s="85">
        <v>110.5</v>
      </c>
      <c r="Q145" s="73"/>
      <c r="R145" s="83">
        <v>1071.5895396620001</v>
      </c>
      <c r="S145" s="84">
        <v>1.0148701949840666E-3</v>
      </c>
      <c r="T145" s="84">
        <f t="shared" si="2"/>
        <v>3.4192706172265393E-3</v>
      </c>
      <c r="U145" s="84">
        <f>R145/'סכום נכסי הקרן'!$C$42</f>
        <v>8.6753509027716628E-4</v>
      </c>
    </row>
    <row r="146" spans="2:21">
      <c r="B146" s="76" t="s">
        <v>627</v>
      </c>
      <c r="C146" s="73" t="s">
        <v>628</v>
      </c>
      <c r="D146" s="86" t="s">
        <v>118</v>
      </c>
      <c r="E146" s="86" t="s">
        <v>296</v>
      </c>
      <c r="F146" s="73" t="s">
        <v>629</v>
      </c>
      <c r="G146" s="86" t="s">
        <v>411</v>
      </c>
      <c r="H146" s="73" t="s">
        <v>626</v>
      </c>
      <c r="I146" s="73" t="s">
        <v>300</v>
      </c>
      <c r="J146" s="73"/>
      <c r="K146" s="83">
        <v>1.2599999999973601</v>
      </c>
      <c r="L146" s="86" t="s">
        <v>131</v>
      </c>
      <c r="M146" s="87">
        <v>2.5000000000000001E-2</v>
      </c>
      <c r="N146" s="87">
        <v>9.689999999987392E-2</v>
      </c>
      <c r="O146" s="83">
        <v>237837.583552</v>
      </c>
      <c r="P146" s="85">
        <v>92.37</v>
      </c>
      <c r="Q146" s="73"/>
      <c r="R146" s="83">
        <v>219.69056643299999</v>
      </c>
      <c r="S146" s="84">
        <v>8.1416391066096582E-4</v>
      </c>
      <c r="T146" s="84">
        <f t="shared" si="2"/>
        <v>7.0099741634576697E-4</v>
      </c>
      <c r="U146" s="84">
        <f>R146/'סכום נכסי הקרן'!$C$42</f>
        <v>1.7785660304561198E-4</v>
      </c>
    </row>
    <row r="147" spans="2:21">
      <c r="B147" s="76" t="s">
        <v>634</v>
      </c>
      <c r="C147" s="73" t="s">
        <v>635</v>
      </c>
      <c r="D147" s="86" t="s">
        <v>118</v>
      </c>
      <c r="E147" s="86" t="s">
        <v>296</v>
      </c>
      <c r="F147" s="73" t="s">
        <v>636</v>
      </c>
      <c r="G147" s="86" t="s">
        <v>350</v>
      </c>
      <c r="H147" s="73" t="s">
        <v>633</v>
      </c>
      <c r="I147" s="73"/>
      <c r="J147" s="73"/>
      <c r="K147" s="83">
        <v>1.4900000000000213</v>
      </c>
      <c r="L147" s="86" t="s">
        <v>131</v>
      </c>
      <c r="M147" s="87">
        <v>0.01</v>
      </c>
      <c r="N147" s="87">
        <v>8.6000000000029959E-3</v>
      </c>
      <c r="O147" s="83">
        <v>460220.88</v>
      </c>
      <c r="P147" s="85">
        <v>101.53</v>
      </c>
      <c r="Q147" s="73"/>
      <c r="R147" s="83">
        <v>467.26223185099997</v>
      </c>
      <c r="S147" s="84">
        <v>8.9065125676376553E-4</v>
      </c>
      <c r="T147" s="84">
        <f t="shared" si="2"/>
        <v>1.4909589546868503E-3</v>
      </c>
      <c r="U147" s="84">
        <f>R147/'סכום נכסי הקרן'!$C$42</f>
        <v>3.7828512456348519E-4</v>
      </c>
    </row>
    <row r="148" spans="2:21">
      <c r="B148" s="76" t="s">
        <v>637</v>
      </c>
      <c r="C148" s="73" t="s">
        <v>638</v>
      </c>
      <c r="D148" s="86" t="s">
        <v>118</v>
      </c>
      <c r="E148" s="86" t="s">
        <v>296</v>
      </c>
      <c r="F148" s="73" t="s">
        <v>636</v>
      </c>
      <c r="G148" s="86" t="s">
        <v>350</v>
      </c>
      <c r="H148" s="73" t="s">
        <v>633</v>
      </c>
      <c r="I148" s="73"/>
      <c r="J148" s="73"/>
      <c r="K148" s="83">
        <v>4.9899999999988625</v>
      </c>
      <c r="L148" s="86" t="s">
        <v>131</v>
      </c>
      <c r="M148" s="87">
        <v>1E-3</v>
      </c>
      <c r="N148" s="87">
        <v>1.0599999999998128E-2</v>
      </c>
      <c r="O148" s="83">
        <v>1346001.433152</v>
      </c>
      <c r="P148" s="85">
        <v>95.36</v>
      </c>
      <c r="Q148" s="73"/>
      <c r="R148" s="83">
        <v>1283.546966654</v>
      </c>
      <c r="S148" s="84">
        <v>2.6069637100811526E-3</v>
      </c>
      <c r="T148" s="84">
        <f t="shared" si="2"/>
        <v>4.095592823997316E-3</v>
      </c>
      <c r="U148" s="84">
        <f>R148/'סכום נכסי הקרן'!$C$42</f>
        <v>1.0391311153918011E-3</v>
      </c>
    </row>
    <row r="149" spans="2:21">
      <c r="B149" s="76" t="s">
        <v>639</v>
      </c>
      <c r="C149" s="73" t="s">
        <v>640</v>
      </c>
      <c r="D149" s="86" t="s">
        <v>118</v>
      </c>
      <c r="E149" s="86" t="s">
        <v>296</v>
      </c>
      <c r="F149" s="73" t="s">
        <v>641</v>
      </c>
      <c r="G149" s="86" t="s">
        <v>350</v>
      </c>
      <c r="H149" s="73" t="s">
        <v>633</v>
      </c>
      <c r="I149" s="73"/>
      <c r="J149" s="73"/>
      <c r="K149" s="83">
        <v>2.0299999999930378</v>
      </c>
      <c r="L149" s="86" t="s">
        <v>131</v>
      </c>
      <c r="M149" s="87">
        <v>2.1000000000000001E-2</v>
      </c>
      <c r="N149" s="87">
        <v>5.9999999999211795E-3</v>
      </c>
      <c r="O149" s="83">
        <v>72448.928977999996</v>
      </c>
      <c r="P149" s="85">
        <v>105.07</v>
      </c>
      <c r="Q149" s="73"/>
      <c r="R149" s="83">
        <v>76.122090150999995</v>
      </c>
      <c r="S149" s="84">
        <v>3.0519860098600192E-4</v>
      </c>
      <c r="T149" s="84">
        <f t="shared" si="2"/>
        <v>2.4289339951683549E-4</v>
      </c>
      <c r="U149" s="84">
        <f>R149/'סכום נכסי הקרן'!$C$42</f>
        <v>6.1626753441494222E-5</v>
      </c>
    </row>
    <row r="150" spans="2:21">
      <c r="B150" s="76" t="s">
        <v>642</v>
      </c>
      <c r="C150" s="73" t="s">
        <v>643</v>
      </c>
      <c r="D150" s="86" t="s">
        <v>118</v>
      </c>
      <c r="E150" s="86" t="s">
        <v>296</v>
      </c>
      <c r="F150" s="73" t="s">
        <v>641</v>
      </c>
      <c r="G150" s="86" t="s">
        <v>350</v>
      </c>
      <c r="H150" s="73" t="s">
        <v>633</v>
      </c>
      <c r="I150" s="73"/>
      <c r="J150" s="73"/>
      <c r="K150" s="83">
        <v>5.6800000000010398</v>
      </c>
      <c r="L150" s="86" t="s">
        <v>131</v>
      </c>
      <c r="M150" s="87">
        <v>2.75E-2</v>
      </c>
      <c r="N150" s="87">
        <v>6.2000000000033209E-3</v>
      </c>
      <c r="O150" s="83">
        <v>1236710.808403</v>
      </c>
      <c r="P150" s="85">
        <v>112.01</v>
      </c>
      <c r="Q150" s="73"/>
      <c r="R150" s="83">
        <v>1385.2397628169999</v>
      </c>
      <c r="S150" s="84">
        <v>2.6462933780184322E-3</v>
      </c>
      <c r="T150" s="84">
        <f t="shared" si="2"/>
        <v>4.4200782515178474E-3</v>
      </c>
      <c r="U150" s="84">
        <f>R150/'סכום נכסי הקרן'!$C$42</f>
        <v>1.1214593444706631E-3</v>
      </c>
    </row>
    <row r="151" spans="2:21">
      <c r="B151" s="76" t="s">
        <v>644</v>
      </c>
      <c r="C151" s="73" t="s">
        <v>645</v>
      </c>
      <c r="D151" s="86" t="s">
        <v>118</v>
      </c>
      <c r="E151" s="86" t="s">
        <v>296</v>
      </c>
      <c r="F151" s="73" t="s">
        <v>646</v>
      </c>
      <c r="G151" s="86" t="s">
        <v>154</v>
      </c>
      <c r="H151" s="73" t="s">
        <v>633</v>
      </c>
      <c r="I151" s="73"/>
      <c r="J151" s="73"/>
      <c r="K151" s="83">
        <v>4.7600000000008835</v>
      </c>
      <c r="L151" s="86" t="s">
        <v>131</v>
      </c>
      <c r="M151" s="87">
        <v>1.6399999999999998E-2</v>
      </c>
      <c r="N151" s="87">
        <v>1.2700000000007632E-2</v>
      </c>
      <c r="O151" s="83">
        <v>487479.10526400001</v>
      </c>
      <c r="P151" s="85">
        <v>102.15</v>
      </c>
      <c r="Q151" s="73"/>
      <c r="R151" s="83">
        <v>497.95989800599995</v>
      </c>
      <c r="S151" s="84">
        <v>2.2158141148363635E-3</v>
      </c>
      <c r="T151" s="84">
        <f t="shared" si="2"/>
        <v>1.588910291477921E-3</v>
      </c>
      <c r="U151" s="84">
        <f>R151/'סכום נכסי הקרן'!$C$42</f>
        <v>4.0313727325791556E-4</v>
      </c>
    </row>
    <row r="152" spans="2:21">
      <c r="B152" s="76" t="s">
        <v>647</v>
      </c>
      <c r="C152" s="73" t="s">
        <v>648</v>
      </c>
      <c r="D152" s="86" t="s">
        <v>118</v>
      </c>
      <c r="E152" s="86" t="s">
        <v>296</v>
      </c>
      <c r="F152" s="73" t="s">
        <v>649</v>
      </c>
      <c r="G152" s="86" t="s">
        <v>650</v>
      </c>
      <c r="H152" s="73" t="s">
        <v>633</v>
      </c>
      <c r="I152" s="73"/>
      <c r="J152" s="73"/>
      <c r="K152" s="83">
        <v>0</v>
      </c>
      <c r="L152" s="86" t="s">
        <v>131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604.682445669</v>
      </c>
      <c r="R152" s="83">
        <v>604.68244553699992</v>
      </c>
      <c r="S152" s="84">
        <v>7.7781964138088147E-4</v>
      </c>
      <c r="T152" s="84">
        <f t="shared" si="2"/>
        <v>1.9294448501517689E-3</v>
      </c>
      <c r="U152" s="84">
        <f>R152/'סכום נכסי הקרן'!$C$42</f>
        <v>4.895374773287004E-4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45</v>
      </c>
      <c r="C154" s="71"/>
      <c r="D154" s="71"/>
      <c r="E154" s="71"/>
      <c r="F154" s="71"/>
      <c r="G154" s="71"/>
      <c r="H154" s="71"/>
      <c r="I154" s="71"/>
      <c r="J154" s="71"/>
      <c r="K154" s="80">
        <v>4.8526085789878968</v>
      </c>
      <c r="L154" s="71"/>
      <c r="M154" s="71"/>
      <c r="N154" s="91">
        <v>2.1605088444499411E-2</v>
      </c>
      <c r="O154" s="80"/>
      <c r="P154" s="82"/>
      <c r="Q154" s="80">
        <v>214.59288751600002</v>
      </c>
      <c r="R154" s="80">
        <v>57509.908084676987</v>
      </c>
      <c r="S154" s="71"/>
      <c r="T154" s="81">
        <f t="shared" si="2"/>
        <v>0.18350490708910769</v>
      </c>
      <c r="U154" s="81">
        <f>R154/'סכום נכסי הקרן'!$C$42</f>
        <v>4.6558744235044171E-2</v>
      </c>
    </row>
    <row r="155" spans="2:21">
      <c r="B155" s="76" t="s">
        <v>651</v>
      </c>
      <c r="C155" s="73" t="s">
        <v>652</v>
      </c>
      <c r="D155" s="86" t="s">
        <v>118</v>
      </c>
      <c r="E155" s="86" t="s">
        <v>296</v>
      </c>
      <c r="F155" s="73" t="s">
        <v>501</v>
      </c>
      <c r="G155" s="86" t="s">
        <v>306</v>
      </c>
      <c r="H155" s="73" t="s">
        <v>312</v>
      </c>
      <c r="I155" s="73" t="s">
        <v>129</v>
      </c>
      <c r="J155" s="73"/>
      <c r="K155" s="83">
        <v>5.1699999999998223</v>
      </c>
      <c r="L155" s="86" t="s">
        <v>131</v>
      </c>
      <c r="M155" s="87">
        <v>2.6800000000000001E-2</v>
      </c>
      <c r="N155" s="87">
        <v>8.4999999999988383E-3</v>
      </c>
      <c r="O155" s="83">
        <v>3530046.0238049994</v>
      </c>
      <c r="P155" s="85">
        <v>109.8</v>
      </c>
      <c r="Q155" s="73"/>
      <c r="R155" s="83">
        <v>3875.9905734569998</v>
      </c>
      <c r="S155" s="84">
        <v>1.6122285404277191E-3</v>
      </c>
      <c r="T155" s="84">
        <f t="shared" si="2"/>
        <v>1.2367665220629936E-2</v>
      </c>
      <c r="U155" s="84">
        <f>R155/'סכום נכסי הקרן'!$C$42</f>
        <v>3.1379158787963523E-3</v>
      </c>
    </row>
    <row r="156" spans="2:21">
      <c r="B156" s="76" t="s">
        <v>653</v>
      </c>
      <c r="C156" s="73" t="s">
        <v>654</v>
      </c>
      <c r="D156" s="86" t="s">
        <v>118</v>
      </c>
      <c r="E156" s="86" t="s">
        <v>296</v>
      </c>
      <c r="F156" s="73" t="s">
        <v>655</v>
      </c>
      <c r="G156" s="86" t="s">
        <v>350</v>
      </c>
      <c r="H156" s="73" t="s">
        <v>312</v>
      </c>
      <c r="I156" s="73" t="s">
        <v>129</v>
      </c>
      <c r="J156" s="73"/>
      <c r="K156" s="83">
        <v>3.6499999999994182</v>
      </c>
      <c r="L156" s="86" t="s">
        <v>131</v>
      </c>
      <c r="M156" s="87">
        <v>1.44E-2</v>
      </c>
      <c r="N156" s="87">
        <v>5.9999999999767227E-3</v>
      </c>
      <c r="O156" s="83">
        <v>83053.362951999996</v>
      </c>
      <c r="P156" s="85">
        <v>103.45</v>
      </c>
      <c r="Q156" s="73"/>
      <c r="R156" s="83">
        <v>85.918703937000004</v>
      </c>
      <c r="S156" s="84">
        <v>1.1073781726933332E-4</v>
      </c>
      <c r="T156" s="84">
        <f t="shared" si="2"/>
        <v>2.7415282528292869E-4</v>
      </c>
      <c r="U156" s="84">
        <f>R156/'סכום נכסי הקרן'!$C$42</f>
        <v>6.9557874370435686E-5</v>
      </c>
    </row>
    <row r="157" spans="2:21">
      <c r="B157" s="76" t="s">
        <v>656</v>
      </c>
      <c r="C157" s="73" t="s">
        <v>657</v>
      </c>
      <c r="D157" s="86" t="s">
        <v>118</v>
      </c>
      <c r="E157" s="86" t="s">
        <v>296</v>
      </c>
      <c r="F157" s="73" t="s">
        <v>354</v>
      </c>
      <c r="G157" s="86" t="s">
        <v>350</v>
      </c>
      <c r="H157" s="73" t="s">
        <v>341</v>
      </c>
      <c r="I157" s="73" t="s">
        <v>129</v>
      </c>
      <c r="J157" s="73"/>
      <c r="K157" s="83">
        <v>2.4599999999986908</v>
      </c>
      <c r="L157" s="86" t="s">
        <v>131</v>
      </c>
      <c r="M157" s="87">
        <v>1.6299999999999999E-2</v>
      </c>
      <c r="N157" s="87">
        <v>4.8999999999967273E-3</v>
      </c>
      <c r="O157" s="83">
        <v>594244.06412200001</v>
      </c>
      <c r="P157" s="85">
        <v>102.84</v>
      </c>
      <c r="Q157" s="73"/>
      <c r="R157" s="83">
        <v>611.12059548000002</v>
      </c>
      <c r="S157" s="84">
        <v>7.1317360819884816E-4</v>
      </c>
      <c r="T157" s="84">
        <f t="shared" si="2"/>
        <v>1.9499879556176384E-3</v>
      </c>
      <c r="U157" s="84">
        <f>R157/'סכום נכסי הקרן'!$C$42</f>
        <v>4.9474966052505767E-4</v>
      </c>
    </row>
    <row r="158" spans="2:21">
      <c r="B158" s="76" t="s">
        <v>658</v>
      </c>
      <c r="C158" s="73" t="s">
        <v>659</v>
      </c>
      <c r="D158" s="86" t="s">
        <v>118</v>
      </c>
      <c r="E158" s="86" t="s">
        <v>296</v>
      </c>
      <c r="F158" s="73" t="s">
        <v>660</v>
      </c>
      <c r="G158" s="86" t="s">
        <v>661</v>
      </c>
      <c r="H158" s="73" t="s">
        <v>341</v>
      </c>
      <c r="I158" s="73" t="s">
        <v>129</v>
      </c>
      <c r="J158" s="73"/>
      <c r="K158" s="83">
        <v>4.2500000000070601</v>
      </c>
      <c r="L158" s="86" t="s">
        <v>131</v>
      </c>
      <c r="M158" s="87">
        <v>2.6099999999999998E-2</v>
      </c>
      <c r="N158" s="87">
        <v>6.7000000000278373E-3</v>
      </c>
      <c r="O158" s="83">
        <v>228453.96172699999</v>
      </c>
      <c r="P158" s="85">
        <v>108.5</v>
      </c>
      <c r="Q158" s="73"/>
      <c r="R158" s="83">
        <v>247.87254849300001</v>
      </c>
      <c r="S158" s="84">
        <v>3.9872835302476767E-4</v>
      </c>
      <c r="T158" s="84">
        <f t="shared" si="2"/>
        <v>7.9092160805013724E-4</v>
      </c>
      <c r="U158" s="84">
        <f>R158/'סכום נכסי הקרן'!$C$42</f>
        <v>2.0067210977249106E-4</v>
      </c>
    </row>
    <row r="159" spans="2:21">
      <c r="B159" s="76" t="s">
        <v>662</v>
      </c>
      <c r="C159" s="73" t="s">
        <v>663</v>
      </c>
      <c r="D159" s="86" t="s">
        <v>118</v>
      </c>
      <c r="E159" s="86" t="s">
        <v>296</v>
      </c>
      <c r="F159" s="73" t="s">
        <v>664</v>
      </c>
      <c r="G159" s="86" t="s">
        <v>471</v>
      </c>
      <c r="H159" s="73" t="s">
        <v>382</v>
      </c>
      <c r="I159" s="73" t="s">
        <v>300</v>
      </c>
      <c r="J159" s="73"/>
      <c r="K159" s="83">
        <v>10.570000000005702</v>
      </c>
      <c r="L159" s="86" t="s">
        <v>131</v>
      </c>
      <c r="M159" s="87">
        <v>2.4E-2</v>
      </c>
      <c r="N159" s="87">
        <v>2.3200000000018026E-2</v>
      </c>
      <c r="O159" s="83">
        <v>571291.61281399999</v>
      </c>
      <c r="P159" s="85">
        <v>100.97</v>
      </c>
      <c r="Q159" s="73"/>
      <c r="R159" s="83">
        <v>576.83314150300009</v>
      </c>
      <c r="S159" s="84">
        <v>7.4545143052833483E-4</v>
      </c>
      <c r="T159" s="84">
        <f t="shared" si="2"/>
        <v>1.8405821807534659E-3</v>
      </c>
      <c r="U159" s="84">
        <f>R159/'סכום נכסי הקרן'!$C$42</f>
        <v>4.6699129934257253E-4</v>
      </c>
    </row>
    <row r="160" spans="2:21">
      <c r="B160" s="76" t="s">
        <v>665</v>
      </c>
      <c r="C160" s="73" t="s">
        <v>666</v>
      </c>
      <c r="D160" s="86" t="s">
        <v>118</v>
      </c>
      <c r="E160" s="86" t="s">
        <v>296</v>
      </c>
      <c r="F160" s="73" t="s">
        <v>387</v>
      </c>
      <c r="G160" s="86" t="s">
        <v>350</v>
      </c>
      <c r="H160" s="73" t="s">
        <v>378</v>
      </c>
      <c r="I160" s="73" t="s">
        <v>129</v>
      </c>
      <c r="J160" s="73"/>
      <c r="K160" s="83">
        <v>3.1300000000018451</v>
      </c>
      <c r="L160" s="86" t="s">
        <v>131</v>
      </c>
      <c r="M160" s="87">
        <v>3.39E-2</v>
      </c>
      <c r="N160" s="87">
        <v>9.1000000000015097E-3</v>
      </c>
      <c r="O160" s="83">
        <v>702497.39965899999</v>
      </c>
      <c r="P160" s="85">
        <v>107.8</v>
      </c>
      <c r="Q160" s="83">
        <v>104.51600208599999</v>
      </c>
      <c r="R160" s="83">
        <v>861.80819885699998</v>
      </c>
      <c r="S160" s="84">
        <v>7.9918027174207006E-4</v>
      </c>
      <c r="T160" s="84">
        <f t="shared" si="2"/>
        <v>2.7498919530010804E-3</v>
      </c>
      <c r="U160" s="84">
        <f>R160/'סכום נכסי הקרן'!$C$42</f>
        <v>6.9770077620656169E-4</v>
      </c>
    </row>
    <row r="161" spans="2:21">
      <c r="B161" s="76" t="s">
        <v>667</v>
      </c>
      <c r="C161" s="73" t="s">
        <v>668</v>
      </c>
      <c r="D161" s="86" t="s">
        <v>118</v>
      </c>
      <c r="E161" s="86" t="s">
        <v>296</v>
      </c>
      <c r="F161" s="73" t="s">
        <v>387</v>
      </c>
      <c r="G161" s="86" t="s">
        <v>350</v>
      </c>
      <c r="H161" s="73" t="s">
        <v>378</v>
      </c>
      <c r="I161" s="73" t="s">
        <v>129</v>
      </c>
      <c r="J161" s="73"/>
      <c r="K161" s="83">
        <v>8.6100000000034829</v>
      </c>
      <c r="L161" s="86" t="s">
        <v>131</v>
      </c>
      <c r="M161" s="87">
        <v>2.4399999999999998E-2</v>
      </c>
      <c r="N161" s="87">
        <v>2.2600000000008443E-2</v>
      </c>
      <c r="O161" s="83">
        <v>913434.68671499996</v>
      </c>
      <c r="P161" s="85">
        <v>101.5</v>
      </c>
      <c r="Q161" s="83">
        <v>20.211681990000002</v>
      </c>
      <c r="R161" s="83">
        <v>947.34789157000012</v>
      </c>
      <c r="S161" s="84">
        <v>1.1424288344329032E-3</v>
      </c>
      <c r="T161" s="84">
        <f t="shared" si="2"/>
        <v>3.0228354141629012E-3</v>
      </c>
      <c r="U161" s="84">
        <f>R161/'סכום נכסי הקרן'!$C$42</f>
        <v>7.6695181150825045E-4</v>
      </c>
    </row>
    <row r="162" spans="2:21">
      <c r="B162" s="76" t="s">
        <v>673</v>
      </c>
      <c r="C162" s="73" t="s">
        <v>674</v>
      </c>
      <c r="D162" s="86" t="s">
        <v>118</v>
      </c>
      <c r="E162" s="86" t="s">
        <v>296</v>
      </c>
      <c r="F162" s="73" t="s">
        <v>394</v>
      </c>
      <c r="G162" s="86" t="s">
        <v>350</v>
      </c>
      <c r="H162" s="73" t="s">
        <v>378</v>
      </c>
      <c r="I162" s="73" t="s">
        <v>129</v>
      </c>
      <c r="J162" s="73"/>
      <c r="K162" s="83">
        <v>2.2200000000019595</v>
      </c>
      <c r="L162" s="86" t="s">
        <v>131</v>
      </c>
      <c r="M162" s="87">
        <v>3.5000000000000003E-2</v>
      </c>
      <c r="N162" s="87">
        <v>4.9000000000091661E-3</v>
      </c>
      <c r="O162" s="83">
        <v>291374.32126200001</v>
      </c>
      <c r="P162" s="85">
        <v>106.83</v>
      </c>
      <c r="Q162" s="83">
        <v>5.0990506389999997</v>
      </c>
      <c r="R162" s="83">
        <v>316.37422517900001</v>
      </c>
      <c r="S162" s="84">
        <v>2.190649867783306E-3</v>
      </c>
      <c r="T162" s="84">
        <f t="shared" si="2"/>
        <v>1.0094994885295149E-3</v>
      </c>
      <c r="U162" s="84">
        <f>R162/'סכום נכסי הקרן'!$C$42</f>
        <v>2.5612954572942553E-4</v>
      </c>
    </row>
    <row r="163" spans="2:21">
      <c r="B163" s="76" t="s">
        <v>675</v>
      </c>
      <c r="C163" s="73" t="s">
        <v>676</v>
      </c>
      <c r="D163" s="86" t="s">
        <v>118</v>
      </c>
      <c r="E163" s="86" t="s">
        <v>296</v>
      </c>
      <c r="F163" s="73" t="s">
        <v>317</v>
      </c>
      <c r="G163" s="86" t="s">
        <v>306</v>
      </c>
      <c r="H163" s="73" t="s">
        <v>378</v>
      </c>
      <c r="I163" s="73" t="s">
        <v>129</v>
      </c>
      <c r="J163" s="73"/>
      <c r="K163" s="83">
        <v>9.0000000000300312E-2</v>
      </c>
      <c r="L163" s="86" t="s">
        <v>131</v>
      </c>
      <c r="M163" s="87">
        <v>1.43E-2</v>
      </c>
      <c r="N163" s="87">
        <v>2.0000000000000005E-3</v>
      </c>
      <c r="O163" s="83">
        <v>1493403.3497599999</v>
      </c>
      <c r="P163" s="85">
        <v>100.34</v>
      </c>
      <c r="Q163" s="73"/>
      <c r="R163" s="83">
        <v>1498.480931095</v>
      </c>
      <c r="S163" s="84">
        <v>1.8433774376998022E-3</v>
      </c>
      <c r="T163" s="84">
        <f t="shared" si="2"/>
        <v>4.7814126851065718E-3</v>
      </c>
      <c r="U163" s="84">
        <f>R163/'סכום נכסי הקרן'!$C$42</f>
        <v>1.21313687911339E-3</v>
      </c>
    </row>
    <row r="164" spans="2:21">
      <c r="B164" s="76" t="s">
        <v>677</v>
      </c>
      <c r="C164" s="73" t="s">
        <v>678</v>
      </c>
      <c r="D164" s="86" t="s">
        <v>118</v>
      </c>
      <c r="E164" s="86" t="s">
        <v>296</v>
      </c>
      <c r="F164" s="73" t="s">
        <v>405</v>
      </c>
      <c r="G164" s="86" t="s">
        <v>350</v>
      </c>
      <c r="H164" s="73" t="s">
        <v>382</v>
      </c>
      <c r="I164" s="73" t="s">
        <v>300</v>
      </c>
      <c r="J164" s="73"/>
      <c r="K164" s="83">
        <v>7.7400000000006424</v>
      </c>
      <c r="L164" s="86" t="s">
        <v>131</v>
      </c>
      <c r="M164" s="87">
        <v>2.5499999999999998E-2</v>
      </c>
      <c r="N164" s="87">
        <v>1.8500000000001716E-2</v>
      </c>
      <c r="O164" s="83">
        <v>3313960.2168359999</v>
      </c>
      <c r="P164" s="85">
        <v>105.51</v>
      </c>
      <c r="Q164" s="73"/>
      <c r="R164" s="83">
        <v>3496.5595352239998</v>
      </c>
      <c r="S164" s="84">
        <v>2.1884368560937568E-3</v>
      </c>
      <c r="T164" s="84">
        <f t="shared" si="2"/>
        <v>1.1156961539532906E-2</v>
      </c>
      <c r="U164" s="84">
        <f>R164/'סכום נכסי הקרן'!$C$42</f>
        <v>2.8307369377708071E-3</v>
      </c>
    </row>
    <row r="165" spans="2:21">
      <c r="B165" s="76" t="s">
        <v>679</v>
      </c>
      <c r="C165" s="73" t="s">
        <v>680</v>
      </c>
      <c r="D165" s="86" t="s">
        <v>118</v>
      </c>
      <c r="E165" s="86" t="s">
        <v>296</v>
      </c>
      <c r="F165" s="73" t="s">
        <v>681</v>
      </c>
      <c r="G165" s="86" t="s">
        <v>411</v>
      </c>
      <c r="H165" s="73" t="s">
        <v>382</v>
      </c>
      <c r="I165" s="73" t="s">
        <v>300</v>
      </c>
      <c r="J165" s="73"/>
      <c r="K165" s="83">
        <v>3.0699999999999545</v>
      </c>
      <c r="L165" s="86" t="s">
        <v>131</v>
      </c>
      <c r="M165" s="87">
        <v>4.3499999999999997E-2</v>
      </c>
      <c r="N165" s="87">
        <v>0.10600000000000907</v>
      </c>
      <c r="O165" s="83">
        <v>788316.00739499996</v>
      </c>
      <c r="P165" s="85">
        <v>83.7</v>
      </c>
      <c r="Q165" s="73"/>
      <c r="R165" s="83">
        <v>659.82052442899999</v>
      </c>
      <c r="S165" s="84">
        <v>5.4034538009135739E-4</v>
      </c>
      <c r="T165" s="84">
        <f t="shared" si="2"/>
        <v>2.1053816301106337E-3</v>
      </c>
      <c r="U165" s="84">
        <f>R165/'סכום נכסי הקרן'!$C$42</f>
        <v>5.3417604132995847E-4</v>
      </c>
    </row>
    <row r="166" spans="2:21">
      <c r="B166" s="76" t="s">
        <v>682</v>
      </c>
      <c r="C166" s="73" t="s">
        <v>683</v>
      </c>
      <c r="D166" s="86" t="s">
        <v>118</v>
      </c>
      <c r="E166" s="86" t="s">
        <v>296</v>
      </c>
      <c r="F166" s="73" t="s">
        <v>349</v>
      </c>
      <c r="G166" s="86" t="s">
        <v>350</v>
      </c>
      <c r="H166" s="73" t="s">
        <v>382</v>
      </c>
      <c r="I166" s="73" t="s">
        <v>300</v>
      </c>
      <c r="J166" s="73"/>
      <c r="K166" s="83">
        <v>3.0900000000002898</v>
      </c>
      <c r="L166" s="86" t="s">
        <v>131</v>
      </c>
      <c r="M166" s="87">
        <v>2.5499999999999998E-2</v>
      </c>
      <c r="N166" s="87">
        <v>9.4000000000028974E-3</v>
      </c>
      <c r="O166" s="83">
        <v>657458.4</v>
      </c>
      <c r="P166" s="85">
        <v>105.08</v>
      </c>
      <c r="Q166" s="73"/>
      <c r="R166" s="83">
        <v>690.85728671999982</v>
      </c>
      <c r="S166" s="84">
        <v>1.9594039458782856E-3</v>
      </c>
      <c r="T166" s="84">
        <f t="shared" si="2"/>
        <v>2.2044149683689875E-3</v>
      </c>
      <c r="U166" s="84">
        <f>R166/'סכום נכסי הקרן'!$C$42</f>
        <v>5.5930271472444328E-4</v>
      </c>
    </row>
    <row r="167" spans="2:21">
      <c r="B167" s="76" t="s">
        <v>684</v>
      </c>
      <c r="C167" s="73" t="s">
        <v>685</v>
      </c>
      <c r="D167" s="86" t="s">
        <v>118</v>
      </c>
      <c r="E167" s="86" t="s">
        <v>296</v>
      </c>
      <c r="F167" s="73" t="s">
        <v>418</v>
      </c>
      <c r="G167" s="86" t="s">
        <v>419</v>
      </c>
      <c r="H167" s="73" t="s">
        <v>378</v>
      </c>
      <c r="I167" s="73" t="s">
        <v>129</v>
      </c>
      <c r="J167" s="73"/>
      <c r="K167" s="83">
        <v>1.7799999999962197</v>
      </c>
      <c r="L167" s="86" t="s">
        <v>131</v>
      </c>
      <c r="M167" s="87">
        <v>4.8000000000000001E-2</v>
      </c>
      <c r="N167" s="87">
        <v>5.1999999999884951E-3</v>
      </c>
      <c r="O167" s="83">
        <v>223524.19400300001</v>
      </c>
      <c r="P167" s="85">
        <v>108.88</v>
      </c>
      <c r="Q167" s="73"/>
      <c r="R167" s="83">
        <v>243.373150014</v>
      </c>
      <c r="S167" s="84">
        <v>1.1638925046834261E-4</v>
      </c>
      <c r="T167" s="84">
        <f t="shared" si="2"/>
        <v>7.7656474803516255E-4</v>
      </c>
      <c r="U167" s="84">
        <f>R167/'סכום נכסי הקרן'!$C$42</f>
        <v>1.970294966998556E-4</v>
      </c>
    </row>
    <row r="168" spans="2:21">
      <c r="B168" s="76" t="s">
        <v>686</v>
      </c>
      <c r="C168" s="73" t="s">
        <v>687</v>
      </c>
      <c r="D168" s="86" t="s">
        <v>118</v>
      </c>
      <c r="E168" s="86" t="s">
        <v>296</v>
      </c>
      <c r="F168" s="73" t="s">
        <v>418</v>
      </c>
      <c r="G168" s="86" t="s">
        <v>419</v>
      </c>
      <c r="H168" s="73" t="s">
        <v>378</v>
      </c>
      <c r="I168" s="73" t="s">
        <v>129</v>
      </c>
      <c r="J168" s="73"/>
      <c r="K168" s="83">
        <v>0.16000297265160524</v>
      </c>
      <c r="L168" s="86" t="s">
        <v>131</v>
      </c>
      <c r="M168" s="87">
        <v>4.4999999999999998E-2</v>
      </c>
      <c r="N168" s="87">
        <v>0</v>
      </c>
      <c r="O168" s="83">
        <v>7.8895000000000007E-2</v>
      </c>
      <c r="P168" s="85">
        <v>102.25</v>
      </c>
      <c r="Q168" s="73"/>
      <c r="R168" s="83">
        <v>8.0736000000000008E-5</v>
      </c>
      <c r="S168" s="84">
        <v>1.313804312348878E-10</v>
      </c>
      <c r="T168" s="84">
        <f t="shared" si="2"/>
        <v>2.5761564697568431E-10</v>
      </c>
      <c r="U168" s="84">
        <f>R168/'סכום נכסי הקרן'!$C$42</f>
        <v>6.5362072375874142E-11</v>
      </c>
    </row>
    <row r="169" spans="2:21">
      <c r="B169" s="76" t="s">
        <v>688</v>
      </c>
      <c r="C169" s="73" t="s">
        <v>689</v>
      </c>
      <c r="D169" s="86" t="s">
        <v>118</v>
      </c>
      <c r="E169" s="86" t="s">
        <v>296</v>
      </c>
      <c r="F169" s="73" t="s">
        <v>690</v>
      </c>
      <c r="G169" s="86" t="s">
        <v>125</v>
      </c>
      <c r="H169" s="73" t="s">
        <v>382</v>
      </c>
      <c r="I169" s="73" t="s">
        <v>300</v>
      </c>
      <c r="J169" s="73"/>
      <c r="K169" s="83">
        <v>5.5299999999965266</v>
      </c>
      <c r="L169" s="86" t="s">
        <v>131</v>
      </c>
      <c r="M169" s="87">
        <v>2.2400000000000003E-2</v>
      </c>
      <c r="N169" s="87">
        <v>1.6399999999984632E-2</v>
      </c>
      <c r="O169" s="83">
        <v>602389.68441600003</v>
      </c>
      <c r="P169" s="85">
        <v>103.7</v>
      </c>
      <c r="Q169" s="73"/>
      <c r="R169" s="83">
        <v>624.67811588899997</v>
      </c>
      <c r="S169" s="84">
        <v>1.5693279816595981E-3</v>
      </c>
      <c r="T169" s="84">
        <f t="shared" si="2"/>
        <v>1.9932478321479418E-3</v>
      </c>
      <c r="U169" s="84">
        <f>R169/'סכום נכסי הקרן'!$C$42</f>
        <v>5.0572552792263058E-4</v>
      </c>
    </row>
    <row r="170" spans="2:21">
      <c r="B170" s="76" t="s">
        <v>691</v>
      </c>
      <c r="C170" s="73" t="s">
        <v>692</v>
      </c>
      <c r="D170" s="86" t="s">
        <v>118</v>
      </c>
      <c r="E170" s="86" t="s">
        <v>296</v>
      </c>
      <c r="F170" s="73" t="s">
        <v>317</v>
      </c>
      <c r="G170" s="86" t="s">
        <v>306</v>
      </c>
      <c r="H170" s="73" t="s">
        <v>382</v>
      </c>
      <c r="I170" s="73" t="s">
        <v>300</v>
      </c>
      <c r="J170" s="73"/>
      <c r="K170" s="83">
        <v>4.9999999999237314E-2</v>
      </c>
      <c r="L170" s="86" t="s">
        <v>131</v>
      </c>
      <c r="M170" s="87">
        <v>3.2500000000000001E-2</v>
      </c>
      <c r="N170" s="87">
        <v>5.1800000000033569E-2</v>
      </c>
      <c r="O170" s="83">
        <v>2.6246909999999999</v>
      </c>
      <c r="P170" s="85">
        <v>4995500</v>
      </c>
      <c r="Q170" s="73"/>
      <c r="R170" s="83">
        <v>131.11641624200001</v>
      </c>
      <c r="S170" s="84">
        <v>1.4176024844720497E-4</v>
      </c>
      <c r="T170" s="84">
        <f t="shared" si="2"/>
        <v>4.1837148730821386E-4</v>
      </c>
      <c r="U170" s="84">
        <f>R170/'סכום נכסי הקרן'!$C$42</f>
        <v>1.061489383679504E-4</v>
      </c>
    </row>
    <row r="171" spans="2:21">
      <c r="B171" s="76" t="s">
        <v>693</v>
      </c>
      <c r="C171" s="73" t="s">
        <v>694</v>
      </c>
      <c r="D171" s="86" t="s">
        <v>118</v>
      </c>
      <c r="E171" s="86" t="s">
        <v>296</v>
      </c>
      <c r="F171" s="73" t="s">
        <v>695</v>
      </c>
      <c r="G171" s="86" t="s">
        <v>411</v>
      </c>
      <c r="H171" s="73" t="s">
        <v>382</v>
      </c>
      <c r="I171" s="73" t="s">
        <v>300</v>
      </c>
      <c r="J171" s="73"/>
      <c r="K171" s="83">
        <v>2.4100000000017801</v>
      </c>
      <c r="L171" s="86" t="s">
        <v>131</v>
      </c>
      <c r="M171" s="87">
        <v>3.3799999999999997E-2</v>
      </c>
      <c r="N171" s="87">
        <v>2.4800000000116961E-2</v>
      </c>
      <c r="O171" s="83">
        <v>76965.065165000007</v>
      </c>
      <c r="P171" s="85">
        <v>102.2</v>
      </c>
      <c r="Q171" s="73"/>
      <c r="R171" s="83">
        <v>78.658296546000003</v>
      </c>
      <c r="S171" s="84">
        <v>9.4028513546862738E-5</v>
      </c>
      <c r="T171" s="84">
        <f t="shared" si="2"/>
        <v>2.5098602797640486E-4</v>
      </c>
      <c r="U171" s="84">
        <f>R171/'סכום נכסי הקרן'!$C$42</f>
        <v>6.3680009807305575E-5</v>
      </c>
    </row>
    <row r="172" spans="2:21">
      <c r="B172" s="76" t="s">
        <v>696</v>
      </c>
      <c r="C172" s="73" t="s">
        <v>697</v>
      </c>
      <c r="D172" s="86" t="s">
        <v>118</v>
      </c>
      <c r="E172" s="86" t="s">
        <v>296</v>
      </c>
      <c r="F172" s="73" t="s">
        <v>467</v>
      </c>
      <c r="G172" s="86" t="s">
        <v>126</v>
      </c>
      <c r="H172" s="73" t="s">
        <v>382</v>
      </c>
      <c r="I172" s="73" t="s">
        <v>300</v>
      </c>
      <c r="J172" s="73"/>
      <c r="K172" s="83">
        <v>4.4300000000023791</v>
      </c>
      <c r="L172" s="86" t="s">
        <v>131</v>
      </c>
      <c r="M172" s="87">
        <v>5.0900000000000001E-2</v>
      </c>
      <c r="N172" s="87">
        <v>1.0300000000004758E-2</v>
      </c>
      <c r="O172" s="83">
        <v>438634.89483300003</v>
      </c>
      <c r="P172" s="85">
        <v>119.82</v>
      </c>
      <c r="Q172" s="73"/>
      <c r="R172" s="83">
        <v>525.572321225</v>
      </c>
      <c r="S172" s="84">
        <v>4.720625514019994E-4</v>
      </c>
      <c r="T172" s="84">
        <f t="shared" si="2"/>
        <v>1.6770171121295401E-3</v>
      </c>
      <c r="U172" s="84">
        <f>R172/'סכום נכסי הקרן'!$C$42</f>
        <v>4.2549167779757009E-4</v>
      </c>
    </row>
    <row r="173" spans="2:21">
      <c r="B173" s="76" t="s">
        <v>698</v>
      </c>
      <c r="C173" s="73" t="s">
        <v>699</v>
      </c>
      <c r="D173" s="86" t="s">
        <v>118</v>
      </c>
      <c r="E173" s="86" t="s">
        <v>296</v>
      </c>
      <c r="F173" s="73" t="s">
        <v>467</v>
      </c>
      <c r="G173" s="86" t="s">
        <v>126</v>
      </c>
      <c r="H173" s="73" t="s">
        <v>382</v>
      </c>
      <c r="I173" s="73" t="s">
        <v>300</v>
      </c>
      <c r="J173" s="73"/>
      <c r="K173" s="83">
        <v>6.1099999999962353</v>
      </c>
      <c r="L173" s="86" t="s">
        <v>131</v>
      </c>
      <c r="M173" s="87">
        <v>3.5200000000000002E-2</v>
      </c>
      <c r="N173" s="87">
        <v>1.4299999999987805E-2</v>
      </c>
      <c r="O173" s="83">
        <v>657458.4</v>
      </c>
      <c r="P173" s="85">
        <v>114.72</v>
      </c>
      <c r="Q173" s="73"/>
      <c r="R173" s="83">
        <v>754.23628384400001</v>
      </c>
      <c r="S173" s="84">
        <v>7.6901115867780202E-4</v>
      </c>
      <c r="T173" s="84">
        <f t="shared" si="2"/>
        <v>2.4066471987094717E-3</v>
      </c>
      <c r="U173" s="84">
        <f>R173/'סכום נכסי הקרן'!$C$42</f>
        <v>6.106129430876174E-4</v>
      </c>
    </row>
    <row r="174" spans="2:21">
      <c r="B174" s="76" t="s">
        <v>700</v>
      </c>
      <c r="C174" s="73" t="s">
        <v>701</v>
      </c>
      <c r="D174" s="86" t="s">
        <v>118</v>
      </c>
      <c r="E174" s="86" t="s">
        <v>296</v>
      </c>
      <c r="F174" s="73" t="s">
        <v>702</v>
      </c>
      <c r="G174" s="86" t="s">
        <v>703</v>
      </c>
      <c r="H174" s="73" t="s">
        <v>382</v>
      </c>
      <c r="I174" s="73" t="s">
        <v>300</v>
      </c>
      <c r="J174" s="73"/>
      <c r="K174" s="83">
        <v>1.9000017919541257</v>
      </c>
      <c r="L174" s="86" t="s">
        <v>131</v>
      </c>
      <c r="M174" s="87">
        <v>1.0500000000000001E-2</v>
      </c>
      <c r="N174" s="87">
        <v>5.5999999999999991E-3</v>
      </c>
      <c r="O174" s="83">
        <v>0.27613300000000002</v>
      </c>
      <c r="P174" s="85">
        <v>101.02</v>
      </c>
      <c r="Q174" s="73"/>
      <c r="R174" s="83">
        <v>2.7902500000000002E-4</v>
      </c>
      <c r="S174" s="84">
        <v>5.9595935615592804E-10</v>
      </c>
      <c r="T174" s="84">
        <f t="shared" si="2"/>
        <v>8.9032409207033185E-10</v>
      </c>
      <c r="U174" s="84">
        <f>R174/'סכום נכסי הקרן'!$C$42</f>
        <v>2.2589244258668106E-10</v>
      </c>
    </row>
    <row r="175" spans="2:21">
      <c r="B175" s="76" t="s">
        <v>704</v>
      </c>
      <c r="C175" s="73" t="s">
        <v>705</v>
      </c>
      <c r="D175" s="86" t="s">
        <v>118</v>
      </c>
      <c r="E175" s="86" t="s">
        <v>296</v>
      </c>
      <c r="F175" s="73" t="s">
        <v>475</v>
      </c>
      <c r="G175" s="86" t="s">
        <v>155</v>
      </c>
      <c r="H175" s="73" t="s">
        <v>476</v>
      </c>
      <c r="I175" s="73" t="s">
        <v>129</v>
      </c>
      <c r="J175" s="73"/>
      <c r="K175" s="83">
        <v>6.6799999999867117</v>
      </c>
      <c r="L175" s="86" t="s">
        <v>131</v>
      </c>
      <c r="M175" s="87">
        <v>3.2000000000000001E-2</v>
      </c>
      <c r="N175" s="87">
        <v>1.9299999999959398E-2</v>
      </c>
      <c r="O175" s="83">
        <v>223535.85600000003</v>
      </c>
      <c r="P175" s="85">
        <v>109.07</v>
      </c>
      <c r="Q175" s="73"/>
      <c r="R175" s="83">
        <v>243.81055314299999</v>
      </c>
      <c r="S175" s="84">
        <v>2.6778265525907865E-4</v>
      </c>
      <c r="T175" s="84">
        <f t="shared" si="2"/>
        <v>7.7796043137427415E-4</v>
      </c>
      <c r="U175" s="84">
        <f>R175/'סכום נכסי הקרן'!$C$42</f>
        <v>1.9738360855795027E-4</v>
      </c>
    </row>
    <row r="176" spans="2:21">
      <c r="B176" s="76" t="s">
        <v>706</v>
      </c>
      <c r="C176" s="73" t="s">
        <v>707</v>
      </c>
      <c r="D176" s="86" t="s">
        <v>118</v>
      </c>
      <c r="E176" s="86" t="s">
        <v>296</v>
      </c>
      <c r="F176" s="73" t="s">
        <v>475</v>
      </c>
      <c r="G176" s="86" t="s">
        <v>155</v>
      </c>
      <c r="H176" s="73" t="s">
        <v>476</v>
      </c>
      <c r="I176" s="73" t="s">
        <v>129</v>
      </c>
      <c r="J176" s="73"/>
      <c r="K176" s="83">
        <v>3.5200000000003846</v>
      </c>
      <c r="L176" s="86" t="s">
        <v>131</v>
      </c>
      <c r="M176" s="87">
        <v>3.6499999999999998E-2</v>
      </c>
      <c r="N176" s="87">
        <v>1.2000000000002403E-2</v>
      </c>
      <c r="O176" s="83">
        <v>1524230.3581010001</v>
      </c>
      <c r="P176" s="85">
        <v>109.2</v>
      </c>
      <c r="Q176" s="73"/>
      <c r="R176" s="83">
        <v>1664.4595003429999</v>
      </c>
      <c r="S176" s="84">
        <v>7.106075046811888E-4</v>
      </c>
      <c r="T176" s="84">
        <f t="shared" si="2"/>
        <v>5.3110237198484705E-3</v>
      </c>
      <c r="U176" s="84">
        <f>R176/'סכום נכסי הקרן'!$C$42</f>
        <v>1.3475094422330863E-3</v>
      </c>
    </row>
    <row r="177" spans="2:21">
      <c r="B177" s="76" t="s">
        <v>708</v>
      </c>
      <c r="C177" s="73" t="s">
        <v>709</v>
      </c>
      <c r="D177" s="86" t="s">
        <v>118</v>
      </c>
      <c r="E177" s="86" t="s">
        <v>296</v>
      </c>
      <c r="F177" s="73" t="s">
        <v>346</v>
      </c>
      <c r="G177" s="86" t="s">
        <v>306</v>
      </c>
      <c r="H177" s="73" t="s">
        <v>476</v>
      </c>
      <c r="I177" s="73" t="s">
        <v>129</v>
      </c>
      <c r="J177" s="73"/>
      <c r="K177" s="83">
        <v>0.99000000000052124</v>
      </c>
      <c r="L177" s="86" t="s">
        <v>131</v>
      </c>
      <c r="M177" s="87">
        <v>3.6000000000000004E-2</v>
      </c>
      <c r="N177" s="87">
        <v>2.0800000000002979E-2</v>
      </c>
      <c r="O177" s="83">
        <v>25.574729000000001</v>
      </c>
      <c r="P177" s="85">
        <v>5251800</v>
      </c>
      <c r="Q177" s="73"/>
      <c r="R177" s="83">
        <v>1343.1336269699998</v>
      </c>
      <c r="S177" s="84">
        <v>1.630937376442829E-3</v>
      </c>
      <c r="T177" s="84">
        <f t="shared" si="2"/>
        <v>4.2857243148864679E-3</v>
      </c>
      <c r="U177" s="84">
        <f>R177/'סכום נכסי הקרן'!$C$42</f>
        <v>1.0873711521066619E-3</v>
      </c>
    </row>
    <row r="178" spans="2:21">
      <c r="B178" s="76" t="s">
        <v>710</v>
      </c>
      <c r="C178" s="73" t="s">
        <v>711</v>
      </c>
      <c r="D178" s="86" t="s">
        <v>118</v>
      </c>
      <c r="E178" s="86" t="s">
        <v>296</v>
      </c>
      <c r="F178" s="73" t="s">
        <v>414</v>
      </c>
      <c r="G178" s="86" t="s">
        <v>415</v>
      </c>
      <c r="H178" s="73" t="s">
        <v>472</v>
      </c>
      <c r="I178" s="73" t="s">
        <v>300</v>
      </c>
      <c r="J178" s="73"/>
      <c r="K178" s="83">
        <v>9.4999999999949072</v>
      </c>
      <c r="L178" s="86" t="s">
        <v>131</v>
      </c>
      <c r="M178" s="87">
        <v>3.0499999999999999E-2</v>
      </c>
      <c r="N178" s="87">
        <v>2.2499999999985854E-2</v>
      </c>
      <c r="O178" s="83">
        <v>819228.235231</v>
      </c>
      <c r="P178" s="85">
        <v>107.88</v>
      </c>
      <c r="Q178" s="73"/>
      <c r="R178" s="83">
        <v>883.78342017299997</v>
      </c>
      <c r="S178" s="84">
        <v>1.2000469268255883E-3</v>
      </c>
      <c r="T178" s="84">
        <f t="shared" si="2"/>
        <v>2.8200113651190351E-3</v>
      </c>
      <c r="U178" s="84">
        <f>R178/'סכום נכסי הקרן'!$C$42</f>
        <v>7.1549142729321748E-4</v>
      </c>
    </row>
    <row r="179" spans="2:21">
      <c r="B179" s="76" t="s">
        <v>712</v>
      </c>
      <c r="C179" s="73" t="s">
        <v>713</v>
      </c>
      <c r="D179" s="86" t="s">
        <v>118</v>
      </c>
      <c r="E179" s="86" t="s">
        <v>296</v>
      </c>
      <c r="F179" s="73" t="s">
        <v>414</v>
      </c>
      <c r="G179" s="86" t="s">
        <v>415</v>
      </c>
      <c r="H179" s="73" t="s">
        <v>472</v>
      </c>
      <c r="I179" s="73" t="s">
        <v>300</v>
      </c>
      <c r="J179" s="73"/>
      <c r="K179" s="83">
        <v>8.7600000000019573</v>
      </c>
      <c r="L179" s="86" t="s">
        <v>131</v>
      </c>
      <c r="M179" s="87">
        <v>3.0499999999999999E-2</v>
      </c>
      <c r="N179" s="87">
        <v>2.0400000000006524E-2</v>
      </c>
      <c r="O179" s="83">
        <v>1403840.5600910003</v>
      </c>
      <c r="P179" s="85">
        <v>109.19</v>
      </c>
      <c r="Q179" s="73"/>
      <c r="R179" s="83">
        <v>1532.8535075249999</v>
      </c>
      <c r="S179" s="84">
        <v>1.9260467175503506E-3</v>
      </c>
      <c r="T179" s="84">
        <f t="shared" si="2"/>
        <v>4.8910900720867991E-3</v>
      </c>
      <c r="U179" s="84">
        <f>R179/'סכום נכסי הקרן'!$C$42</f>
        <v>1.2409641535431725E-3</v>
      </c>
    </row>
    <row r="180" spans="2:21">
      <c r="B180" s="76" t="s">
        <v>714</v>
      </c>
      <c r="C180" s="73" t="s">
        <v>715</v>
      </c>
      <c r="D180" s="86" t="s">
        <v>118</v>
      </c>
      <c r="E180" s="86" t="s">
        <v>296</v>
      </c>
      <c r="F180" s="73" t="s">
        <v>414</v>
      </c>
      <c r="G180" s="86" t="s">
        <v>415</v>
      </c>
      <c r="H180" s="73" t="s">
        <v>472</v>
      </c>
      <c r="I180" s="73" t="s">
        <v>300</v>
      </c>
      <c r="J180" s="73"/>
      <c r="K180" s="83">
        <v>5.1400000000004269</v>
      </c>
      <c r="L180" s="86" t="s">
        <v>131</v>
      </c>
      <c r="M180" s="87">
        <v>2.9100000000000001E-2</v>
      </c>
      <c r="N180" s="87">
        <v>1.2500000000006666E-2</v>
      </c>
      <c r="O180" s="83">
        <v>689372.41692400014</v>
      </c>
      <c r="P180" s="85">
        <v>108.82</v>
      </c>
      <c r="Q180" s="73"/>
      <c r="R180" s="83">
        <v>750.17506416200001</v>
      </c>
      <c r="S180" s="84">
        <v>1.1489540282066668E-3</v>
      </c>
      <c r="T180" s="84">
        <f t="shared" si="2"/>
        <v>2.3936884970659818E-3</v>
      </c>
      <c r="U180" s="84">
        <f>R180/'סכום נכסי הקרן'!$C$42</f>
        <v>6.0732506983666101E-4</v>
      </c>
    </row>
    <row r="181" spans="2:21">
      <c r="B181" s="76" t="s">
        <v>716</v>
      </c>
      <c r="C181" s="73" t="s">
        <v>717</v>
      </c>
      <c r="D181" s="86" t="s">
        <v>118</v>
      </c>
      <c r="E181" s="86" t="s">
        <v>296</v>
      </c>
      <c r="F181" s="73" t="s">
        <v>414</v>
      </c>
      <c r="G181" s="86" t="s">
        <v>415</v>
      </c>
      <c r="H181" s="73" t="s">
        <v>472</v>
      </c>
      <c r="I181" s="73" t="s">
        <v>300</v>
      </c>
      <c r="J181" s="73"/>
      <c r="K181" s="83">
        <v>7.0400000000027054</v>
      </c>
      <c r="L181" s="86" t="s">
        <v>131</v>
      </c>
      <c r="M181" s="87">
        <v>3.95E-2</v>
      </c>
      <c r="N181" s="87">
        <v>1.5700000000013526E-2</v>
      </c>
      <c r="O181" s="83">
        <v>501785.88656700001</v>
      </c>
      <c r="P181" s="85">
        <v>117.85</v>
      </c>
      <c r="Q181" s="73"/>
      <c r="R181" s="83">
        <v>591.35466726000004</v>
      </c>
      <c r="S181" s="84">
        <v>2.0906876505794201E-3</v>
      </c>
      <c r="T181" s="84">
        <f t="shared" si="2"/>
        <v>1.8869180439738831E-3</v>
      </c>
      <c r="U181" s="84">
        <f>R181/'סכום נכסי הקרן'!$C$42</f>
        <v>4.787476040584013E-4</v>
      </c>
    </row>
    <row r="182" spans="2:21">
      <c r="B182" s="76" t="s">
        <v>718</v>
      </c>
      <c r="C182" s="73" t="s">
        <v>719</v>
      </c>
      <c r="D182" s="86" t="s">
        <v>118</v>
      </c>
      <c r="E182" s="86" t="s">
        <v>296</v>
      </c>
      <c r="F182" s="73" t="s">
        <v>414</v>
      </c>
      <c r="G182" s="86" t="s">
        <v>415</v>
      </c>
      <c r="H182" s="73" t="s">
        <v>472</v>
      </c>
      <c r="I182" s="73" t="s">
        <v>300</v>
      </c>
      <c r="J182" s="73"/>
      <c r="K182" s="83">
        <v>7.7899999999756524</v>
      </c>
      <c r="L182" s="86" t="s">
        <v>131</v>
      </c>
      <c r="M182" s="87">
        <v>3.95E-2</v>
      </c>
      <c r="N182" s="87">
        <v>1.7999999999944977E-2</v>
      </c>
      <c r="O182" s="83">
        <v>123377.06544400001</v>
      </c>
      <c r="P182" s="85">
        <v>117.85</v>
      </c>
      <c r="Q182" s="73"/>
      <c r="R182" s="83">
        <v>145.39987162600002</v>
      </c>
      <c r="S182" s="84">
        <v>5.1404974510788353E-4</v>
      </c>
      <c r="T182" s="84">
        <f t="shared" si="2"/>
        <v>4.6394770609286363E-4</v>
      </c>
      <c r="U182" s="84">
        <f>R182/'סכום נכסי הקרן'!$C$42</f>
        <v>1.1771250659757011E-4</v>
      </c>
    </row>
    <row r="183" spans="2:21">
      <c r="B183" s="76" t="s">
        <v>720</v>
      </c>
      <c r="C183" s="73" t="s">
        <v>721</v>
      </c>
      <c r="D183" s="86" t="s">
        <v>118</v>
      </c>
      <c r="E183" s="86" t="s">
        <v>296</v>
      </c>
      <c r="F183" s="73" t="s">
        <v>431</v>
      </c>
      <c r="G183" s="86" t="s">
        <v>415</v>
      </c>
      <c r="H183" s="73" t="s">
        <v>476</v>
      </c>
      <c r="I183" s="73" t="s">
        <v>129</v>
      </c>
      <c r="J183" s="73"/>
      <c r="K183" s="83">
        <v>3.3400000000007823</v>
      </c>
      <c r="L183" s="86" t="s">
        <v>131</v>
      </c>
      <c r="M183" s="87">
        <v>3.9199999999999999E-2</v>
      </c>
      <c r="N183" s="87">
        <v>1.2400000000003703E-2</v>
      </c>
      <c r="O183" s="83">
        <v>874825.94828699995</v>
      </c>
      <c r="P183" s="85">
        <v>111.01</v>
      </c>
      <c r="Q183" s="73"/>
      <c r="R183" s="83">
        <v>971.14431433600009</v>
      </c>
      <c r="S183" s="84">
        <v>9.1141564059429869E-4</v>
      </c>
      <c r="T183" s="84">
        <f t="shared" si="2"/>
        <v>3.0987659884614792E-3</v>
      </c>
      <c r="U183" s="84">
        <f>R183/'סכום נכסי הקרן'!$C$42</f>
        <v>7.8621686683819233E-4</v>
      </c>
    </row>
    <row r="184" spans="2:21">
      <c r="B184" s="76" t="s">
        <v>722</v>
      </c>
      <c r="C184" s="73" t="s">
        <v>723</v>
      </c>
      <c r="D184" s="86" t="s">
        <v>118</v>
      </c>
      <c r="E184" s="86" t="s">
        <v>296</v>
      </c>
      <c r="F184" s="73" t="s">
        <v>431</v>
      </c>
      <c r="G184" s="86" t="s">
        <v>415</v>
      </c>
      <c r="H184" s="73" t="s">
        <v>476</v>
      </c>
      <c r="I184" s="73" t="s">
        <v>129</v>
      </c>
      <c r="J184" s="73"/>
      <c r="K184" s="83">
        <v>8.240000000000574</v>
      </c>
      <c r="L184" s="86" t="s">
        <v>131</v>
      </c>
      <c r="M184" s="87">
        <v>2.64E-2</v>
      </c>
      <c r="N184" s="87">
        <v>2.1800000000001686E-2</v>
      </c>
      <c r="O184" s="83">
        <v>2730982.2068010001</v>
      </c>
      <c r="P184" s="85">
        <v>104.59</v>
      </c>
      <c r="Q184" s="73"/>
      <c r="R184" s="83">
        <v>2856.3342901639999</v>
      </c>
      <c r="S184" s="84">
        <v>1.6691287832232989E-3</v>
      </c>
      <c r="T184" s="84">
        <f t="shared" si="2"/>
        <v>9.1141053079101114E-3</v>
      </c>
      <c r="U184" s="84">
        <f>R184/'סכום נכסי הקרן'!$C$42</f>
        <v>2.3124247993880106E-3</v>
      </c>
    </row>
    <row r="185" spans="2:21">
      <c r="B185" s="76" t="s">
        <v>724</v>
      </c>
      <c r="C185" s="73" t="s">
        <v>725</v>
      </c>
      <c r="D185" s="86" t="s">
        <v>118</v>
      </c>
      <c r="E185" s="86" t="s">
        <v>296</v>
      </c>
      <c r="F185" s="73" t="s">
        <v>442</v>
      </c>
      <c r="G185" s="86" t="s">
        <v>350</v>
      </c>
      <c r="H185" s="73" t="s">
        <v>472</v>
      </c>
      <c r="I185" s="73" t="s">
        <v>300</v>
      </c>
      <c r="J185" s="73"/>
      <c r="K185" s="83">
        <v>1.6899999832352317</v>
      </c>
      <c r="L185" s="86" t="s">
        <v>131</v>
      </c>
      <c r="M185" s="87">
        <v>5.74E-2</v>
      </c>
      <c r="N185" s="87">
        <v>1.3300000083823845E-2</v>
      </c>
      <c r="O185" s="83">
        <v>21.885475</v>
      </c>
      <c r="P185" s="85">
        <v>109.02</v>
      </c>
      <c r="Q185" s="73"/>
      <c r="R185" s="83">
        <v>2.3859559999999998E-2</v>
      </c>
      <c r="S185" s="84">
        <v>1.45903098578554E-6</v>
      </c>
      <c r="T185" s="84">
        <f t="shared" si="2"/>
        <v>7.6132035101505614E-8</v>
      </c>
      <c r="U185" s="84">
        <f>R185/'סכום נכסי הקרן'!$C$42</f>
        <v>1.9316169832249694E-8</v>
      </c>
    </row>
    <row r="186" spans="2:21">
      <c r="B186" s="76" t="s">
        <v>726</v>
      </c>
      <c r="C186" s="73" t="s">
        <v>727</v>
      </c>
      <c r="D186" s="86" t="s">
        <v>118</v>
      </c>
      <c r="E186" s="86" t="s">
        <v>296</v>
      </c>
      <c r="F186" s="73" t="s">
        <v>442</v>
      </c>
      <c r="G186" s="86" t="s">
        <v>350</v>
      </c>
      <c r="H186" s="73" t="s">
        <v>472</v>
      </c>
      <c r="I186" s="73" t="s">
        <v>300</v>
      </c>
      <c r="J186" s="73"/>
      <c r="K186" s="83">
        <v>3.7199999999651792</v>
      </c>
      <c r="L186" s="86" t="s">
        <v>131</v>
      </c>
      <c r="M186" s="87">
        <v>5.6500000000000002E-2</v>
      </c>
      <c r="N186" s="87">
        <v>1.3699999999896623E-2</v>
      </c>
      <c r="O186" s="83">
        <v>31558.003199999999</v>
      </c>
      <c r="P186" s="85">
        <v>116.48</v>
      </c>
      <c r="Q186" s="73"/>
      <c r="R186" s="83">
        <v>36.758763574</v>
      </c>
      <c r="S186" s="84">
        <v>1.0110247629086621E-4</v>
      </c>
      <c r="T186" s="84">
        <f t="shared" si="2"/>
        <v>1.1729132803386626E-4</v>
      </c>
      <c r="U186" s="84">
        <f>R186/'סכום נכסי הקרן'!$C$42</f>
        <v>2.9759078542056005E-5</v>
      </c>
    </row>
    <row r="187" spans="2:21">
      <c r="B187" s="76" t="s">
        <v>728</v>
      </c>
      <c r="C187" s="73" t="s">
        <v>729</v>
      </c>
      <c r="D187" s="86" t="s">
        <v>118</v>
      </c>
      <c r="E187" s="86" t="s">
        <v>296</v>
      </c>
      <c r="F187" s="73" t="s">
        <v>552</v>
      </c>
      <c r="G187" s="86" t="s">
        <v>415</v>
      </c>
      <c r="H187" s="73" t="s">
        <v>476</v>
      </c>
      <c r="I187" s="73" t="s">
        <v>129</v>
      </c>
      <c r="J187" s="73"/>
      <c r="K187" s="83">
        <v>3.3100000000012328</v>
      </c>
      <c r="L187" s="86" t="s">
        <v>131</v>
      </c>
      <c r="M187" s="87">
        <v>4.0999999999999995E-2</v>
      </c>
      <c r="N187" s="87">
        <v>8.9999999999887878E-3</v>
      </c>
      <c r="O187" s="83">
        <v>315580.03200000001</v>
      </c>
      <c r="P187" s="85">
        <v>111</v>
      </c>
      <c r="Q187" s="83">
        <v>6.4693906559999999</v>
      </c>
      <c r="R187" s="83">
        <v>356.76322617600005</v>
      </c>
      <c r="S187" s="84">
        <v>1.0519334400000001E-3</v>
      </c>
      <c r="T187" s="84">
        <f t="shared" si="2"/>
        <v>1.1383743228356945E-3</v>
      </c>
      <c r="U187" s="84">
        <f>R187/'סכום נכסי הקרן'!$C$42</f>
        <v>2.8882758385808153E-4</v>
      </c>
    </row>
    <row r="188" spans="2:21">
      <c r="B188" s="76" t="s">
        <v>730</v>
      </c>
      <c r="C188" s="73" t="s">
        <v>731</v>
      </c>
      <c r="D188" s="86" t="s">
        <v>118</v>
      </c>
      <c r="E188" s="86" t="s">
        <v>296</v>
      </c>
      <c r="F188" s="73" t="s">
        <v>571</v>
      </c>
      <c r="G188" s="86" t="s">
        <v>419</v>
      </c>
      <c r="H188" s="73" t="s">
        <v>472</v>
      </c>
      <c r="I188" s="73" t="s">
        <v>300</v>
      </c>
      <c r="J188" s="73"/>
      <c r="K188" s="83">
        <v>7.2299999999984381</v>
      </c>
      <c r="L188" s="86" t="s">
        <v>131</v>
      </c>
      <c r="M188" s="87">
        <v>2.4300000000000002E-2</v>
      </c>
      <c r="N188" s="87">
        <v>1.8599999999994603E-2</v>
      </c>
      <c r="O188" s="83">
        <v>1704170.2396410001</v>
      </c>
      <c r="P188" s="85">
        <v>104.4</v>
      </c>
      <c r="Q188" s="73"/>
      <c r="R188" s="83">
        <v>1779.1537301859998</v>
      </c>
      <c r="S188" s="84">
        <v>1.9710162785066187E-3</v>
      </c>
      <c r="T188" s="84">
        <f t="shared" si="2"/>
        <v>5.6769946401985282E-3</v>
      </c>
      <c r="U188" s="84">
        <f>R188/'סכום נכסי הקרן'!$C$42</f>
        <v>1.4403633432449436E-3</v>
      </c>
    </row>
    <row r="189" spans="2:21">
      <c r="B189" s="76" t="s">
        <v>732</v>
      </c>
      <c r="C189" s="73" t="s">
        <v>733</v>
      </c>
      <c r="D189" s="86" t="s">
        <v>118</v>
      </c>
      <c r="E189" s="86" t="s">
        <v>296</v>
      </c>
      <c r="F189" s="73" t="s">
        <v>571</v>
      </c>
      <c r="G189" s="86" t="s">
        <v>419</v>
      </c>
      <c r="H189" s="73" t="s">
        <v>472</v>
      </c>
      <c r="I189" s="73" t="s">
        <v>300</v>
      </c>
      <c r="J189" s="73"/>
      <c r="K189" s="83">
        <v>3.3200000000030201</v>
      </c>
      <c r="L189" s="86" t="s">
        <v>131</v>
      </c>
      <c r="M189" s="87">
        <v>1.7500000000000002E-2</v>
      </c>
      <c r="N189" s="87">
        <v>1.1800000000006632E-2</v>
      </c>
      <c r="O189" s="83">
        <v>531866.67515300005</v>
      </c>
      <c r="P189" s="85">
        <v>102.08</v>
      </c>
      <c r="Q189" s="73"/>
      <c r="R189" s="83">
        <v>542.92948859800003</v>
      </c>
      <c r="S189" s="84">
        <v>7.6571873398345082E-4</v>
      </c>
      <c r="T189" s="84">
        <f t="shared" si="2"/>
        <v>1.7324010536483253E-3</v>
      </c>
      <c r="U189" s="84">
        <f>R189/'סכום נכסי הקרן'!$C$42</f>
        <v>4.3954365498338792E-4</v>
      </c>
    </row>
    <row r="190" spans="2:21">
      <c r="B190" s="76" t="s">
        <v>734</v>
      </c>
      <c r="C190" s="73" t="s">
        <v>735</v>
      </c>
      <c r="D190" s="86" t="s">
        <v>118</v>
      </c>
      <c r="E190" s="86" t="s">
        <v>296</v>
      </c>
      <c r="F190" s="73" t="s">
        <v>571</v>
      </c>
      <c r="G190" s="86" t="s">
        <v>419</v>
      </c>
      <c r="H190" s="73" t="s">
        <v>472</v>
      </c>
      <c r="I190" s="73" t="s">
        <v>300</v>
      </c>
      <c r="J190" s="73"/>
      <c r="K190" s="83">
        <v>1.870000000001856</v>
      </c>
      <c r="L190" s="86" t="s">
        <v>131</v>
      </c>
      <c r="M190" s="87">
        <v>2.9600000000000001E-2</v>
      </c>
      <c r="N190" s="87">
        <v>9.5000000000158413E-3</v>
      </c>
      <c r="O190" s="83">
        <v>424595.40521499998</v>
      </c>
      <c r="P190" s="85">
        <v>104.07</v>
      </c>
      <c r="Q190" s="73"/>
      <c r="R190" s="83">
        <v>441.87643351399998</v>
      </c>
      <c r="S190" s="84">
        <v>1.0396710167509806E-3</v>
      </c>
      <c r="T190" s="84">
        <f t="shared" si="2"/>
        <v>1.4099569374630531E-3</v>
      </c>
      <c r="U190" s="84">
        <f>R190/'סכום נכסי הקרן'!$C$42</f>
        <v>3.5773334607282008E-4</v>
      </c>
    </row>
    <row r="191" spans="2:21">
      <c r="B191" s="76" t="s">
        <v>736</v>
      </c>
      <c r="C191" s="73" t="s">
        <v>737</v>
      </c>
      <c r="D191" s="86" t="s">
        <v>118</v>
      </c>
      <c r="E191" s="86" t="s">
        <v>296</v>
      </c>
      <c r="F191" s="73" t="s">
        <v>576</v>
      </c>
      <c r="G191" s="86" t="s">
        <v>415</v>
      </c>
      <c r="H191" s="73" t="s">
        <v>472</v>
      </c>
      <c r="I191" s="73" t="s">
        <v>300</v>
      </c>
      <c r="J191" s="73"/>
      <c r="K191" s="83">
        <v>2.9000000000045656</v>
      </c>
      <c r="L191" s="86" t="s">
        <v>131</v>
      </c>
      <c r="M191" s="87">
        <v>3.85E-2</v>
      </c>
      <c r="N191" s="87">
        <v>9.9000000000121751E-3</v>
      </c>
      <c r="O191" s="83">
        <v>119166.636104</v>
      </c>
      <c r="P191" s="85">
        <v>110.29</v>
      </c>
      <c r="Q191" s="73"/>
      <c r="R191" s="83">
        <v>131.42887891599997</v>
      </c>
      <c r="S191" s="84">
        <v>2.9878980346061368E-4</v>
      </c>
      <c r="T191" s="84">
        <f t="shared" si="2"/>
        <v>4.19368505663325E-4</v>
      </c>
      <c r="U191" s="84">
        <f>R191/'סכום נכסי הקרן'!$C$42</f>
        <v>1.0640190120872459E-4</v>
      </c>
    </row>
    <row r="192" spans="2:21">
      <c r="B192" s="76" t="s">
        <v>738</v>
      </c>
      <c r="C192" s="73" t="s">
        <v>739</v>
      </c>
      <c r="D192" s="86" t="s">
        <v>118</v>
      </c>
      <c r="E192" s="86" t="s">
        <v>296</v>
      </c>
      <c r="F192" s="73" t="s">
        <v>576</v>
      </c>
      <c r="G192" s="86" t="s">
        <v>415</v>
      </c>
      <c r="H192" s="73" t="s">
        <v>476</v>
      </c>
      <c r="I192" s="73" t="s">
        <v>129</v>
      </c>
      <c r="J192" s="73"/>
      <c r="K192" s="83">
        <v>4.2299999999993956</v>
      </c>
      <c r="L192" s="86" t="s">
        <v>131</v>
      </c>
      <c r="M192" s="87">
        <v>3.61E-2</v>
      </c>
      <c r="N192" s="87">
        <v>1.1699999999997778E-2</v>
      </c>
      <c r="O192" s="83">
        <v>1725051.144724</v>
      </c>
      <c r="P192" s="85">
        <v>112.37</v>
      </c>
      <c r="Q192" s="73"/>
      <c r="R192" s="83">
        <v>1938.4399138790004</v>
      </c>
      <c r="S192" s="84">
        <v>2.2476236413342021E-3</v>
      </c>
      <c r="T192" s="84">
        <f t="shared" si="2"/>
        <v>6.185251344349837E-3</v>
      </c>
      <c r="U192" s="84">
        <f>R192/'סכום נכסי הקרן'!$C$42</f>
        <v>1.5693178996636253E-3</v>
      </c>
    </row>
    <row r="193" spans="2:21">
      <c r="B193" s="76" t="s">
        <v>740</v>
      </c>
      <c r="C193" s="73" t="s">
        <v>741</v>
      </c>
      <c r="D193" s="86" t="s">
        <v>118</v>
      </c>
      <c r="E193" s="86" t="s">
        <v>296</v>
      </c>
      <c r="F193" s="73" t="s">
        <v>576</v>
      </c>
      <c r="G193" s="86" t="s">
        <v>415</v>
      </c>
      <c r="H193" s="73" t="s">
        <v>476</v>
      </c>
      <c r="I193" s="73" t="s">
        <v>129</v>
      </c>
      <c r="J193" s="73"/>
      <c r="K193" s="83">
        <v>5.1899999999979398</v>
      </c>
      <c r="L193" s="86" t="s">
        <v>131</v>
      </c>
      <c r="M193" s="87">
        <v>3.3000000000000002E-2</v>
      </c>
      <c r="N193" s="87">
        <v>1.1999999999997036E-2</v>
      </c>
      <c r="O193" s="83">
        <v>599146.16599600005</v>
      </c>
      <c r="P193" s="85">
        <v>112.59</v>
      </c>
      <c r="Q193" s="73"/>
      <c r="R193" s="83">
        <v>674.57866828099998</v>
      </c>
      <c r="S193" s="84">
        <v>1.9431032317566365E-3</v>
      </c>
      <c r="T193" s="84">
        <f t="shared" si="2"/>
        <v>2.1524725037802878E-3</v>
      </c>
      <c r="U193" s="84">
        <f>R193/'סכום נכסי הקרן'!$C$42</f>
        <v>5.4612390679998398E-4</v>
      </c>
    </row>
    <row r="194" spans="2:21">
      <c r="B194" s="76" t="s">
        <v>742</v>
      </c>
      <c r="C194" s="73" t="s">
        <v>743</v>
      </c>
      <c r="D194" s="86" t="s">
        <v>118</v>
      </c>
      <c r="E194" s="86" t="s">
        <v>296</v>
      </c>
      <c r="F194" s="73" t="s">
        <v>576</v>
      </c>
      <c r="G194" s="86" t="s">
        <v>415</v>
      </c>
      <c r="H194" s="73" t="s">
        <v>476</v>
      </c>
      <c r="I194" s="73" t="s">
        <v>129</v>
      </c>
      <c r="J194" s="73"/>
      <c r="K194" s="83">
        <v>7.5400000000013678</v>
      </c>
      <c r="L194" s="86" t="s">
        <v>131</v>
      </c>
      <c r="M194" s="87">
        <v>2.6200000000000001E-2</v>
      </c>
      <c r="N194" s="87">
        <v>1.7600000000004772E-2</v>
      </c>
      <c r="O194" s="83">
        <v>1722067.6379519999</v>
      </c>
      <c r="P194" s="85">
        <v>107.12</v>
      </c>
      <c r="Q194" s="73"/>
      <c r="R194" s="83">
        <v>1844.6787963119998</v>
      </c>
      <c r="S194" s="84">
        <v>2.1525845474399999E-3</v>
      </c>
      <c r="T194" s="84">
        <f t="shared" si="2"/>
        <v>5.8860746330539337E-3</v>
      </c>
      <c r="U194" s="84">
        <f>R194/'סכום נכסי הקרן'!$C$42</f>
        <v>1.4934109814058823E-3</v>
      </c>
    </row>
    <row r="195" spans="2:21">
      <c r="B195" s="76" t="s">
        <v>744</v>
      </c>
      <c r="C195" s="73" t="s">
        <v>745</v>
      </c>
      <c r="D195" s="86" t="s">
        <v>118</v>
      </c>
      <c r="E195" s="86" t="s">
        <v>296</v>
      </c>
      <c r="F195" s="73" t="s">
        <v>582</v>
      </c>
      <c r="G195" s="86" t="s">
        <v>127</v>
      </c>
      <c r="H195" s="73" t="s">
        <v>472</v>
      </c>
      <c r="I195" s="73" t="s">
        <v>300</v>
      </c>
      <c r="J195" s="73"/>
      <c r="K195" s="83">
        <v>2.7400000000008826</v>
      </c>
      <c r="L195" s="86" t="s">
        <v>131</v>
      </c>
      <c r="M195" s="87">
        <v>2.7000000000000003E-2</v>
      </c>
      <c r="N195" s="87">
        <v>1.7699999999871933E-2</v>
      </c>
      <c r="O195" s="83">
        <v>22055.505006999996</v>
      </c>
      <c r="P195" s="85">
        <v>102.67</v>
      </c>
      <c r="Q195" s="73"/>
      <c r="R195" s="83">
        <v>22.644387077000005</v>
      </c>
      <c r="S195" s="84">
        <v>1.4143170500465036E-4</v>
      </c>
      <c r="T195" s="84">
        <f t="shared" si="2"/>
        <v>7.2254612901421675E-5</v>
      </c>
      <c r="U195" s="84">
        <f>R195/'סכום נכסי הקרן'!$C$42</f>
        <v>1.8332392823946979E-5</v>
      </c>
    </row>
    <row r="196" spans="2:21">
      <c r="B196" s="76" t="s">
        <v>746</v>
      </c>
      <c r="C196" s="73" t="s">
        <v>747</v>
      </c>
      <c r="D196" s="86" t="s">
        <v>118</v>
      </c>
      <c r="E196" s="86" t="s">
        <v>296</v>
      </c>
      <c r="F196" s="73" t="s">
        <v>748</v>
      </c>
      <c r="G196" s="86" t="s">
        <v>650</v>
      </c>
      <c r="H196" s="73" t="s">
        <v>588</v>
      </c>
      <c r="I196" s="73" t="s">
        <v>129</v>
      </c>
      <c r="J196" s="73"/>
      <c r="K196" s="83">
        <v>2.889999999997042</v>
      </c>
      <c r="L196" s="86" t="s">
        <v>131</v>
      </c>
      <c r="M196" s="87">
        <v>3.7499999999999999E-2</v>
      </c>
      <c r="N196" s="87">
        <v>0.01</v>
      </c>
      <c r="O196" s="83">
        <v>109470.343106</v>
      </c>
      <c r="P196" s="85">
        <v>108.09</v>
      </c>
      <c r="Q196" s="73"/>
      <c r="R196" s="83">
        <v>118.32649381499999</v>
      </c>
      <c r="S196" s="84">
        <v>2.769489512504584E-4</v>
      </c>
      <c r="T196" s="84">
        <f t="shared" si="2"/>
        <v>3.7756089301569967E-4</v>
      </c>
      <c r="U196" s="84">
        <f>R196/'סכום נכסי הקרן'!$C$42</f>
        <v>9.5794501247516012E-5</v>
      </c>
    </row>
    <row r="197" spans="2:21">
      <c r="B197" s="76" t="s">
        <v>749</v>
      </c>
      <c r="C197" s="73" t="s">
        <v>750</v>
      </c>
      <c r="D197" s="86" t="s">
        <v>118</v>
      </c>
      <c r="E197" s="86" t="s">
        <v>296</v>
      </c>
      <c r="F197" s="73" t="s">
        <v>748</v>
      </c>
      <c r="G197" s="86" t="s">
        <v>650</v>
      </c>
      <c r="H197" s="73" t="s">
        <v>751</v>
      </c>
      <c r="I197" s="73" t="s">
        <v>300</v>
      </c>
      <c r="J197" s="73"/>
      <c r="K197" s="83">
        <v>5.4200000000000275</v>
      </c>
      <c r="L197" s="86" t="s">
        <v>131</v>
      </c>
      <c r="M197" s="87">
        <v>3.7499999999999999E-2</v>
      </c>
      <c r="N197" s="87">
        <v>1.5500000000007556E-2</v>
      </c>
      <c r="O197" s="83">
        <v>636730.05156499997</v>
      </c>
      <c r="P197" s="85">
        <v>114.32</v>
      </c>
      <c r="Q197" s="73"/>
      <c r="R197" s="83">
        <v>727.90981611899997</v>
      </c>
      <c r="S197" s="84">
        <v>1.1647238170205915E-3</v>
      </c>
      <c r="T197" s="84">
        <f t="shared" si="2"/>
        <v>2.3226436561069111E-3</v>
      </c>
      <c r="U197" s="84">
        <f>R197/'סכום נכסי הקרן'!$C$42</f>
        <v>5.8929961955359825E-4</v>
      </c>
    </row>
    <row r="198" spans="2:21">
      <c r="B198" s="76" t="s">
        <v>752</v>
      </c>
      <c r="C198" s="73" t="s">
        <v>753</v>
      </c>
      <c r="D198" s="86" t="s">
        <v>118</v>
      </c>
      <c r="E198" s="86" t="s">
        <v>296</v>
      </c>
      <c r="F198" s="73" t="s">
        <v>754</v>
      </c>
      <c r="G198" s="86" t="s">
        <v>672</v>
      </c>
      <c r="H198" s="73" t="s">
        <v>588</v>
      </c>
      <c r="I198" s="73" t="s">
        <v>129</v>
      </c>
      <c r="J198" s="73"/>
      <c r="K198" s="83">
        <v>2.3099999999870899</v>
      </c>
      <c r="L198" s="86" t="s">
        <v>131</v>
      </c>
      <c r="M198" s="87">
        <v>3.0499999999999999E-2</v>
      </c>
      <c r="N198" s="87">
        <v>1.3099999999992694E-2</v>
      </c>
      <c r="O198" s="83">
        <v>78895.008000000002</v>
      </c>
      <c r="P198" s="85">
        <v>104.07</v>
      </c>
      <c r="Q198" s="73"/>
      <c r="R198" s="83">
        <v>82.106034825999998</v>
      </c>
      <c r="S198" s="84">
        <v>4.1483678504810494E-4</v>
      </c>
      <c r="T198" s="84">
        <f t="shared" si="2"/>
        <v>2.6198720870873035E-4</v>
      </c>
      <c r="U198" s="84">
        <f>R198/'סכום נכסי הקרן'!$C$42</f>
        <v>6.6471222141214001E-5</v>
      </c>
    </row>
    <row r="199" spans="2:21">
      <c r="B199" s="76" t="s">
        <v>755</v>
      </c>
      <c r="C199" s="73" t="s">
        <v>756</v>
      </c>
      <c r="D199" s="86" t="s">
        <v>118</v>
      </c>
      <c r="E199" s="86" t="s">
        <v>296</v>
      </c>
      <c r="F199" s="73" t="s">
        <v>754</v>
      </c>
      <c r="G199" s="86" t="s">
        <v>672</v>
      </c>
      <c r="H199" s="73" t="s">
        <v>588</v>
      </c>
      <c r="I199" s="73" t="s">
        <v>129</v>
      </c>
      <c r="J199" s="73"/>
      <c r="K199" s="83">
        <v>4.9200000000002806</v>
      </c>
      <c r="L199" s="86" t="s">
        <v>131</v>
      </c>
      <c r="M199" s="87">
        <v>2.58E-2</v>
      </c>
      <c r="N199" s="87">
        <v>1.7800000000001866E-2</v>
      </c>
      <c r="O199" s="83">
        <v>821272.32599299995</v>
      </c>
      <c r="P199" s="85">
        <v>103.99</v>
      </c>
      <c r="Q199" s="73"/>
      <c r="R199" s="83">
        <v>854.04109182800016</v>
      </c>
      <c r="S199" s="84">
        <v>3.9108205999666664E-3</v>
      </c>
      <c r="T199" s="84">
        <f t="shared" si="2"/>
        <v>2.7251083582923363E-3</v>
      </c>
      <c r="U199" s="84">
        <f>R199/'סכום נכסי הקרן'!$C$42</f>
        <v>6.9141269887079259E-4</v>
      </c>
    </row>
    <row r="200" spans="2:21">
      <c r="B200" s="76" t="s">
        <v>757</v>
      </c>
      <c r="C200" s="73" t="s">
        <v>758</v>
      </c>
      <c r="D200" s="86" t="s">
        <v>118</v>
      </c>
      <c r="E200" s="86" t="s">
        <v>296</v>
      </c>
      <c r="F200" s="73" t="s">
        <v>759</v>
      </c>
      <c r="G200" s="86" t="s">
        <v>126</v>
      </c>
      <c r="H200" s="73" t="s">
        <v>751</v>
      </c>
      <c r="I200" s="73" t="s">
        <v>300</v>
      </c>
      <c r="J200" s="73"/>
      <c r="K200" s="83">
        <v>1.3200000000176384</v>
      </c>
      <c r="L200" s="86" t="s">
        <v>131</v>
      </c>
      <c r="M200" s="87">
        <v>3.4000000000000002E-2</v>
      </c>
      <c r="N200" s="87">
        <v>2.0400000000058795E-2</v>
      </c>
      <c r="O200" s="83">
        <v>33245.536521000002</v>
      </c>
      <c r="P200" s="85">
        <v>102.32</v>
      </c>
      <c r="Q200" s="73"/>
      <c r="R200" s="83">
        <v>34.016831870000004</v>
      </c>
      <c r="S200" s="84">
        <v>8.6334417235857833E-5</v>
      </c>
      <c r="T200" s="84">
        <f t="shared" si="2"/>
        <v>1.0854226305803021E-4</v>
      </c>
      <c r="U200" s="84">
        <f>R200/'סכום נכסי הקרן'!$C$42</f>
        <v>2.7539271535435025E-5</v>
      </c>
    </row>
    <row r="201" spans="2:21">
      <c r="B201" s="76" t="s">
        <v>760</v>
      </c>
      <c r="C201" s="73" t="s">
        <v>761</v>
      </c>
      <c r="D201" s="86" t="s">
        <v>118</v>
      </c>
      <c r="E201" s="86" t="s">
        <v>296</v>
      </c>
      <c r="F201" s="73" t="s">
        <v>762</v>
      </c>
      <c r="G201" s="86" t="s">
        <v>127</v>
      </c>
      <c r="H201" s="73" t="s">
        <v>751</v>
      </c>
      <c r="I201" s="73" t="s">
        <v>300</v>
      </c>
      <c r="J201" s="73"/>
      <c r="K201" s="83">
        <v>2.2000000000026305</v>
      </c>
      <c r="L201" s="86" t="s">
        <v>131</v>
      </c>
      <c r="M201" s="87">
        <v>2.9500000000000002E-2</v>
      </c>
      <c r="N201" s="87">
        <v>7.5000000000131524E-3</v>
      </c>
      <c r="O201" s="83">
        <v>362415.93081699999</v>
      </c>
      <c r="P201" s="85">
        <v>104.9</v>
      </c>
      <c r="Q201" s="73"/>
      <c r="R201" s="83">
        <v>380.17431139000001</v>
      </c>
      <c r="S201" s="84">
        <v>2.5336797742291335E-3</v>
      </c>
      <c r="T201" s="84">
        <f t="shared" si="2"/>
        <v>1.2130753467136113E-3</v>
      </c>
      <c r="U201" s="84">
        <f>R201/'סכום נכסי הקרן'!$C$42</f>
        <v>3.0778067846464141E-4</v>
      </c>
    </row>
    <row r="202" spans="2:21">
      <c r="B202" s="76" t="s">
        <v>763</v>
      </c>
      <c r="C202" s="73" t="s">
        <v>764</v>
      </c>
      <c r="D202" s="86" t="s">
        <v>118</v>
      </c>
      <c r="E202" s="86" t="s">
        <v>296</v>
      </c>
      <c r="F202" s="73" t="s">
        <v>552</v>
      </c>
      <c r="G202" s="86" t="s">
        <v>415</v>
      </c>
      <c r="H202" s="73" t="s">
        <v>588</v>
      </c>
      <c r="I202" s="73" t="s">
        <v>129</v>
      </c>
      <c r="J202" s="73"/>
      <c r="K202" s="83">
        <v>7.520000000001013</v>
      </c>
      <c r="L202" s="86" t="s">
        <v>131</v>
      </c>
      <c r="M202" s="87">
        <v>3.4300000000000004E-2</v>
      </c>
      <c r="N202" s="87">
        <v>1.870000000000022E-2</v>
      </c>
      <c r="O202" s="83">
        <v>809670.70987400005</v>
      </c>
      <c r="P202" s="85">
        <v>112.26</v>
      </c>
      <c r="Q202" s="73"/>
      <c r="R202" s="83">
        <v>908.93633885399993</v>
      </c>
      <c r="S202" s="84">
        <v>2.6644422465249441E-3</v>
      </c>
      <c r="T202" s="84">
        <f t="shared" ref="T202:T266" si="3">IFERROR(R202/$R$11,0)</f>
        <v>2.9002703006537726E-3</v>
      </c>
      <c r="U202" s="84">
        <f>R202/'סכום נכסי הקרן'!$C$42</f>
        <v>7.3585467158686585E-4</v>
      </c>
    </row>
    <row r="203" spans="2:21">
      <c r="B203" s="76" t="s">
        <v>765</v>
      </c>
      <c r="C203" s="73" t="s">
        <v>766</v>
      </c>
      <c r="D203" s="86" t="s">
        <v>118</v>
      </c>
      <c r="E203" s="86" t="s">
        <v>296</v>
      </c>
      <c r="F203" s="73" t="s">
        <v>767</v>
      </c>
      <c r="G203" s="86" t="s">
        <v>411</v>
      </c>
      <c r="H203" s="73" t="s">
        <v>751</v>
      </c>
      <c r="I203" s="73" t="s">
        <v>300</v>
      </c>
      <c r="J203" s="73"/>
      <c r="K203" s="83">
        <v>3.5099999999996832</v>
      </c>
      <c r="L203" s="86" t="s">
        <v>131</v>
      </c>
      <c r="M203" s="87">
        <v>3.9E-2</v>
      </c>
      <c r="N203" s="87">
        <v>4.5399999999987325E-2</v>
      </c>
      <c r="O203" s="83">
        <v>770251.96310399997</v>
      </c>
      <c r="P203" s="85">
        <v>98.32</v>
      </c>
      <c r="Q203" s="73"/>
      <c r="R203" s="83">
        <v>757.31173012399995</v>
      </c>
      <c r="S203" s="84">
        <v>1.8300552712205089E-3</v>
      </c>
      <c r="T203" s="84">
        <f t="shared" si="3"/>
        <v>2.4164604552884593E-3</v>
      </c>
      <c r="U203" s="84">
        <f>R203/'סכום נכסי הקרן'!$C$42</f>
        <v>6.1310275608728872E-4</v>
      </c>
    </row>
    <row r="204" spans="2:21">
      <c r="B204" s="76" t="s">
        <v>768</v>
      </c>
      <c r="C204" s="73" t="s">
        <v>769</v>
      </c>
      <c r="D204" s="86" t="s">
        <v>118</v>
      </c>
      <c r="E204" s="86" t="s">
        <v>296</v>
      </c>
      <c r="F204" s="73" t="s">
        <v>770</v>
      </c>
      <c r="G204" s="86" t="s">
        <v>155</v>
      </c>
      <c r="H204" s="73" t="s">
        <v>751</v>
      </c>
      <c r="I204" s="73" t="s">
        <v>300</v>
      </c>
      <c r="J204" s="73"/>
      <c r="K204" s="83">
        <v>0.98999999999964239</v>
      </c>
      <c r="L204" s="86" t="s">
        <v>131</v>
      </c>
      <c r="M204" s="87">
        <v>1.21E-2</v>
      </c>
      <c r="N204" s="87">
        <v>8.2999999999988066E-3</v>
      </c>
      <c r="O204" s="83">
        <v>167130.274236</v>
      </c>
      <c r="P204" s="85">
        <v>100.4</v>
      </c>
      <c r="Q204" s="73"/>
      <c r="R204" s="83">
        <v>167.798795294</v>
      </c>
      <c r="S204" s="84">
        <v>1.5300990789574873E-3</v>
      </c>
      <c r="T204" s="84">
        <f t="shared" si="3"/>
        <v>5.3541908456455878E-4</v>
      </c>
      <c r="U204" s="84">
        <f>R204/'סכום נכסי הקרן'!$C$42</f>
        <v>1.358461776975688E-4</v>
      </c>
    </row>
    <row r="205" spans="2:21">
      <c r="B205" s="76" t="s">
        <v>771</v>
      </c>
      <c r="C205" s="73" t="s">
        <v>772</v>
      </c>
      <c r="D205" s="86" t="s">
        <v>118</v>
      </c>
      <c r="E205" s="86" t="s">
        <v>296</v>
      </c>
      <c r="F205" s="73" t="s">
        <v>770</v>
      </c>
      <c r="G205" s="86" t="s">
        <v>155</v>
      </c>
      <c r="H205" s="73" t="s">
        <v>751</v>
      </c>
      <c r="I205" s="73" t="s">
        <v>300</v>
      </c>
      <c r="J205" s="73"/>
      <c r="K205" s="83">
        <v>1.9500000000009081</v>
      </c>
      <c r="L205" s="86" t="s">
        <v>131</v>
      </c>
      <c r="M205" s="87">
        <v>2.1600000000000001E-2</v>
      </c>
      <c r="N205" s="87">
        <v>9.5000000000090793E-3</v>
      </c>
      <c r="O205" s="83">
        <v>860361.75855599996</v>
      </c>
      <c r="P205" s="85">
        <v>102.4</v>
      </c>
      <c r="Q205" s="73"/>
      <c r="R205" s="83">
        <v>881.01044091600011</v>
      </c>
      <c r="S205" s="84">
        <v>1.6816884178110329E-3</v>
      </c>
      <c r="T205" s="84">
        <f t="shared" si="3"/>
        <v>2.8111632323735169E-3</v>
      </c>
      <c r="U205" s="84">
        <f>R205/'סכום נכסי הקרן'!$C$42</f>
        <v>7.1324648487728379E-4</v>
      </c>
    </row>
    <row r="206" spans="2:21">
      <c r="B206" s="76" t="s">
        <v>773</v>
      </c>
      <c r="C206" s="73" t="s">
        <v>774</v>
      </c>
      <c r="D206" s="86" t="s">
        <v>118</v>
      </c>
      <c r="E206" s="86" t="s">
        <v>296</v>
      </c>
      <c r="F206" s="73" t="s">
        <v>770</v>
      </c>
      <c r="G206" s="86" t="s">
        <v>155</v>
      </c>
      <c r="H206" s="73" t="s">
        <v>751</v>
      </c>
      <c r="I206" s="73" t="s">
        <v>300</v>
      </c>
      <c r="J206" s="73"/>
      <c r="K206" s="83">
        <v>4.4900000000006113</v>
      </c>
      <c r="L206" s="86" t="s">
        <v>131</v>
      </c>
      <c r="M206" s="87">
        <v>0.04</v>
      </c>
      <c r="N206" s="87">
        <v>1.4500000000002461E-2</v>
      </c>
      <c r="O206" s="83">
        <v>1249170.96</v>
      </c>
      <c r="P206" s="85">
        <v>113.95</v>
      </c>
      <c r="Q206" s="73"/>
      <c r="R206" s="83">
        <v>1423.430267237</v>
      </c>
      <c r="S206" s="84">
        <v>1.5153879505175269E-3</v>
      </c>
      <c r="T206" s="84">
        <f t="shared" si="3"/>
        <v>4.5419380353130066E-3</v>
      </c>
      <c r="U206" s="84">
        <f>R206/'סכום נכסי הקרן'!$C$42</f>
        <v>1.1523775286013012E-3</v>
      </c>
    </row>
    <row r="207" spans="2:21">
      <c r="B207" s="76" t="s">
        <v>775</v>
      </c>
      <c r="C207" s="73" t="s">
        <v>776</v>
      </c>
      <c r="D207" s="86" t="s">
        <v>118</v>
      </c>
      <c r="E207" s="86" t="s">
        <v>296</v>
      </c>
      <c r="F207" s="73" t="s">
        <v>777</v>
      </c>
      <c r="G207" s="86" t="s">
        <v>126</v>
      </c>
      <c r="H207" s="73" t="s">
        <v>588</v>
      </c>
      <c r="I207" s="73" t="s">
        <v>129</v>
      </c>
      <c r="J207" s="73"/>
      <c r="K207" s="83">
        <v>2.8000000000010736</v>
      </c>
      <c r="L207" s="86" t="s">
        <v>131</v>
      </c>
      <c r="M207" s="87">
        <v>0.03</v>
      </c>
      <c r="N207" s="87">
        <v>1.4000000000005368E-2</v>
      </c>
      <c r="O207" s="83">
        <v>705715.45681899996</v>
      </c>
      <c r="P207" s="85">
        <v>105.56</v>
      </c>
      <c r="Q207" s="73"/>
      <c r="R207" s="83">
        <v>744.95321265400003</v>
      </c>
      <c r="S207" s="84">
        <v>1.8931549416646349E-3</v>
      </c>
      <c r="T207" s="84">
        <f t="shared" si="3"/>
        <v>2.37702640512875E-3</v>
      </c>
      <c r="U207" s="84">
        <f>R207/'סכום נכסי הקרן'!$C$42</f>
        <v>6.030975748381231E-4</v>
      </c>
    </row>
    <row r="208" spans="2:21">
      <c r="B208" s="76" t="s">
        <v>778</v>
      </c>
      <c r="C208" s="73" t="s">
        <v>779</v>
      </c>
      <c r="D208" s="86" t="s">
        <v>118</v>
      </c>
      <c r="E208" s="86" t="s">
        <v>296</v>
      </c>
      <c r="F208" s="73" t="s">
        <v>777</v>
      </c>
      <c r="G208" s="86" t="s">
        <v>126</v>
      </c>
      <c r="H208" s="73" t="s">
        <v>588</v>
      </c>
      <c r="I208" s="73" t="s">
        <v>129</v>
      </c>
      <c r="J208" s="73"/>
      <c r="K208" s="83">
        <v>3.819999999998176</v>
      </c>
      <c r="L208" s="86" t="s">
        <v>131</v>
      </c>
      <c r="M208" s="87">
        <v>2.5499999999999998E-2</v>
      </c>
      <c r="N208" s="87">
        <v>1.5099999999993074E-2</v>
      </c>
      <c r="O208" s="83">
        <v>867639.62396600004</v>
      </c>
      <c r="P208" s="85">
        <v>104.9</v>
      </c>
      <c r="Q208" s="73"/>
      <c r="R208" s="83">
        <v>910.15392551299999</v>
      </c>
      <c r="S208" s="84">
        <v>3.2241732983345414E-3</v>
      </c>
      <c r="T208" s="84">
        <f t="shared" si="3"/>
        <v>2.9041554246988983E-3</v>
      </c>
      <c r="U208" s="84">
        <f>R208/'סכום נכסי הקרן'!$C$42</f>
        <v>7.368404027022228E-4</v>
      </c>
    </row>
    <row r="209" spans="2:21">
      <c r="B209" s="76" t="s">
        <v>780</v>
      </c>
      <c r="C209" s="73" t="s">
        <v>781</v>
      </c>
      <c r="D209" s="86" t="s">
        <v>118</v>
      </c>
      <c r="E209" s="86" t="s">
        <v>296</v>
      </c>
      <c r="F209" s="73" t="s">
        <v>782</v>
      </c>
      <c r="G209" s="86" t="s">
        <v>783</v>
      </c>
      <c r="H209" s="73" t="s">
        <v>751</v>
      </c>
      <c r="I209" s="73" t="s">
        <v>300</v>
      </c>
      <c r="J209" s="73"/>
      <c r="K209" s="83">
        <v>4.7700000000014544</v>
      </c>
      <c r="L209" s="86" t="s">
        <v>131</v>
      </c>
      <c r="M209" s="87">
        <v>2.6200000000000001E-2</v>
      </c>
      <c r="N209" s="87">
        <v>1.1800000000006375E-2</v>
      </c>
      <c r="O209" s="83">
        <v>927330.68801000004</v>
      </c>
      <c r="P209" s="85">
        <v>106.96</v>
      </c>
      <c r="Q209" s="83">
        <v>12.148032031000001</v>
      </c>
      <c r="R209" s="83">
        <v>1004.0209257019999</v>
      </c>
      <c r="S209" s="84">
        <v>1.2991820110645372E-3</v>
      </c>
      <c r="T209" s="84">
        <f t="shared" si="3"/>
        <v>3.2036699904856095E-3</v>
      </c>
      <c r="U209" s="84">
        <f>R209/'סכום נכסי הקרן'!$C$42</f>
        <v>8.1283304117898167E-4</v>
      </c>
    </row>
    <row r="210" spans="2:21">
      <c r="B210" s="76" t="s">
        <v>784</v>
      </c>
      <c r="C210" s="73" t="s">
        <v>785</v>
      </c>
      <c r="D210" s="86" t="s">
        <v>118</v>
      </c>
      <c r="E210" s="86" t="s">
        <v>296</v>
      </c>
      <c r="F210" s="73" t="s">
        <v>782</v>
      </c>
      <c r="G210" s="86" t="s">
        <v>783</v>
      </c>
      <c r="H210" s="73" t="s">
        <v>751</v>
      </c>
      <c r="I210" s="73" t="s">
        <v>300</v>
      </c>
      <c r="J210" s="73"/>
      <c r="K210" s="83">
        <v>2.6400000000044641</v>
      </c>
      <c r="L210" s="86" t="s">
        <v>131</v>
      </c>
      <c r="M210" s="87">
        <v>3.3500000000000002E-2</v>
      </c>
      <c r="N210" s="87">
        <v>1.0900000000003922E-2</v>
      </c>
      <c r="O210" s="83">
        <v>310067.45764699997</v>
      </c>
      <c r="P210" s="85">
        <v>106.92</v>
      </c>
      <c r="Q210" s="73"/>
      <c r="R210" s="83">
        <v>331.52412574300001</v>
      </c>
      <c r="S210" s="84">
        <v>9.0244497053721621E-4</v>
      </c>
      <c r="T210" s="84">
        <f t="shared" si="3"/>
        <v>1.0578403951314291E-3</v>
      </c>
      <c r="U210" s="84">
        <f>R210/'סכום נכסי הקרן'!$C$42</f>
        <v>2.6839456873219337E-4</v>
      </c>
    </row>
    <row r="211" spans="2:21">
      <c r="B211" s="76" t="s">
        <v>786</v>
      </c>
      <c r="C211" s="73" t="s">
        <v>787</v>
      </c>
      <c r="D211" s="86" t="s">
        <v>118</v>
      </c>
      <c r="E211" s="86" t="s">
        <v>296</v>
      </c>
      <c r="F211" s="73" t="s">
        <v>788</v>
      </c>
      <c r="G211" s="86" t="s">
        <v>672</v>
      </c>
      <c r="H211" s="73" t="s">
        <v>602</v>
      </c>
      <c r="I211" s="73" t="s">
        <v>129</v>
      </c>
      <c r="J211" s="73"/>
      <c r="K211" s="83">
        <v>3.8499999999984014</v>
      </c>
      <c r="L211" s="86" t="s">
        <v>131</v>
      </c>
      <c r="M211" s="87">
        <v>2.9500000000000002E-2</v>
      </c>
      <c r="N211" s="87">
        <v>1.7599999999988954E-2</v>
      </c>
      <c r="O211" s="83">
        <v>657488.643086</v>
      </c>
      <c r="P211" s="85">
        <v>104.64</v>
      </c>
      <c r="Q211" s="73"/>
      <c r="R211" s="83">
        <v>687.99611612599995</v>
      </c>
      <c r="S211" s="84">
        <v>2.1804395214756276E-3</v>
      </c>
      <c r="T211" s="84">
        <f t="shared" si="3"/>
        <v>2.1952854311900207E-3</v>
      </c>
      <c r="U211" s="84">
        <f>R211/'סכום נכסי הקרן'!$C$42</f>
        <v>5.5698637456088869E-4</v>
      </c>
    </row>
    <row r="212" spans="2:21">
      <c r="B212" s="76" t="s">
        <v>789</v>
      </c>
      <c r="C212" s="73" t="s">
        <v>790</v>
      </c>
      <c r="D212" s="86" t="s">
        <v>118</v>
      </c>
      <c r="E212" s="86" t="s">
        <v>296</v>
      </c>
      <c r="F212" s="73" t="s">
        <v>788</v>
      </c>
      <c r="G212" s="86" t="s">
        <v>672</v>
      </c>
      <c r="H212" s="73" t="s">
        <v>602</v>
      </c>
      <c r="I212" s="73" t="s">
        <v>129</v>
      </c>
      <c r="J212" s="73"/>
      <c r="K212" s="83">
        <v>5.6999999999970488</v>
      </c>
      <c r="L212" s="86" t="s">
        <v>131</v>
      </c>
      <c r="M212" s="87">
        <v>2.5499999999999998E-2</v>
      </c>
      <c r="N212" s="87">
        <v>2.2899999999990692E-2</v>
      </c>
      <c r="O212" s="83">
        <v>866319.78451200004</v>
      </c>
      <c r="P212" s="85">
        <v>101.68</v>
      </c>
      <c r="Q212" s="73"/>
      <c r="R212" s="83">
        <v>880.873945058</v>
      </c>
      <c r="S212" s="84">
        <v>2.1657994612800002E-3</v>
      </c>
      <c r="T212" s="84">
        <f t="shared" si="3"/>
        <v>2.8107276959490196E-3</v>
      </c>
      <c r="U212" s="84">
        <f>R212/'סכום נכסי הקרן'!$C$42</f>
        <v>7.1313598086235103E-4</v>
      </c>
    </row>
    <row r="213" spans="2:21">
      <c r="B213" s="76" t="s">
        <v>791</v>
      </c>
      <c r="C213" s="73" t="s">
        <v>792</v>
      </c>
      <c r="D213" s="86" t="s">
        <v>118</v>
      </c>
      <c r="E213" s="86" t="s">
        <v>296</v>
      </c>
      <c r="F213" s="73" t="s">
        <v>793</v>
      </c>
      <c r="G213" s="86" t="s">
        <v>415</v>
      </c>
      <c r="H213" s="73" t="s">
        <v>602</v>
      </c>
      <c r="I213" s="73" t="s">
        <v>129</v>
      </c>
      <c r="J213" s="73"/>
      <c r="K213" s="83">
        <v>1.470000000313886</v>
      </c>
      <c r="L213" s="86" t="s">
        <v>131</v>
      </c>
      <c r="M213" s="87">
        <v>4.3499999999999997E-2</v>
      </c>
      <c r="N213" s="87">
        <v>8.4000000002202729E-3</v>
      </c>
      <c r="O213" s="83">
        <v>1691.4563750000002</v>
      </c>
      <c r="P213" s="85">
        <v>107.36</v>
      </c>
      <c r="Q213" s="73"/>
      <c r="R213" s="83">
        <v>1.8159475689999998</v>
      </c>
      <c r="S213" s="84">
        <v>9.7899370568658674E-6</v>
      </c>
      <c r="T213" s="84">
        <f t="shared" si="3"/>
        <v>5.7943978877063023E-6</v>
      </c>
      <c r="U213" s="84">
        <f>R213/'סכום נכסי הקרן'!$C$42</f>
        <v>1.4701508179222487E-6</v>
      </c>
    </row>
    <row r="214" spans="2:21">
      <c r="B214" s="76" t="s">
        <v>794</v>
      </c>
      <c r="C214" s="73" t="s">
        <v>795</v>
      </c>
      <c r="D214" s="86" t="s">
        <v>118</v>
      </c>
      <c r="E214" s="86" t="s">
        <v>296</v>
      </c>
      <c r="F214" s="73" t="s">
        <v>793</v>
      </c>
      <c r="G214" s="86" t="s">
        <v>415</v>
      </c>
      <c r="H214" s="73" t="s">
        <v>602</v>
      </c>
      <c r="I214" s="73" t="s">
        <v>129</v>
      </c>
      <c r="J214" s="73"/>
      <c r="K214" s="83">
        <v>4.5500000000027736</v>
      </c>
      <c r="L214" s="86" t="s">
        <v>131</v>
      </c>
      <c r="M214" s="87">
        <v>3.27E-2</v>
      </c>
      <c r="N214" s="87">
        <v>1.5000000000013208E-2</v>
      </c>
      <c r="O214" s="83">
        <v>348104.28866100009</v>
      </c>
      <c r="P214" s="85">
        <v>108.74</v>
      </c>
      <c r="Q214" s="73"/>
      <c r="R214" s="83">
        <v>378.52860346900002</v>
      </c>
      <c r="S214" s="84">
        <v>1.1030165075302687E-3</v>
      </c>
      <c r="T214" s="84">
        <f t="shared" si="3"/>
        <v>1.2078241562805774E-3</v>
      </c>
      <c r="U214" s="84">
        <f>R214/'סכום נכסי הקרן'!$C$42</f>
        <v>3.0644834988455386E-4</v>
      </c>
    </row>
    <row r="215" spans="2:21">
      <c r="B215" s="76" t="s">
        <v>796</v>
      </c>
      <c r="C215" s="73" t="s">
        <v>797</v>
      </c>
      <c r="D215" s="86" t="s">
        <v>118</v>
      </c>
      <c r="E215" s="86" t="s">
        <v>296</v>
      </c>
      <c r="F215" s="73" t="s">
        <v>798</v>
      </c>
      <c r="G215" s="86" t="s">
        <v>127</v>
      </c>
      <c r="H215" s="73" t="s">
        <v>596</v>
      </c>
      <c r="I215" s="73" t="s">
        <v>300</v>
      </c>
      <c r="J215" s="73"/>
      <c r="K215" s="83">
        <v>0.49000000000573241</v>
      </c>
      <c r="L215" s="86" t="s">
        <v>131</v>
      </c>
      <c r="M215" s="87">
        <v>3.3000000000000002E-2</v>
      </c>
      <c r="N215" s="87">
        <v>3.2299999999995228E-2</v>
      </c>
      <c r="O215" s="83">
        <v>83334.923324999996</v>
      </c>
      <c r="P215" s="85">
        <v>100.48</v>
      </c>
      <c r="Q215" s="73"/>
      <c r="R215" s="83">
        <v>83.734928248000003</v>
      </c>
      <c r="S215" s="84">
        <v>5.8055626171136696E-4</v>
      </c>
      <c r="T215" s="84">
        <f t="shared" si="3"/>
        <v>2.6718474676812109E-4</v>
      </c>
      <c r="U215" s="84">
        <f>R215/'סכום נכסי הקרן'!$C$42</f>
        <v>6.7789938076377371E-5</v>
      </c>
    </row>
    <row r="216" spans="2:21">
      <c r="B216" s="76" t="s">
        <v>799</v>
      </c>
      <c r="C216" s="73" t="s">
        <v>800</v>
      </c>
      <c r="D216" s="86" t="s">
        <v>118</v>
      </c>
      <c r="E216" s="86" t="s">
        <v>296</v>
      </c>
      <c r="F216" s="73" t="s">
        <v>595</v>
      </c>
      <c r="G216" s="86" t="s">
        <v>127</v>
      </c>
      <c r="H216" s="73" t="s">
        <v>596</v>
      </c>
      <c r="I216" s="73" t="s">
        <v>300</v>
      </c>
      <c r="J216" s="73"/>
      <c r="K216" s="83">
        <v>3.3000000000014049</v>
      </c>
      <c r="L216" s="86" t="s">
        <v>131</v>
      </c>
      <c r="M216" s="87">
        <v>2.7999999999999997E-2</v>
      </c>
      <c r="N216" s="87">
        <v>3.2600000000023881E-2</v>
      </c>
      <c r="O216" s="83">
        <v>577592.03718700004</v>
      </c>
      <c r="P216" s="85">
        <v>98.6</v>
      </c>
      <c r="Q216" s="73"/>
      <c r="R216" s="83">
        <v>569.50573581399999</v>
      </c>
      <c r="S216" s="84">
        <v>1.7946716427161443E-3</v>
      </c>
      <c r="T216" s="84">
        <f t="shared" si="3"/>
        <v>1.817201602607099E-3</v>
      </c>
      <c r="U216" s="84">
        <f>R216/'סכום נכסי הקרן'!$C$42</f>
        <v>4.610591944454781E-4</v>
      </c>
    </row>
    <row r="217" spans="2:21">
      <c r="B217" s="76" t="s">
        <v>801</v>
      </c>
      <c r="C217" s="73" t="s">
        <v>802</v>
      </c>
      <c r="D217" s="86" t="s">
        <v>118</v>
      </c>
      <c r="E217" s="86" t="s">
        <v>296</v>
      </c>
      <c r="F217" s="73" t="s">
        <v>595</v>
      </c>
      <c r="G217" s="86" t="s">
        <v>127</v>
      </c>
      <c r="H217" s="73" t="s">
        <v>596</v>
      </c>
      <c r="I217" s="73" t="s">
        <v>300</v>
      </c>
      <c r="J217" s="73"/>
      <c r="K217" s="83">
        <v>0.15999999999841755</v>
      </c>
      <c r="L217" s="86" t="s">
        <v>131</v>
      </c>
      <c r="M217" s="87">
        <v>4.2999999999999997E-2</v>
      </c>
      <c r="N217" s="87">
        <v>4.8100000000216608E-2</v>
      </c>
      <c r="O217" s="83">
        <v>100794.82094000001</v>
      </c>
      <c r="P217" s="85">
        <v>100.31</v>
      </c>
      <c r="Q217" s="73"/>
      <c r="R217" s="83">
        <v>101.107288301</v>
      </c>
      <c r="S217" s="84">
        <v>1.5170256110108246E-3</v>
      </c>
      <c r="T217" s="84">
        <f t="shared" si="3"/>
        <v>3.2261716569583767E-4</v>
      </c>
      <c r="U217" s="84">
        <f>R217/'סכום נכסי הקרן'!$C$42</f>
        <v>8.1854214918479165E-5</v>
      </c>
    </row>
    <row r="218" spans="2:21">
      <c r="B218" s="76" t="s">
        <v>803</v>
      </c>
      <c r="C218" s="73" t="s">
        <v>804</v>
      </c>
      <c r="D218" s="86" t="s">
        <v>118</v>
      </c>
      <c r="E218" s="86" t="s">
        <v>296</v>
      </c>
      <c r="F218" s="73" t="s">
        <v>595</v>
      </c>
      <c r="G218" s="86" t="s">
        <v>127</v>
      </c>
      <c r="H218" s="73" t="s">
        <v>596</v>
      </c>
      <c r="I218" s="73" t="s">
        <v>300</v>
      </c>
      <c r="J218" s="73"/>
      <c r="K218" s="83">
        <v>0.88000000000025769</v>
      </c>
      <c r="L218" s="86" t="s">
        <v>131</v>
      </c>
      <c r="M218" s="87">
        <v>4.2500000000000003E-2</v>
      </c>
      <c r="N218" s="87">
        <v>3.8999999999996773E-2</v>
      </c>
      <c r="O218" s="83">
        <v>307443.60165899998</v>
      </c>
      <c r="P218" s="85">
        <v>101.01</v>
      </c>
      <c r="Q218" s="73"/>
      <c r="R218" s="83">
        <v>310.54878530899998</v>
      </c>
      <c r="S218" s="84">
        <v>1.1992405244550027E-3</v>
      </c>
      <c r="T218" s="84">
        <f t="shared" si="3"/>
        <v>9.9091144278749149E-4</v>
      </c>
      <c r="U218" s="84">
        <f>R218/'סכום נכסי הקרן'!$C$42</f>
        <v>2.5141339899928974E-4</v>
      </c>
    </row>
    <row r="219" spans="2:21">
      <c r="B219" s="76" t="s">
        <v>805</v>
      </c>
      <c r="C219" s="73" t="s">
        <v>806</v>
      </c>
      <c r="D219" s="86" t="s">
        <v>118</v>
      </c>
      <c r="E219" s="86" t="s">
        <v>296</v>
      </c>
      <c r="F219" s="73" t="s">
        <v>595</v>
      </c>
      <c r="G219" s="86" t="s">
        <v>127</v>
      </c>
      <c r="H219" s="73" t="s">
        <v>596</v>
      </c>
      <c r="I219" s="73" t="s">
        <v>300</v>
      </c>
      <c r="J219" s="73"/>
      <c r="K219" s="83">
        <v>1.3000000000016116</v>
      </c>
      <c r="L219" s="86" t="s">
        <v>131</v>
      </c>
      <c r="M219" s="87">
        <v>3.7000000000000005E-2</v>
      </c>
      <c r="N219" s="87">
        <v>3.4700000000017189E-2</v>
      </c>
      <c r="O219" s="83">
        <v>368758.106034</v>
      </c>
      <c r="P219" s="85">
        <v>100.96</v>
      </c>
      <c r="Q219" s="73"/>
      <c r="R219" s="83">
        <v>372.298200388</v>
      </c>
      <c r="S219" s="84">
        <v>2.8126793241700049E-3</v>
      </c>
      <c r="T219" s="84">
        <f t="shared" si="3"/>
        <v>1.1879439377828673E-3</v>
      </c>
      <c r="U219" s="84">
        <f>R219/'סכום נכסי הקרן'!$C$42</f>
        <v>3.0140435393341444E-4</v>
      </c>
    </row>
    <row r="220" spans="2:21">
      <c r="B220" s="76" t="s">
        <v>807</v>
      </c>
      <c r="C220" s="73" t="s">
        <v>808</v>
      </c>
      <c r="D220" s="86" t="s">
        <v>118</v>
      </c>
      <c r="E220" s="86" t="s">
        <v>296</v>
      </c>
      <c r="F220" s="73" t="s">
        <v>809</v>
      </c>
      <c r="G220" s="86" t="s">
        <v>154</v>
      </c>
      <c r="H220" s="73" t="s">
        <v>602</v>
      </c>
      <c r="I220" s="73" t="s">
        <v>129</v>
      </c>
      <c r="J220" s="73"/>
      <c r="K220" s="83">
        <v>6.5299999999943044</v>
      </c>
      <c r="L220" s="86" t="s">
        <v>131</v>
      </c>
      <c r="M220" s="87">
        <v>2.5000000000000001E-3</v>
      </c>
      <c r="N220" s="87">
        <v>6.5000000000015904E-3</v>
      </c>
      <c r="O220" s="83">
        <v>322365.64699699997</v>
      </c>
      <c r="P220" s="85">
        <v>97.5</v>
      </c>
      <c r="Q220" s="73"/>
      <c r="R220" s="83">
        <v>314.306494843</v>
      </c>
      <c r="S220" s="84">
        <v>6.4473129399399999E-4</v>
      </c>
      <c r="T220" s="84">
        <f t="shared" si="3"/>
        <v>1.0029016921526831E-3</v>
      </c>
      <c r="U220" s="84">
        <f>R220/'סכום נכסי הקרן'!$C$42</f>
        <v>2.5445555717567723E-4</v>
      </c>
    </row>
    <row r="221" spans="2:21">
      <c r="B221" s="76" t="s">
        <v>669</v>
      </c>
      <c r="C221" s="73" t="s">
        <v>670</v>
      </c>
      <c r="D221" s="86" t="s">
        <v>118</v>
      </c>
      <c r="E221" s="86" t="s">
        <v>296</v>
      </c>
      <c r="F221" s="73" t="s">
        <v>671</v>
      </c>
      <c r="G221" s="86" t="s">
        <v>672</v>
      </c>
      <c r="H221" s="73" t="s">
        <v>602</v>
      </c>
      <c r="I221" s="73" t="s">
        <v>129</v>
      </c>
      <c r="J221" s="73"/>
      <c r="K221" s="83">
        <v>4.7199999999959257</v>
      </c>
      <c r="L221" s="86" t="s">
        <v>131</v>
      </c>
      <c r="M221" s="87">
        <v>2.4E-2</v>
      </c>
      <c r="N221" s="87">
        <v>1.7799999999978632E-2</v>
      </c>
      <c r="O221" s="83">
        <v>388400.12438400002</v>
      </c>
      <c r="P221" s="85">
        <v>103.62</v>
      </c>
      <c r="Q221" s="73"/>
      <c r="R221" s="83">
        <v>402.46020888699996</v>
      </c>
      <c r="S221" s="84">
        <v>1.3413273900899285E-3</v>
      </c>
      <c r="T221" s="84">
        <f>IFERROR(R221/$R$11,0)</f>
        <v>1.2841860767736021E-3</v>
      </c>
      <c r="U221" s="84">
        <f>R221/'סכום נכסי הקרן'!$C$42</f>
        <v>3.2582284608701834E-4</v>
      </c>
    </row>
    <row r="222" spans="2:21">
      <c r="B222" s="76" t="s">
        <v>810</v>
      </c>
      <c r="C222" s="73" t="s">
        <v>811</v>
      </c>
      <c r="D222" s="86" t="s">
        <v>118</v>
      </c>
      <c r="E222" s="86" t="s">
        <v>296</v>
      </c>
      <c r="F222" s="73" t="s">
        <v>618</v>
      </c>
      <c r="G222" s="86" t="s">
        <v>155</v>
      </c>
      <c r="H222" s="73" t="s">
        <v>596</v>
      </c>
      <c r="I222" s="73" t="s">
        <v>300</v>
      </c>
      <c r="J222" s="73"/>
      <c r="K222" s="83">
        <v>2.4199999999992889</v>
      </c>
      <c r="L222" s="86" t="s">
        <v>131</v>
      </c>
      <c r="M222" s="87">
        <v>4.1399999999999999E-2</v>
      </c>
      <c r="N222" s="87">
        <v>1.6599999999988825E-2</v>
      </c>
      <c r="O222" s="83">
        <v>364354.42495099996</v>
      </c>
      <c r="P222" s="85">
        <v>106</v>
      </c>
      <c r="Q222" s="83">
        <v>7.5421364679999998</v>
      </c>
      <c r="R222" s="83">
        <v>393.75782678399997</v>
      </c>
      <c r="S222" s="84">
        <v>6.4738793441574869E-4</v>
      </c>
      <c r="T222" s="84">
        <f t="shared" si="3"/>
        <v>1.2564181690782252E-3</v>
      </c>
      <c r="U222" s="84">
        <f>R222/'סכום נכסי הקרן'!$C$42</f>
        <v>3.1877759082469674E-4</v>
      </c>
    </row>
    <row r="223" spans="2:21">
      <c r="B223" s="76" t="s">
        <v>812</v>
      </c>
      <c r="C223" s="73" t="s">
        <v>813</v>
      </c>
      <c r="D223" s="86" t="s">
        <v>118</v>
      </c>
      <c r="E223" s="86" t="s">
        <v>296</v>
      </c>
      <c r="F223" s="73" t="s">
        <v>618</v>
      </c>
      <c r="G223" s="86" t="s">
        <v>155</v>
      </c>
      <c r="H223" s="73" t="s">
        <v>596</v>
      </c>
      <c r="I223" s="73" t="s">
        <v>300</v>
      </c>
      <c r="J223" s="73"/>
      <c r="K223" s="83">
        <v>4.4599999999995257</v>
      </c>
      <c r="L223" s="86" t="s">
        <v>131</v>
      </c>
      <c r="M223" s="87">
        <v>2.5000000000000001E-2</v>
      </c>
      <c r="N223" s="87">
        <v>2.9699999999993749E-2</v>
      </c>
      <c r="O223" s="83">
        <v>1845507.7668059999</v>
      </c>
      <c r="P223" s="85">
        <v>97.94</v>
      </c>
      <c r="Q223" s="83">
        <v>46.137694302000007</v>
      </c>
      <c r="R223" s="83">
        <v>1853.627960028</v>
      </c>
      <c r="S223" s="84">
        <v>1.506563256474228E-3</v>
      </c>
      <c r="T223" s="84">
        <f t="shared" si="3"/>
        <v>5.9146299813569048E-3</v>
      </c>
      <c r="U223" s="84">
        <f>R223/'סכום נכסי הקרן'!$C$42</f>
        <v>1.5006560255808321E-3</v>
      </c>
    </row>
    <row r="224" spans="2:21">
      <c r="B224" s="76" t="s">
        <v>814</v>
      </c>
      <c r="C224" s="73" t="s">
        <v>815</v>
      </c>
      <c r="D224" s="86" t="s">
        <v>118</v>
      </c>
      <c r="E224" s="86" t="s">
        <v>296</v>
      </c>
      <c r="F224" s="73" t="s">
        <v>618</v>
      </c>
      <c r="G224" s="86" t="s">
        <v>155</v>
      </c>
      <c r="H224" s="73" t="s">
        <v>596</v>
      </c>
      <c r="I224" s="73" t="s">
        <v>300</v>
      </c>
      <c r="J224" s="73"/>
      <c r="K224" s="83">
        <v>3.0599999999983893</v>
      </c>
      <c r="L224" s="86" t="s">
        <v>131</v>
      </c>
      <c r="M224" s="87">
        <v>3.5499999999999997E-2</v>
      </c>
      <c r="N224" s="87">
        <v>2.1499999999993288E-2</v>
      </c>
      <c r="O224" s="83">
        <v>702473.195985</v>
      </c>
      <c r="P224" s="85">
        <v>104.29</v>
      </c>
      <c r="Q224" s="83">
        <v>12.468899343999999</v>
      </c>
      <c r="R224" s="83">
        <v>745.07816407000007</v>
      </c>
      <c r="S224" s="84">
        <v>9.8851616441797039E-4</v>
      </c>
      <c r="T224" s="84">
        <f t="shared" si="3"/>
        <v>2.3774251050875462E-3</v>
      </c>
      <c r="U224" s="84">
        <f>R224/'סכום נכסי הקרן'!$C$42</f>
        <v>6.031987327292257E-4</v>
      </c>
    </row>
    <row r="225" spans="2:21">
      <c r="B225" s="76" t="s">
        <v>816</v>
      </c>
      <c r="C225" s="73" t="s">
        <v>817</v>
      </c>
      <c r="D225" s="86" t="s">
        <v>118</v>
      </c>
      <c r="E225" s="86" t="s">
        <v>296</v>
      </c>
      <c r="F225" s="73" t="s">
        <v>777</v>
      </c>
      <c r="G225" s="86" t="s">
        <v>126</v>
      </c>
      <c r="H225" s="73" t="s">
        <v>602</v>
      </c>
      <c r="I225" s="73" t="s">
        <v>129</v>
      </c>
      <c r="J225" s="73"/>
      <c r="K225" s="83">
        <v>1.7499999999969595</v>
      </c>
      <c r="L225" s="86" t="s">
        <v>131</v>
      </c>
      <c r="M225" s="87">
        <v>2.6499999999999999E-2</v>
      </c>
      <c r="N225" s="87">
        <v>1.4000000000000002E-2</v>
      </c>
      <c r="O225" s="83">
        <v>240798.83588300002</v>
      </c>
      <c r="P225" s="85">
        <v>102.44</v>
      </c>
      <c r="Q225" s="73"/>
      <c r="R225" s="83">
        <v>246.67433542500001</v>
      </c>
      <c r="S225" s="84">
        <v>9.7725953504014897E-4</v>
      </c>
      <c r="T225" s="84">
        <f t="shared" si="3"/>
        <v>7.8709830203141514E-4</v>
      </c>
      <c r="U225" s="84">
        <f>R225/'סכום נכסי הקרן'!$C$42</f>
        <v>1.9970206308610164E-4</v>
      </c>
    </row>
    <row r="226" spans="2:21">
      <c r="B226" s="76" t="s">
        <v>818</v>
      </c>
      <c r="C226" s="73" t="s">
        <v>819</v>
      </c>
      <c r="D226" s="86" t="s">
        <v>118</v>
      </c>
      <c r="E226" s="86" t="s">
        <v>296</v>
      </c>
      <c r="F226" s="73" t="s">
        <v>820</v>
      </c>
      <c r="G226" s="86" t="s">
        <v>411</v>
      </c>
      <c r="H226" s="73" t="s">
        <v>596</v>
      </c>
      <c r="I226" s="73" t="s">
        <v>300</v>
      </c>
      <c r="J226" s="73"/>
      <c r="K226" s="83">
        <v>0.72999999999821674</v>
      </c>
      <c r="L226" s="86" t="s">
        <v>131</v>
      </c>
      <c r="M226" s="87">
        <v>7.0000000000000007E-2</v>
      </c>
      <c r="N226" s="87">
        <v>6.9099999999980552E-2</v>
      </c>
      <c r="O226" s="83">
        <v>242151.444904</v>
      </c>
      <c r="P226" s="85">
        <v>101.9</v>
      </c>
      <c r="Q226" s="73"/>
      <c r="R226" s="83">
        <v>246.75233352800001</v>
      </c>
      <c r="S226" s="84">
        <v>5.7161137615376588E-4</v>
      </c>
      <c r="T226" s="84">
        <f t="shared" si="3"/>
        <v>7.8734718148750936E-4</v>
      </c>
      <c r="U226" s="84">
        <f>R226/'סכום נכסי הקרן'!$C$42</f>
        <v>1.9976520861787766E-4</v>
      </c>
    </row>
    <row r="227" spans="2:21">
      <c r="B227" s="76" t="s">
        <v>821</v>
      </c>
      <c r="C227" s="73" t="s">
        <v>822</v>
      </c>
      <c r="D227" s="86" t="s">
        <v>118</v>
      </c>
      <c r="E227" s="86" t="s">
        <v>296</v>
      </c>
      <c r="F227" s="73" t="s">
        <v>823</v>
      </c>
      <c r="G227" s="86" t="s">
        <v>154</v>
      </c>
      <c r="H227" s="73" t="s">
        <v>622</v>
      </c>
      <c r="I227" s="73" t="s">
        <v>129</v>
      </c>
      <c r="J227" s="73"/>
      <c r="K227" s="83">
        <v>4.0599999999980971</v>
      </c>
      <c r="L227" s="86" t="s">
        <v>131</v>
      </c>
      <c r="M227" s="87">
        <v>3.4500000000000003E-2</v>
      </c>
      <c r="N227" s="87">
        <v>1.6299999999994506E-2</v>
      </c>
      <c r="O227" s="83">
        <v>685955.019692</v>
      </c>
      <c r="P227" s="85">
        <v>108.78</v>
      </c>
      <c r="Q227" s="73"/>
      <c r="R227" s="83">
        <v>746.18184750699993</v>
      </c>
      <c r="S227" s="84">
        <v>1.2893181447084683E-3</v>
      </c>
      <c r="T227" s="84">
        <f t="shared" si="3"/>
        <v>2.3809467821916766E-3</v>
      </c>
      <c r="U227" s="84">
        <f>R227/'סכום נכסי הקרן'!$C$42</f>
        <v>6.0409225032595135E-4</v>
      </c>
    </row>
    <row r="228" spans="2:21">
      <c r="B228" s="76" t="s">
        <v>824</v>
      </c>
      <c r="C228" s="73" t="s">
        <v>825</v>
      </c>
      <c r="D228" s="86" t="s">
        <v>118</v>
      </c>
      <c r="E228" s="86" t="s">
        <v>296</v>
      </c>
      <c r="F228" s="73" t="s">
        <v>826</v>
      </c>
      <c r="G228" s="86" t="s">
        <v>419</v>
      </c>
      <c r="H228" s="73" t="s">
        <v>626</v>
      </c>
      <c r="I228" s="73" t="s">
        <v>300</v>
      </c>
      <c r="J228" s="73"/>
      <c r="K228" s="83">
        <v>2.1500000000002513</v>
      </c>
      <c r="L228" s="86" t="s">
        <v>131</v>
      </c>
      <c r="M228" s="87">
        <v>5.9000000000000004E-2</v>
      </c>
      <c r="N228" s="87">
        <v>3.2899999999993969E-2</v>
      </c>
      <c r="O228" s="83">
        <v>752940.83859400009</v>
      </c>
      <c r="P228" s="85">
        <v>105.7</v>
      </c>
      <c r="Q228" s="73"/>
      <c r="R228" s="83">
        <v>795.85846641199998</v>
      </c>
      <c r="S228" s="84">
        <v>8.416218033797518E-4</v>
      </c>
      <c r="T228" s="84">
        <f t="shared" si="3"/>
        <v>2.539456917927607E-3</v>
      </c>
      <c r="U228" s="84">
        <f>R228/'סכום נכסי הקרן'!$C$42</f>
        <v>6.4430933762600747E-4</v>
      </c>
    </row>
    <row r="229" spans="2:21">
      <c r="B229" s="76" t="s">
        <v>827</v>
      </c>
      <c r="C229" s="73" t="s">
        <v>828</v>
      </c>
      <c r="D229" s="86" t="s">
        <v>118</v>
      </c>
      <c r="E229" s="86" t="s">
        <v>296</v>
      </c>
      <c r="F229" s="73" t="s">
        <v>826</v>
      </c>
      <c r="G229" s="86" t="s">
        <v>419</v>
      </c>
      <c r="H229" s="73" t="s">
        <v>626</v>
      </c>
      <c r="I229" s="73" t="s">
        <v>300</v>
      </c>
      <c r="J229" s="73"/>
      <c r="K229" s="83">
        <v>4.8299999999965362</v>
      </c>
      <c r="L229" s="86" t="s">
        <v>131</v>
      </c>
      <c r="M229" s="87">
        <v>2.7000000000000003E-2</v>
      </c>
      <c r="N229" s="87">
        <v>4.6399999999905191E-2</v>
      </c>
      <c r="O229" s="83">
        <v>119253.52935700001</v>
      </c>
      <c r="P229" s="85">
        <v>91.99</v>
      </c>
      <c r="Q229" s="73"/>
      <c r="R229" s="83">
        <v>109.70132178599999</v>
      </c>
      <c r="S229" s="84">
        <v>1.3904439690516971E-4</v>
      </c>
      <c r="T229" s="84">
        <f t="shared" si="3"/>
        <v>3.5003935030207241E-4</v>
      </c>
      <c r="U229" s="84">
        <f>R229/'סכום נכסי הקרן'!$C$42</f>
        <v>8.8811753546194871E-5</v>
      </c>
    </row>
    <row r="230" spans="2:21">
      <c r="B230" s="76" t="s">
        <v>829</v>
      </c>
      <c r="C230" s="73" t="s">
        <v>830</v>
      </c>
      <c r="D230" s="86" t="s">
        <v>118</v>
      </c>
      <c r="E230" s="86" t="s">
        <v>296</v>
      </c>
      <c r="F230" s="73" t="s">
        <v>831</v>
      </c>
      <c r="G230" s="86" t="s">
        <v>411</v>
      </c>
      <c r="H230" s="73" t="s">
        <v>622</v>
      </c>
      <c r="I230" s="73" t="s">
        <v>129</v>
      </c>
      <c r="J230" s="73"/>
      <c r="K230" s="83">
        <v>2.4099999999993207</v>
      </c>
      <c r="L230" s="86" t="s">
        <v>131</v>
      </c>
      <c r="M230" s="87">
        <v>4.5999999999999999E-2</v>
      </c>
      <c r="N230" s="87">
        <v>6.0899999999962463E-2</v>
      </c>
      <c r="O230" s="83">
        <v>345626.028414</v>
      </c>
      <c r="P230" s="85">
        <v>97.89</v>
      </c>
      <c r="Q230" s="73"/>
      <c r="R230" s="83">
        <v>338.333319303</v>
      </c>
      <c r="S230" s="84">
        <v>1.5368746383502951E-3</v>
      </c>
      <c r="T230" s="84">
        <f t="shared" si="3"/>
        <v>1.0795674413603983E-3</v>
      </c>
      <c r="U230" s="84">
        <f>R230/'סכום נכסי הקרן'!$C$42</f>
        <v>2.7390714059963859E-4</v>
      </c>
    </row>
    <row r="231" spans="2:21">
      <c r="B231" s="76" t="s">
        <v>832</v>
      </c>
      <c r="C231" s="73" t="s">
        <v>833</v>
      </c>
      <c r="D231" s="86" t="s">
        <v>118</v>
      </c>
      <c r="E231" s="86" t="s">
        <v>296</v>
      </c>
      <c r="F231" s="73" t="s">
        <v>834</v>
      </c>
      <c r="G231" s="86" t="s">
        <v>411</v>
      </c>
      <c r="H231" s="73" t="s">
        <v>622</v>
      </c>
      <c r="I231" s="73" t="s">
        <v>129</v>
      </c>
      <c r="J231" s="73"/>
      <c r="K231" s="83">
        <v>3.9400000000003694</v>
      </c>
      <c r="L231" s="86" t="s">
        <v>131</v>
      </c>
      <c r="M231" s="87">
        <v>5.2400000000000002E-2</v>
      </c>
      <c r="N231" s="87">
        <v>2.5100000000003234E-2</v>
      </c>
      <c r="O231" s="83">
        <v>381930.73372800002</v>
      </c>
      <c r="P231" s="85">
        <v>113.31</v>
      </c>
      <c r="Q231" s="73"/>
      <c r="R231" s="83">
        <v>432.76570018599995</v>
      </c>
      <c r="S231" s="84">
        <v>1.5277229349120001E-3</v>
      </c>
      <c r="T231" s="84">
        <f t="shared" si="3"/>
        <v>1.3808860464018702E-3</v>
      </c>
      <c r="U231" s="84">
        <f>R231/'סכום נכסי הקרן'!$C$42</f>
        <v>3.5035749872861145E-4</v>
      </c>
    </row>
    <row r="232" spans="2:21">
      <c r="B232" s="76" t="s">
        <v>835</v>
      </c>
      <c r="C232" s="73" t="s">
        <v>836</v>
      </c>
      <c r="D232" s="86" t="s">
        <v>118</v>
      </c>
      <c r="E232" s="86" t="s">
        <v>296</v>
      </c>
      <c r="F232" s="73" t="s">
        <v>837</v>
      </c>
      <c r="G232" s="86" t="s">
        <v>838</v>
      </c>
      <c r="H232" s="73" t="s">
        <v>839</v>
      </c>
      <c r="I232" s="73" t="s">
        <v>129</v>
      </c>
      <c r="J232" s="73"/>
      <c r="K232" s="83">
        <v>5.0400000000003971</v>
      </c>
      <c r="L232" s="86" t="s">
        <v>131</v>
      </c>
      <c r="M232" s="87">
        <v>0.04</v>
      </c>
      <c r="N232" s="87">
        <v>-2.0000000000198662E-4</v>
      </c>
      <c r="O232" s="83">
        <v>657458.4</v>
      </c>
      <c r="P232" s="85">
        <v>122.5</v>
      </c>
      <c r="Q232" s="73"/>
      <c r="R232" s="83">
        <v>805.38650844200004</v>
      </c>
      <c r="S232" s="84">
        <v>2.1915279999999999E-3</v>
      </c>
      <c r="T232" s="84">
        <f t="shared" si="3"/>
        <v>2.5698593742292564E-3</v>
      </c>
      <c r="U232" s="84">
        <f>R232/'סכום נכסי הקרן'!$C$42</f>
        <v>6.5202302882652803E-4</v>
      </c>
    </row>
    <row r="233" spans="2:21">
      <c r="B233" s="76" t="s">
        <v>840</v>
      </c>
      <c r="C233" s="73" t="s">
        <v>841</v>
      </c>
      <c r="D233" s="86" t="s">
        <v>118</v>
      </c>
      <c r="E233" s="86" t="s">
        <v>296</v>
      </c>
      <c r="F233" s="73" t="s">
        <v>837</v>
      </c>
      <c r="G233" s="86" t="s">
        <v>838</v>
      </c>
      <c r="H233" s="73" t="s">
        <v>839</v>
      </c>
      <c r="I233" s="73" t="s">
        <v>129</v>
      </c>
      <c r="J233" s="73"/>
      <c r="K233" s="83">
        <v>2.9700000000002547</v>
      </c>
      <c r="L233" s="86" t="s">
        <v>131</v>
      </c>
      <c r="M233" s="87">
        <v>4.2500000000000003E-2</v>
      </c>
      <c r="N233" s="87">
        <v>5.6299999999997449E-2</v>
      </c>
      <c r="O233" s="83">
        <v>407738.52647200006</v>
      </c>
      <c r="P233" s="85">
        <v>96.27</v>
      </c>
      <c r="Q233" s="73"/>
      <c r="R233" s="83">
        <v>392.52987937</v>
      </c>
      <c r="S233" s="84">
        <v>6.0369688833209194E-4</v>
      </c>
      <c r="T233" s="84">
        <f t="shared" si="3"/>
        <v>1.2524999855230612E-3</v>
      </c>
      <c r="U233" s="84">
        <f>R233/'סכום נכסי הקרן'!$C$42</f>
        <v>3.1778347187221418E-4</v>
      </c>
    </row>
    <row r="234" spans="2:21">
      <c r="B234" s="76" t="s">
        <v>842</v>
      </c>
      <c r="C234" s="73" t="s">
        <v>843</v>
      </c>
      <c r="D234" s="86" t="s">
        <v>118</v>
      </c>
      <c r="E234" s="86" t="s">
        <v>296</v>
      </c>
      <c r="F234" s="73" t="s">
        <v>837</v>
      </c>
      <c r="G234" s="86" t="s">
        <v>838</v>
      </c>
      <c r="H234" s="73" t="s">
        <v>839</v>
      </c>
      <c r="I234" s="73" t="s">
        <v>129</v>
      </c>
      <c r="J234" s="73"/>
      <c r="K234" s="83">
        <v>4.650000000001091</v>
      </c>
      <c r="L234" s="86" t="s">
        <v>131</v>
      </c>
      <c r="M234" s="87">
        <v>3.1600000000000003E-2</v>
      </c>
      <c r="N234" s="87">
        <v>5.5800000000013103E-2</v>
      </c>
      <c r="O234" s="83">
        <v>657458.4</v>
      </c>
      <c r="P234" s="85">
        <v>90.55</v>
      </c>
      <c r="Q234" s="73"/>
      <c r="R234" s="83">
        <v>595.32860315900007</v>
      </c>
      <c r="S234" s="84">
        <v>2.8707341248182484E-3</v>
      </c>
      <c r="T234" s="84">
        <f t="shared" si="3"/>
        <v>1.8995982370434033E-3</v>
      </c>
      <c r="U234" s="84">
        <f>R234/'סכום נכסי הקרן'!$C$42</f>
        <v>4.8196481429729754E-4</v>
      </c>
    </row>
    <row r="235" spans="2:21">
      <c r="B235" s="76" t="s">
        <v>844</v>
      </c>
      <c r="C235" s="73" t="s">
        <v>845</v>
      </c>
      <c r="D235" s="86" t="s">
        <v>118</v>
      </c>
      <c r="E235" s="86" t="s">
        <v>296</v>
      </c>
      <c r="F235" s="73" t="s">
        <v>846</v>
      </c>
      <c r="G235" s="86" t="s">
        <v>411</v>
      </c>
      <c r="H235" s="73" t="s">
        <v>847</v>
      </c>
      <c r="I235" s="73" t="s">
        <v>129</v>
      </c>
      <c r="J235" s="73"/>
      <c r="K235" s="83">
        <v>2.6499999999964006</v>
      </c>
      <c r="L235" s="86" t="s">
        <v>131</v>
      </c>
      <c r="M235" s="87">
        <v>4.9500000000000002E-2</v>
      </c>
      <c r="N235" s="87">
        <v>0.25759999999966682</v>
      </c>
      <c r="O235" s="83">
        <v>626369.98974899994</v>
      </c>
      <c r="P235" s="85">
        <v>62.1</v>
      </c>
      <c r="Q235" s="73"/>
      <c r="R235" s="83">
        <v>388.97576379599997</v>
      </c>
      <c r="S235" s="84">
        <v>1.0811657346887389E-3</v>
      </c>
      <c r="T235" s="84">
        <f t="shared" si="3"/>
        <v>1.2411593718807904E-3</v>
      </c>
      <c r="U235" s="84">
        <f>R235/'סכום נכסי הקרן'!$C$42</f>
        <v>3.1490613884382521E-4</v>
      </c>
    </row>
    <row r="236" spans="2:21">
      <c r="B236" s="76" t="s">
        <v>848</v>
      </c>
      <c r="C236" s="73" t="s">
        <v>849</v>
      </c>
      <c r="D236" s="86" t="s">
        <v>118</v>
      </c>
      <c r="E236" s="86" t="s">
        <v>296</v>
      </c>
      <c r="F236" s="73" t="s">
        <v>846</v>
      </c>
      <c r="G236" s="86" t="s">
        <v>411</v>
      </c>
      <c r="H236" s="73" t="s">
        <v>847</v>
      </c>
      <c r="I236" s="73" t="s">
        <v>129</v>
      </c>
      <c r="J236" s="73"/>
      <c r="K236" s="83">
        <v>3.1300000000018295</v>
      </c>
      <c r="L236" s="86" t="s">
        <v>131</v>
      </c>
      <c r="M236" s="87">
        <v>0.04</v>
      </c>
      <c r="N236" s="87">
        <v>9.2400000000043669E-2</v>
      </c>
      <c r="O236" s="83">
        <v>1074127.9995619999</v>
      </c>
      <c r="P236" s="85">
        <v>87</v>
      </c>
      <c r="Q236" s="73"/>
      <c r="R236" s="83">
        <v>934.49137763300007</v>
      </c>
      <c r="S236" s="84">
        <v>1.3095305143525241E-3</v>
      </c>
      <c r="T236" s="84">
        <f t="shared" si="3"/>
        <v>2.9818123370259093E-3</v>
      </c>
      <c r="U236" s="84">
        <f>R236/'סכום נכסי הקרן'!$C$42</f>
        <v>7.5654346338038141E-4</v>
      </c>
    </row>
    <row r="237" spans="2:21">
      <c r="B237" s="76" t="s">
        <v>850</v>
      </c>
      <c r="C237" s="73" t="s">
        <v>851</v>
      </c>
      <c r="D237" s="86" t="s">
        <v>118</v>
      </c>
      <c r="E237" s="86" t="s">
        <v>296</v>
      </c>
      <c r="F237" s="73" t="s">
        <v>823</v>
      </c>
      <c r="G237" s="86" t="s">
        <v>154</v>
      </c>
      <c r="H237" s="73" t="s">
        <v>633</v>
      </c>
      <c r="I237" s="73"/>
      <c r="J237" s="73"/>
      <c r="K237" s="83">
        <v>3.2100000000218825</v>
      </c>
      <c r="L237" s="86" t="s">
        <v>131</v>
      </c>
      <c r="M237" s="87">
        <v>4.2500000000000003E-2</v>
      </c>
      <c r="N237" s="87">
        <v>1.4900000000078984E-2</v>
      </c>
      <c r="O237" s="83">
        <v>69828.227211999998</v>
      </c>
      <c r="P237" s="85">
        <v>110.6</v>
      </c>
      <c r="Q237" s="73"/>
      <c r="R237" s="83">
        <v>77.230020111000002</v>
      </c>
      <c r="S237" s="84">
        <v>6.0144898546080961E-4</v>
      </c>
      <c r="T237" s="84">
        <f t="shared" si="3"/>
        <v>2.4642862659582311E-4</v>
      </c>
      <c r="U237" s="84">
        <f>R237/'סכום נכסי הקרן'!$C$42</f>
        <v>6.2523708928921383E-5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46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3.6385059274007041</v>
      </c>
      <c r="L239" s="71"/>
      <c r="M239" s="71"/>
      <c r="N239" s="91">
        <v>6.1326634482668639E-2</v>
      </c>
      <c r="O239" s="80"/>
      <c r="P239" s="82"/>
      <c r="Q239" s="71"/>
      <c r="R239" s="80">
        <v>9523.5703169610006</v>
      </c>
      <c r="S239" s="71"/>
      <c r="T239" s="81">
        <f t="shared" si="3"/>
        <v>3.0388187781439889E-2</v>
      </c>
      <c r="U239" s="81">
        <f>R239/'סכום נכסי הקרן'!$C$42</f>
        <v>7.7100710009652632E-3</v>
      </c>
    </row>
    <row r="240" spans="2:21">
      <c r="B240" s="76" t="s">
        <v>852</v>
      </c>
      <c r="C240" s="73" t="s">
        <v>853</v>
      </c>
      <c r="D240" s="86" t="s">
        <v>118</v>
      </c>
      <c r="E240" s="86" t="s">
        <v>296</v>
      </c>
      <c r="F240" s="73" t="s">
        <v>690</v>
      </c>
      <c r="G240" s="86" t="s">
        <v>125</v>
      </c>
      <c r="H240" s="73" t="s">
        <v>382</v>
      </c>
      <c r="I240" s="73" t="s">
        <v>300</v>
      </c>
      <c r="J240" s="73"/>
      <c r="K240" s="83">
        <v>2.3800000000001065</v>
      </c>
      <c r="L240" s="86" t="s">
        <v>131</v>
      </c>
      <c r="M240" s="87">
        <v>3.49E-2</v>
      </c>
      <c r="N240" s="87">
        <v>3.7799999999999383E-2</v>
      </c>
      <c r="O240" s="83">
        <v>3990482.2481240006</v>
      </c>
      <c r="P240" s="85">
        <v>89.27</v>
      </c>
      <c r="Q240" s="73"/>
      <c r="R240" s="83">
        <v>3562.3034742489999</v>
      </c>
      <c r="S240" s="84">
        <v>2.376493438325925E-3</v>
      </c>
      <c r="T240" s="84">
        <f t="shared" si="3"/>
        <v>1.1366739920758819E-2</v>
      </c>
      <c r="U240" s="84">
        <f>R240/'סכום נכסי הקרן'!$C$42</f>
        <v>2.8839617705693991E-3</v>
      </c>
    </row>
    <row r="241" spans="2:21">
      <c r="B241" s="76" t="s">
        <v>854</v>
      </c>
      <c r="C241" s="73" t="s">
        <v>855</v>
      </c>
      <c r="D241" s="86" t="s">
        <v>118</v>
      </c>
      <c r="E241" s="86" t="s">
        <v>296</v>
      </c>
      <c r="F241" s="73" t="s">
        <v>690</v>
      </c>
      <c r="G241" s="86" t="s">
        <v>125</v>
      </c>
      <c r="H241" s="73" t="s">
        <v>382</v>
      </c>
      <c r="I241" s="73" t="s">
        <v>300</v>
      </c>
      <c r="J241" s="73"/>
      <c r="K241" s="83">
        <v>5.270000000004238</v>
      </c>
      <c r="L241" s="86" t="s">
        <v>131</v>
      </c>
      <c r="M241" s="87">
        <v>3.7699999999999997E-2</v>
      </c>
      <c r="N241" s="87">
        <v>3.1100000000012069E-2</v>
      </c>
      <c r="O241" s="83">
        <v>362640.90427200007</v>
      </c>
      <c r="P241" s="85">
        <v>98.27</v>
      </c>
      <c r="Q241" s="73"/>
      <c r="R241" s="83">
        <v>356.36721478699997</v>
      </c>
      <c r="S241" s="84">
        <v>2.5692245322073291E-3</v>
      </c>
      <c r="T241" s="84">
        <f t="shared" si="3"/>
        <v>1.1371107139104691E-3</v>
      </c>
      <c r="U241" s="84">
        <f>R241/'סכום נכסי הקרן'!$C$42</f>
        <v>2.8850698183334044E-4</v>
      </c>
    </row>
    <row r="242" spans="2:21">
      <c r="B242" s="76" t="s">
        <v>856</v>
      </c>
      <c r="C242" s="73" t="s">
        <v>857</v>
      </c>
      <c r="D242" s="86" t="s">
        <v>118</v>
      </c>
      <c r="E242" s="86" t="s">
        <v>296</v>
      </c>
      <c r="F242" s="73" t="s">
        <v>858</v>
      </c>
      <c r="G242" s="86" t="s">
        <v>125</v>
      </c>
      <c r="H242" s="73" t="s">
        <v>588</v>
      </c>
      <c r="I242" s="73" t="s">
        <v>129</v>
      </c>
      <c r="J242" s="73"/>
      <c r="K242" s="83">
        <v>4.540000000000818</v>
      </c>
      <c r="L242" s="86" t="s">
        <v>131</v>
      </c>
      <c r="M242" s="87">
        <v>4.6900000000000004E-2</v>
      </c>
      <c r="N242" s="87">
        <v>8.110000000001856E-2</v>
      </c>
      <c r="O242" s="83">
        <v>1984379.881511</v>
      </c>
      <c r="P242" s="85">
        <v>80.06</v>
      </c>
      <c r="Q242" s="73"/>
      <c r="R242" s="83">
        <v>1588.694618255</v>
      </c>
      <c r="S242" s="84">
        <v>1.0713721508646319E-3</v>
      </c>
      <c r="T242" s="84">
        <f t="shared" si="3"/>
        <v>5.069270114057541E-3</v>
      </c>
      <c r="U242" s="84">
        <f>R242/'סכום נכסי הקרן'!$C$42</f>
        <v>1.2861718765054626E-3</v>
      </c>
    </row>
    <row r="243" spans="2:21">
      <c r="B243" s="76" t="s">
        <v>859</v>
      </c>
      <c r="C243" s="73" t="s">
        <v>860</v>
      </c>
      <c r="D243" s="86" t="s">
        <v>118</v>
      </c>
      <c r="E243" s="86" t="s">
        <v>296</v>
      </c>
      <c r="F243" s="73" t="s">
        <v>858</v>
      </c>
      <c r="G243" s="86" t="s">
        <v>125</v>
      </c>
      <c r="H243" s="73" t="s">
        <v>588</v>
      </c>
      <c r="I243" s="73" t="s">
        <v>129</v>
      </c>
      <c r="J243" s="73"/>
      <c r="K243" s="83">
        <v>4.7499999999994635</v>
      </c>
      <c r="L243" s="86" t="s">
        <v>131</v>
      </c>
      <c r="M243" s="87">
        <v>4.6900000000000004E-2</v>
      </c>
      <c r="N243" s="87">
        <v>8.1099999999988862E-2</v>
      </c>
      <c r="O243" s="83">
        <v>4027318.98416</v>
      </c>
      <c r="P243" s="85">
        <v>80.97</v>
      </c>
      <c r="Q243" s="73"/>
      <c r="R243" s="83">
        <v>3260.9203780329999</v>
      </c>
      <c r="S243" s="84">
        <v>2.619809628224863E-3</v>
      </c>
      <c r="T243" s="84">
        <f t="shared" si="3"/>
        <v>1.0405074724078036E-2</v>
      </c>
      <c r="U243" s="84">
        <f>R243/'סכום נכסי הקרן'!$C$42</f>
        <v>2.6399687098810415E-3</v>
      </c>
    </row>
    <row r="244" spans="2:21">
      <c r="B244" s="76" t="s">
        <v>861</v>
      </c>
      <c r="C244" s="73" t="s">
        <v>862</v>
      </c>
      <c r="D244" s="86" t="s">
        <v>118</v>
      </c>
      <c r="E244" s="86" t="s">
        <v>296</v>
      </c>
      <c r="F244" s="73" t="s">
        <v>863</v>
      </c>
      <c r="G244" s="86" t="s">
        <v>125</v>
      </c>
      <c r="H244" s="73" t="s">
        <v>602</v>
      </c>
      <c r="I244" s="73" t="s">
        <v>129</v>
      </c>
      <c r="J244" s="73"/>
      <c r="K244" s="83">
        <v>0.98999999999456134</v>
      </c>
      <c r="L244" s="86" t="s">
        <v>131</v>
      </c>
      <c r="M244" s="87">
        <v>4.4999999999999998E-2</v>
      </c>
      <c r="N244" s="87">
        <v>5.5900000000489468E-2</v>
      </c>
      <c r="O244" s="83">
        <v>44083.992681000003</v>
      </c>
      <c r="P244" s="85">
        <v>83.42</v>
      </c>
      <c r="Q244" s="73"/>
      <c r="R244" s="83">
        <v>36.77486828</v>
      </c>
      <c r="S244" s="84">
        <v>2.9201086434139231E-5</v>
      </c>
      <c r="T244" s="84">
        <f t="shared" si="3"/>
        <v>1.1734271557171237E-4</v>
      </c>
      <c r="U244" s="84">
        <f>R244/'סכום נכסי הקרן'!$C$42</f>
        <v>2.9772116554332614E-5</v>
      </c>
    </row>
    <row r="245" spans="2:21">
      <c r="B245" s="76" t="s">
        <v>864</v>
      </c>
      <c r="C245" s="73" t="s">
        <v>865</v>
      </c>
      <c r="D245" s="86" t="s">
        <v>118</v>
      </c>
      <c r="E245" s="86" t="s">
        <v>296</v>
      </c>
      <c r="F245" s="73" t="s">
        <v>826</v>
      </c>
      <c r="G245" s="86" t="s">
        <v>419</v>
      </c>
      <c r="H245" s="73" t="s">
        <v>626</v>
      </c>
      <c r="I245" s="73" t="s">
        <v>300</v>
      </c>
      <c r="J245" s="73"/>
      <c r="K245" s="83">
        <v>1.6499999999976782</v>
      </c>
      <c r="L245" s="86" t="s">
        <v>131</v>
      </c>
      <c r="M245" s="87">
        <v>6.7000000000000004E-2</v>
      </c>
      <c r="N245" s="87">
        <v>5.8399999999957972E-2</v>
      </c>
      <c r="O245" s="83">
        <v>485460.91586399992</v>
      </c>
      <c r="P245" s="85">
        <v>84.28</v>
      </c>
      <c r="Q245" s="73"/>
      <c r="R245" s="83">
        <v>409.14645838299998</v>
      </c>
      <c r="S245" s="84">
        <v>4.7424388559784723E-4</v>
      </c>
      <c r="T245" s="84">
        <f t="shared" si="3"/>
        <v>1.3055208281825509E-3</v>
      </c>
      <c r="U245" s="84">
        <f>R245/'סכום נכסי הקרן'!$C$42</f>
        <v>3.3123588517095496E-4</v>
      </c>
    </row>
    <row r="246" spans="2:21">
      <c r="B246" s="76" t="s">
        <v>866</v>
      </c>
      <c r="C246" s="73" t="s">
        <v>867</v>
      </c>
      <c r="D246" s="86" t="s">
        <v>118</v>
      </c>
      <c r="E246" s="86" t="s">
        <v>296</v>
      </c>
      <c r="F246" s="73" t="s">
        <v>826</v>
      </c>
      <c r="G246" s="86" t="s">
        <v>419</v>
      </c>
      <c r="H246" s="73" t="s">
        <v>626</v>
      </c>
      <c r="I246" s="73" t="s">
        <v>300</v>
      </c>
      <c r="J246" s="73"/>
      <c r="K246" s="83">
        <v>2.8500000000003229</v>
      </c>
      <c r="L246" s="86" t="s">
        <v>131</v>
      </c>
      <c r="M246" s="87">
        <v>4.7E-2</v>
      </c>
      <c r="N246" s="87">
        <v>6.1600000000005178E-2</v>
      </c>
      <c r="O246" s="83">
        <v>360353.28526400001</v>
      </c>
      <c r="P246" s="85">
        <v>85.85</v>
      </c>
      <c r="Q246" s="73"/>
      <c r="R246" s="83">
        <v>309.36330497400002</v>
      </c>
      <c r="S246" s="84">
        <v>5.185770571916132E-4</v>
      </c>
      <c r="T246" s="84">
        <f t="shared" si="3"/>
        <v>9.8712876488075887E-4</v>
      </c>
      <c r="U246" s="84">
        <f>R246/'סכום נכסי הקרן'!$C$42</f>
        <v>2.5045366045073093E-4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196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7.2640281792517083</v>
      </c>
      <c r="L248" s="71"/>
      <c r="M248" s="71"/>
      <c r="N248" s="91">
        <v>2.7630781084174362E-2</v>
      </c>
      <c r="O248" s="80"/>
      <c r="P248" s="82"/>
      <c r="Q248" s="71"/>
      <c r="R248" s="80">
        <v>33548.858361562998</v>
      </c>
      <c r="S248" s="71"/>
      <c r="T248" s="81">
        <f t="shared" si="3"/>
        <v>0.10704903453366091</v>
      </c>
      <c r="U248" s="81">
        <f>R248/'סכום נכסי הקרן'!$C$42</f>
        <v>2.7160410577145643E-2</v>
      </c>
    </row>
    <row r="249" spans="2:21">
      <c r="B249" s="89" t="s">
        <v>64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7.219100289152304</v>
      </c>
      <c r="L249" s="71"/>
      <c r="M249" s="71"/>
      <c r="N249" s="91">
        <v>3.0809529126269643E-2</v>
      </c>
      <c r="O249" s="80"/>
      <c r="P249" s="82"/>
      <c r="Q249" s="71"/>
      <c r="R249" s="80">
        <v>3411.3741645290002</v>
      </c>
      <c r="S249" s="71"/>
      <c r="T249" s="81">
        <f t="shared" si="3"/>
        <v>1.0885148663189567E-2</v>
      </c>
      <c r="U249" s="81">
        <f>R249/'סכום נכסי הקרן'!$C$42</f>
        <v>2.7617727537050593E-3</v>
      </c>
    </row>
    <row r="250" spans="2:21">
      <c r="B250" s="76" t="s">
        <v>868</v>
      </c>
      <c r="C250" s="73" t="s">
        <v>869</v>
      </c>
      <c r="D250" s="86" t="s">
        <v>27</v>
      </c>
      <c r="E250" s="86" t="s">
        <v>870</v>
      </c>
      <c r="F250" s="73" t="s">
        <v>317</v>
      </c>
      <c r="G250" s="86" t="s">
        <v>306</v>
      </c>
      <c r="H250" s="73" t="s">
        <v>871</v>
      </c>
      <c r="I250" s="73" t="s">
        <v>291</v>
      </c>
      <c r="J250" s="73"/>
      <c r="K250" s="83">
        <v>4.6499999999977053</v>
      </c>
      <c r="L250" s="86" t="s">
        <v>130</v>
      </c>
      <c r="M250" s="87">
        <v>3.2750000000000001E-2</v>
      </c>
      <c r="N250" s="87">
        <v>2.5399999999984466E-2</v>
      </c>
      <c r="O250" s="83">
        <v>169142.16825600003</v>
      </c>
      <c r="P250" s="85">
        <v>104.21368</v>
      </c>
      <c r="Q250" s="73"/>
      <c r="R250" s="83">
        <v>566.70573172200011</v>
      </c>
      <c r="S250" s="84">
        <v>2.2552289100800005E-4</v>
      </c>
      <c r="T250" s="84">
        <f t="shared" si="3"/>
        <v>1.8082672379408397E-3</v>
      </c>
      <c r="U250" s="84">
        <f>R250/'סכום נכסי הקרן'!$C$42</f>
        <v>4.5879237332337598E-4</v>
      </c>
    </row>
    <row r="251" spans="2:21">
      <c r="B251" s="76" t="s">
        <v>872</v>
      </c>
      <c r="C251" s="73" t="s">
        <v>873</v>
      </c>
      <c r="D251" s="86" t="s">
        <v>27</v>
      </c>
      <c r="E251" s="86" t="s">
        <v>870</v>
      </c>
      <c r="F251" s="73" t="s">
        <v>874</v>
      </c>
      <c r="G251" s="86" t="s">
        <v>875</v>
      </c>
      <c r="H251" s="73" t="s">
        <v>876</v>
      </c>
      <c r="I251" s="73" t="s">
        <v>877</v>
      </c>
      <c r="J251" s="73"/>
      <c r="K251" s="83">
        <v>2.8100000000003265</v>
      </c>
      <c r="L251" s="86" t="s">
        <v>130</v>
      </c>
      <c r="M251" s="87">
        <v>5.0819999999999997E-2</v>
      </c>
      <c r="N251" s="87">
        <v>3.7100000000000292E-2</v>
      </c>
      <c r="O251" s="83">
        <v>101208.972643</v>
      </c>
      <c r="P251" s="85">
        <v>103.28212000000001</v>
      </c>
      <c r="Q251" s="73"/>
      <c r="R251" s="83">
        <v>336.06642296900009</v>
      </c>
      <c r="S251" s="84">
        <v>3.1627803950937502E-4</v>
      </c>
      <c r="T251" s="84">
        <f t="shared" si="3"/>
        <v>1.0723341381782962E-3</v>
      </c>
      <c r="U251" s="84">
        <f>R251/'סכום נכסי הקרן'!$C$42</f>
        <v>2.720719116775777E-4</v>
      </c>
    </row>
    <row r="252" spans="2:21">
      <c r="B252" s="76" t="s">
        <v>878</v>
      </c>
      <c r="C252" s="73" t="s">
        <v>879</v>
      </c>
      <c r="D252" s="86" t="s">
        <v>27</v>
      </c>
      <c r="E252" s="86" t="s">
        <v>870</v>
      </c>
      <c r="F252" s="73" t="s">
        <v>874</v>
      </c>
      <c r="G252" s="86" t="s">
        <v>875</v>
      </c>
      <c r="H252" s="73" t="s">
        <v>876</v>
      </c>
      <c r="I252" s="73" t="s">
        <v>877</v>
      </c>
      <c r="J252" s="73"/>
      <c r="K252" s="83">
        <v>4.4499999999990356</v>
      </c>
      <c r="L252" s="86" t="s">
        <v>130</v>
      </c>
      <c r="M252" s="87">
        <v>5.4120000000000001E-2</v>
      </c>
      <c r="N252" s="87">
        <v>4.4999999999989278E-2</v>
      </c>
      <c r="O252" s="83">
        <v>140638.96100000001</v>
      </c>
      <c r="P252" s="85">
        <v>103.136</v>
      </c>
      <c r="Q252" s="73"/>
      <c r="R252" s="83">
        <v>466.33381716099996</v>
      </c>
      <c r="S252" s="84">
        <v>4.3949675312500002E-4</v>
      </c>
      <c r="T252" s="84">
        <f t="shared" si="3"/>
        <v>1.4879965320869434E-3</v>
      </c>
      <c r="U252" s="84">
        <f>R252/'סכום נכסי הקרן'!$C$42</f>
        <v>3.7753350065144342E-4</v>
      </c>
    </row>
    <row r="253" spans="2:21">
      <c r="B253" s="76" t="s">
        <v>880</v>
      </c>
      <c r="C253" s="73" t="s">
        <v>881</v>
      </c>
      <c r="D253" s="86" t="s">
        <v>27</v>
      </c>
      <c r="E253" s="86" t="s">
        <v>870</v>
      </c>
      <c r="F253" s="73" t="s">
        <v>664</v>
      </c>
      <c r="G253" s="86" t="s">
        <v>471</v>
      </c>
      <c r="H253" s="73" t="s">
        <v>876</v>
      </c>
      <c r="I253" s="73" t="s">
        <v>291</v>
      </c>
      <c r="J253" s="73"/>
      <c r="K253" s="83">
        <v>11.409999999998758</v>
      </c>
      <c r="L253" s="86" t="s">
        <v>130</v>
      </c>
      <c r="M253" s="87">
        <v>6.3750000000000001E-2</v>
      </c>
      <c r="N253" s="87">
        <v>3.7999999999995905E-2</v>
      </c>
      <c r="O253" s="83">
        <v>345714.84269999998</v>
      </c>
      <c r="P253" s="85">
        <v>131.81925000000001</v>
      </c>
      <c r="Q253" s="73"/>
      <c r="R253" s="83">
        <v>1465.135661602</v>
      </c>
      <c r="S253" s="84">
        <v>4.987950406867695E-4</v>
      </c>
      <c r="T253" s="84">
        <f t="shared" si="3"/>
        <v>4.6750132700498718E-3</v>
      </c>
      <c r="U253" s="84">
        <f>R253/'סכום נכסי הקרן'!$C$42</f>
        <v>1.1861412895623285E-3</v>
      </c>
    </row>
    <row r="254" spans="2:21">
      <c r="B254" s="76" t="s">
        <v>882</v>
      </c>
      <c r="C254" s="73" t="s">
        <v>883</v>
      </c>
      <c r="D254" s="86" t="s">
        <v>27</v>
      </c>
      <c r="E254" s="86" t="s">
        <v>870</v>
      </c>
      <c r="F254" s="73" t="s">
        <v>884</v>
      </c>
      <c r="G254" s="86" t="s">
        <v>885</v>
      </c>
      <c r="H254" s="73" t="s">
        <v>886</v>
      </c>
      <c r="I254" s="73" t="s">
        <v>291</v>
      </c>
      <c r="J254" s="73"/>
      <c r="K254" s="83">
        <v>3.4099999999986577</v>
      </c>
      <c r="L254" s="86" t="s">
        <v>132</v>
      </c>
      <c r="M254" s="87">
        <v>0.06</v>
      </c>
      <c r="N254" s="87">
        <v>3.4699999999984611E-2</v>
      </c>
      <c r="O254" s="83">
        <v>69797.318400000004</v>
      </c>
      <c r="P254" s="85">
        <v>110.93300000000001</v>
      </c>
      <c r="Q254" s="73"/>
      <c r="R254" s="83">
        <v>305.38479720099997</v>
      </c>
      <c r="S254" s="84">
        <v>6.9797318400000006E-5</v>
      </c>
      <c r="T254" s="84">
        <f t="shared" si="3"/>
        <v>9.7443398369344216E-4</v>
      </c>
      <c r="U254" s="84">
        <f>R254/'סכום נכסי הקרן'!$C$42</f>
        <v>2.4723274892419003E-4</v>
      </c>
    </row>
    <row r="255" spans="2:21">
      <c r="B255" s="76" t="s">
        <v>887</v>
      </c>
      <c r="C255" s="73" t="s">
        <v>888</v>
      </c>
      <c r="D255" s="86" t="s">
        <v>27</v>
      </c>
      <c r="E255" s="86" t="s">
        <v>870</v>
      </c>
      <c r="F255" s="73" t="s">
        <v>889</v>
      </c>
      <c r="G255" s="86" t="s">
        <v>890</v>
      </c>
      <c r="H255" s="73" t="s">
        <v>633</v>
      </c>
      <c r="I255" s="73"/>
      <c r="J255" s="73"/>
      <c r="K255" s="83">
        <v>3.8599999999827763</v>
      </c>
      <c r="L255" s="86" t="s">
        <v>130</v>
      </c>
      <c r="M255" s="87">
        <v>0</v>
      </c>
      <c r="N255" s="87">
        <v>-5.2399999999748481E-2</v>
      </c>
      <c r="O255" s="83">
        <v>18539.912700000001</v>
      </c>
      <c r="P255" s="85">
        <v>122.73099999999999</v>
      </c>
      <c r="Q255" s="73"/>
      <c r="R255" s="83">
        <v>73.154818140999993</v>
      </c>
      <c r="S255" s="84">
        <v>3.2243326434782609E-5</v>
      </c>
      <c r="T255" s="84">
        <f t="shared" si="3"/>
        <v>2.3342530971044191E-4</v>
      </c>
      <c r="U255" s="84">
        <f>R255/'סכום נכסי הקרן'!$C$42</f>
        <v>5.9224515928160323E-5</v>
      </c>
    </row>
    <row r="256" spans="2:21">
      <c r="B256" s="76" t="s">
        <v>891</v>
      </c>
      <c r="C256" s="73" t="s">
        <v>892</v>
      </c>
      <c r="D256" s="86" t="s">
        <v>27</v>
      </c>
      <c r="E256" s="86" t="s">
        <v>870</v>
      </c>
      <c r="F256" s="73" t="s">
        <v>893</v>
      </c>
      <c r="G256" s="86" t="s">
        <v>156</v>
      </c>
      <c r="H256" s="73" t="s">
        <v>633</v>
      </c>
      <c r="I256" s="73"/>
      <c r="J256" s="73"/>
      <c r="K256" s="83">
        <v>4.6900000000011586</v>
      </c>
      <c r="L256" s="86" t="s">
        <v>130</v>
      </c>
      <c r="M256" s="87">
        <v>0</v>
      </c>
      <c r="N256" s="87">
        <v>-2.6099999999993451E-2</v>
      </c>
      <c r="O256" s="83">
        <v>54892.682699999998</v>
      </c>
      <c r="P256" s="85">
        <v>112.53</v>
      </c>
      <c r="Q256" s="73"/>
      <c r="R256" s="83">
        <v>198.59291573300001</v>
      </c>
      <c r="S256" s="84">
        <v>1.1933191891304348E-4</v>
      </c>
      <c r="T256" s="84">
        <f t="shared" si="3"/>
        <v>6.3367819152973081E-4</v>
      </c>
      <c r="U256" s="84">
        <f>R256/'סכום נכסי הקרן'!$C$42</f>
        <v>1.607764136379833E-4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63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7.2691137345870489</v>
      </c>
      <c r="L258" s="71"/>
      <c r="M258" s="71"/>
      <c r="N258" s="91">
        <v>2.727096674547724E-2</v>
      </c>
      <c r="O258" s="80"/>
      <c r="P258" s="82"/>
      <c r="Q258" s="71"/>
      <c r="R258" s="80">
        <v>30137.484197033998</v>
      </c>
      <c r="S258" s="71"/>
      <c r="T258" s="81">
        <f t="shared" si="3"/>
        <v>9.6163885870471352E-2</v>
      </c>
      <c r="U258" s="81">
        <f>R258/'סכום נכסי הקרן'!$C$42</f>
        <v>2.4398637823440587E-2</v>
      </c>
    </row>
    <row r="259" spans="2:21">
      <c r="B259" s="76" t="s">
        <v>894</v>
      </c>
      <c r="C259" s="73" t="s">
        <v>895</v>
      </c>
      <c r="D259" s="86" t="s">
        <v>27</v>
      </c>
      <c r="E259" s="86" t="s">
        <v>870</v>
      </c>
      <c r="F259" s="73"/>
      <c r="G259" s="86" t="s">
        <v>896</v>
      </c>
      <c r="H259" s="73" t="s">
        <v>897</v>
      </c>
      <c r="I259" s="73" t="s">
        <v>291</v>
      </c>
      <c r="J259" s="73"/>
      <c r="K259" s="83">
        <v>6.4700000000076665</v>
      </c>
      <c r="L259" s="86" t="s">
        <v>130</v>
      </c>
      <c r="M259" s="87">
        <v>4.2500000000000003E-2</v>
      </c>
      <c r="N259" s="87">
        <v>3.0900000000038758E-2</v>
      </c>
      <c r="O259" s="83">
        <v>101787.75599999999</v>
      </c>
      <c r="P259" s="85">
        <v>108.00917</v>
      </c>
      <c r="Q259" s="73"/>
      <c r="R259" s="83">
        <v>353.45744410700001</v>
      </c>
      <c r="S259" s="84">
        <v>1.3331485211797033E-4</v>
      </c>
      <c r="T259" s="84">
        <f t="shared" si="3"/>
        <v>1.1278261016398705E-3</v>
      </c>
      <c r="U259" s="84">
        <f>R259/'סכום נכסי הקרן'!$C$42</f>
        <v>2.8615129611961478E-4</v>
      </c>
    </row>
    <row r="260" spans="2:21">
      <c r="B260" s="76" t="s">
        <v>898</v>
      </c>
      <c r="C260" s="73" t="s">
        <v>899</v>
      </c>
      <c r="D260" s="86" t="s">
        <v>27</v>
      </c>
      <c r="E260" s="86" t="s">
        <v>870</v>
      </c>
      <c r="F260" s="73"/>
      <c r="G260" s="86" t="s">
        <v>900</v>
      </c>
      <c r="H260" s="73" t="s">
        <v>897</v>
      </c>
      <c r="I260" s="73" t="s">
        <v>877</v>
      </c>
      <c r="J260" s="73"/>
      <c r="K260" s="83">
        <v>8.1599999999975665</v>
      </c>
      <c r="L260" s="86" t="s">
        <v>130</v>
      </c>
      <c r="M260" s="87">
        <v>2.9500000000000002E-2</v>
      </c>
      <c r="N260" s="87">
        <v>1.9199999999991894E-2</v>
      </c>
      <c r="O260" s="83">
        <v>70887.901500000007</v>
      </c>
      <c r="P260" s="85">
        <v>108.22592</v>
      </c>
      <c r="Q260" s="73"/>
      <c r="R260" s="83">
        <v>246.65184608499999</v>
      </c>
      <c r="S260" s="84">
        <v>9.4517202000000009E-5</v>
      </c>
      <c r="T260" s="84">
        <f t="shared" si="3"/>
        <v>7.8702654214890728E-4</v>
      </c>
      <c r="U260" s="84">
        <f>R260/'סכום נכסי הקרן'!$C$42</f>
        <v>1.9968385621594749E-4</v>
      </c>
    </row>
    <row r="261" spans="2:21">
      <c r="B261" s="76" t="s">
        <v>901</v>
      </c>
      <c r="C261" s="73" t="s">
        <v>902</v>
      </c>
      <c r="D261" s="86" t="s">
        <v>27</v>
      </c>
      <c r="E261" s="86" t="s">
        <v>870</v>
      </c>
      <c r="F261" s="73"/>
      <c r="G261" s="86" t="s">
        <v>903</v>
      </c>
      <c r="H261" s="73" t="s">
        <v>904</v>
      </c>
      <c r="I261" s="73" t="s">
        <v>905</v>
      </c>
      <c r="J261" s="73"/>
      <c r="K261" s="83">
        <v>2.7200000000022606</v>
      </c>
      <c r="L261" s="86" t="s">
        <v>130</v>
      </c>
      <c r="M261" s="87">
        <v>5.8749999999999997E-2</v>
      </c>
      <c r="N261" s="87">
        <v>3.6200000000050865E-2</v>
      </c>
      <c r="O261" s="83">
        <v>90881.925000000003</v>
      </c>
      <c r="P261" s="85">
        <v>109.01180600000001</v>
      </c>
      <c r="Q261" s="73"/>
      <c r="R261" s="83">
        <v>318.51656799900002</v>
      </c>
      <c r="S261" s="84">
        <v>3.0293975E-5</v>
      </c>
      <c r="T261" s="84">
        <f t="shared" si="3"/>
        <v>1.0163353613943833E-3</v>
      </c>
      <c r="U261" s="84">
        <f>R261/'סכום נכסי הקרן'!$C$42</f>
        <v>2.5786393889300527E-4</v>
      </c>
    </row>
    <row r="262" spans="2:21">
      <c r="B262" s="76" t="s">
        <v>906</v>
      </c>
      <c r="C262" s="73" t="s">
        <v>907</v>
      </c>
      <c r="D262" s="86" t="s">
        <v>27</v>
      </c>
      <c r="E262" s="86" t="s">
        <v>870</v>
      </c>
      <c r="F262" s="73"/>
      <c r="G262" s="86" t="s">
        <v>908</v>
      </c>
      <c r="H262" s="73" t="s">
        <v>897</v>
      </c>
      <c r="I262" s="73" t="s">
        <v>291</v>
      </c>
      <c r="J262" s="73"/>
      <c r="K262" s="83">
        <v>6.2800000000142084</v>
      </c>
      <c r="L262" s="86" t="s">
        <v>130</v>
      </c>
      <c r="M262" s="87">
        <v>5.1249999999999997E-2</v>
      </c>
      <c r="N262" s="87">
        <v>2.4900000000071042E-2</v>
      </c>
      <c r="O262" s="83">
        <v>43750.558695</v>
      </c>
      <c r="P262" s="85">
        <v>120.08735</v>
      </c>
      <c r="Q262" s="73"/>
      <c r="R262" s="83">
        <v>168.91251632000001</v>
      </c>
      <c r="S262" s="84">
        <v>8.7501117389999998E-5</v>
      </c>
      <c r="T262" s="84">
        <f t="shared" si="3"/>
        <v>5.3897279000777391E-4</v>
      </c>
      <c r="U262" s="84">
        <f>R262/'סכום נכסי הקרן'!$C$42</f>
        <v>1.3674782150340444E-4</v>
      </c>
    </row>
    <row r="263" spans="2:21">
      <c r="B263" s="76" t="s">
        <v>909</v>
      </c>
      <c r="C263" s="73" t="s">
        <v>910</v>
      </c>
      <c r="D263" s="86" t="s">
        <v>27</v>
      </c>
      <c r="E263" s="86" t="s">
        <v>870</v>
      </c>
      <c r="F263" s="73"/>
      <c r="G263" s="86" t="s">
        <v>911</v>
      </c>
      <c r="H263" s="73" t="s">
        <v>912</v>
      </c>
      <c r="I263" s="73" t="s">
        <v>877</v>
      </c>
      <c r="J263" s="73"/>
      <c r="K263" s="83">
        <v>7.5199999999977312</v>
      </c>
      <c r="L263" s="86" t="s">
        <v>130</v>
      </c>
      <c r="M263" s="87">
        <v>3.61E-2</v>
      </c>
      <c r="N263" s="87">
        <v>2.3399999999988142E-2</v>
      </c>
      <c r="O263" s="83">
        <v>109058.31</v>
      </c>
      <c r="P263" s="85">
        <v>110.67103</v>
      </c>
      <c r="Q263" s="73"/>
      <c r="R263" s="83">
        <v>388.03748741900006</v>
      </c>
      <c r="S263" s="84">
        <v>8.7246647999999997E-5</v>
      </c>
      <c r="T263" s="84">
        <f t="shared" si="3"/>
        <v>1.2381654822169125E-3</v>
      </c>
      <c r="U263" s="84">
        <f>R263/'סכום נכסי הקרן'!$C$42</f>
        <v>3.1414653112902586E-4</v>
      </c>
    </row>
    <row r="264" spans="2:21">
      <c r="B264" s="76" t="s">
        <v>913</v>
      </c>
      <c r="C264" s="73" t="s">
        <v>914</v>
      </c>
      <c r="D264" s="86" t="s">
        <v>27</v>
      </c>
      <c r="E264" s="86" t="s">
        <v>870</v>
      </c>
      <c r="F264" s="73"/>
      <c r="G264" s="86" t="s">
        <v>911</v>
      </c>
      <c r="H264" s="73" t="s">
        <v>912</v>
      </c>
      <c r="I264" s="73" t="s">
        <v>877</v>
      </c>
      <c r="J264" s="73"/>
      <c r="K264" s="83">
        <v>7.3400000000009227</v>
      </c>
      <c r="L264" s="86" t="s">
        <v>130</v>
      </c>
      <c r="M264" s="87">
        <v>3.9329999999999997E-2</v>
      </c>
      <c r="N264" s="87">
        <v>2.3400000000009219E-2</v>
      </c>
      <c r="O264" s="83">
        <v>95062.493549999999</v>
      </c>
      <c r="P264" s="85">
        <v>113.5929</v>
      </c>
      <c r="Q264" s="73"/>
      <c r="R264" s="83">
        <v>347.16934200199995</v>
      </c>
      <c r="S264" s="84">
        <v>6.3374995699999996E-5</v>
      </c>
      <c r="T264" s="84">
        <f t="shared" si="3"/>
        <v>1.1077617747964703E-3</v>
      </c>
      <c r="U264" s="84">
        <f>R264/'סכום נכסי הקרן'!$C$42</f>
        <v>2.810605883201957E-4</v>
      </c>
    </row>
    <row r="265" spans="2:21">
      <c r="B265" s="76" t="s">
        <v>915</v>
      </c>
      <c r="C265" s="73" t="s">
        <v>916</v>
      </c>
      <c r="D265" s="86" t="s">
        <v>27</v>
      </c>
      <c r="E265" s="86" t="s">
        <v>870</v>
      </c>
      <c r="F265" s="73"/>
      <c r="G265" s="86" t="s">
        <v>908</v>
      </c>
      <c r="H265" s="73" t="s">
        <v>912</v>
      </c>
      <c r="I265" s="73" t="s">
        <v>291</v>
      </c>
      <c r="J265" s="73"/>
      <c r="K265" s="83">
        <v>3.4399999927117655</v>
      </c>
      <c r="L265" s="86" t="s">
        <v>130</v>
      </c>
      <c r="M265" s="87">
        <v>4.4999999999999998E-2</v>
      </c>
      <c r="N265" s="87">
        <v>2.3499999908897066E-2</v>
      </c>
      <c r="O265" s="83">
        <v>47.258600999999999</v>
      </c>
      <c r="P265" s="85">
        <v>108.367</v>
      </c>
      <c r="Q265" s="73"/>
      <c r="R265" s="83">
        <v>0.16464893</v>
      </c>
      <c r="S265" s="84">
        <v>9.4517202000000003E-8</v>
      </c>
      <c r="T265" s="84">
        <f t="shared" si="3"/>
        <v>5.2536836882932213E-7</v>
      </c>
      <c r="U265" s="84">
        <f>R265/'סכום נכסי הקרן'!$C$42</f>
        <v>1.3329611671708078E-7</v>
      </c>
    </row>
    <row r="266" spans="2:21">
      <c r="B266" s="76" t="s">
        <v>917</v>
      </c>
      <c r="C266" s="73" t="s">
        <v>918</v>
      </c>
      <c r="D266" s="86" t="s">
        <v>27</v>
      </c>
      <c r="E266" s="86" t="s">
        <v>870</v>
      </c>
      <c r="F266" s="73"/>
      <c r="G266" s="86" t="s">
        <v>911</v>
      </c>
      <c r="H266" s="73" t="s">
        <v>912</v>
      </c>
      <c r="I266" s="73" t="s">
        <v>877</v>
      </c>
      <c r="J266" s="73"/>
      <c r="K266" s="83">
        <v>7.2699999999951022</v>
      </c>
      <c r="L266" s="86" t="s">
        <v>130</v>
      </c>
      <c r="M266" s="87">
        <v>4.1100000000000005E-2</v>
      </c>
      <c r="N266" s="87">
        <v>2.3400000000003376E-2</v>
      </c>
      <c r="O266" s="83">
        <v>79976.093999999997</v>
      </c>
      <c r="P266" s="85">
        <v>115.143</v>
      </c>
      <c r="Q266" s="73"/>
      <c r="R266" s="83">
        <v>296.059299635</v>
      </c>
      <c r="S266" s="84">
        <v>6.3980875200000004E-5</v>
      </c>
      <c r="T266" s="84">
        <f t="shared" si="3"/>
        <v>9.4467781434104359E-4</v>
      </c>
      <c r="U266" s="84">
        <f>R266/'סכום נכסי הקרן'!$C$42</f>
        <v>2.3968303322301671E-4</v>
      </c>
    </row>
    <row r="267" spans="2:21">
      <c r="B267" s="76" t="s">
        <v>919</v>
      </c>
      <c r="C267" s="73" t="s">
        <v>920</v>
      </c>
      <c r="D267" s="86" t="s">
        <v>27</v>
      </c>
      <c r="E267" s="86" t="s">
        <v>870</v>
      </c>
      <c r="F267" s="73"/>
      <c r="G267" s="86" t="s">
        <v>921</v>
      </c>
      <c r="H267" s="73" t="s">
        <v>922</v>
      </c>
      <c r="I267" s="73" t="s">
        <v>905</v>
      </c>
      <c r="J267" s="73"/>
      <c r="K267" s="83">
        <v>16.380000000009943</v>
      </c>
      <c r="L267" s="86" t="s">
        <v>130</v>
      </c>
      <c r="M267" s="87">
        <v>4.4500000000000005E-2</v>
      </c>
      <c r="N267" s="87">
        <v>2.890000000001483E-2</v>
      </c>
      <c r="O267" s="83">
        <v>112155.56600399999</v>
      </c>
      <c r="P267" s="85">
        <v>127.17861000000001</v>
      </c>
      <c r="Q267" s="73"/>
      <c r="R267" s="83">
        <v>458.58081998799997</v>
      </c>
      <c r="S267" s="84">
        <v>5.6077783001999994E-5</v>
      </c>
      <c r="T267" s="84">
        <f t="shared" ref="T267:T330" si="4">IFERROR(R267/$R$11,0)</f>
        <v>1.4632579596691492E-3</v>
      </c>
      <c r="U267" s="84">
        <f>R267/'סכום נכסי הקרן'!$C$42</f>
        <v>3.7125684634169842E-4</v>
      </c>
    </row>
    <row r="268" spans="2:21">
      <c r="B268" s="76" t="s">
        <v>923</v>
      </c>
      <c r="C268" s="73" t="s">
        <v>924</v>
      </c>
      <c r="D268" s="86" t="s">
        <v>27</v>
      </c>
      <c r="E268" s="86" t="s">
        <v>870</v>
      </c>
      <c r="F268" s="73"/>
      <c r="G268" s="86" t="s">
        <v>925</v>
      </c>
      <c r="H268" s="73" t="s">
        <v>871</v>
      </c>
      <c r="I268" s="73" t="s">
        <v>291</v>
      </c>
      <c r="J268" s="73"/>
      <c r="K268" s="83">
        <v>16.250000000012516</v>
      </c>
      <c r="L268" s="86" t="s">
        <v>130</v>
      </c>
      <c r="M268" s="87">
        <v>5.5500000000000001E-2</v>
      </c>
      <c r="N268" s="87">
        <v>3.2300000000037903E-2</v>
      </c>
      <c r="O268" s="83">
        <v>90881.925000000003</v>
      </c>
      <c r="P268" s="85">
        <v>143.56242</v>
      </c>
      <c r="Q268" s="73"/>
      <c r="R268" s="83">
        <v>419.46840546700003</v>
      </c>
      <c r="S268" s="84">
        <v>2.2720481250000001E-5</v>
      </c>
      <c r="T268" s="84">
        <f t="shared" si="4"/>
        <v>1.3384565083759399E-3</v>
      </c>
      <c r="U268" s="84">
        <f>R268/'סכום נכסי הקרן'!$C$42</f>
        <v>3.395923042698E-4</v>
      </c>
    </row>
    <row r="269" spans="2:21">
      <c r="B269" s="76" t="s">
        <v>926</v>
      </c>
      <c r="C269" s="73" t="s">
        <v>927</v>
      </c>
      <c r="D269" s="86" t="s">
        <v>27</v>
      </c>
      <c r="E269" s="86" t="s">
        <v>870</v>
      </c>
      <c r="F269" s="73"/>
      <c r="G269" s="86" t="s">
        <v>928</v>
      </c>
      <c r="H269" s="73" t="s">
        <v>871</v>
      </c>
      <c r="I269" s="73" t="s">
        <v>877</v>
      </c>
      <c r="J269" s="73"/>
      <c r="K269" s="83">
        <v>8.2099999999988675</v>
      </c>
      <c r="L269" s="86" t="s">
        <v>130</v>
      </c>
      <c r="M269" s="87">
        <v>3.875E-2</v>
      </c>
      <c r="N269" s="87">
        <v>2.4399999999992456E-2</v>
      </c>
      <c r="O269" s="83">
        <v>144611.31906000001</v>
      </c>
      <c r="P269" s="85">
        <v>114.00901</v>
      </c>
      <c r="Q269" s="73"/>
      <c r="R269" s="83">
        <v>530.05685335999999</v>
      </c>
      <c r="S269" s="84">
        <v>3.6152829765000004E-4</v>
      </c>
      <c r="T269" s="84">
        <f t="shared" si="4"/>
        <v>1.6913265360214999E-3</v>
      </c>
      <c r="U269" s="84">
        <f>R269/'סכום נכסי הקרן'!$C$42</f>
        <v>4.2912225540829894E-4</v>
      </c>
    </row>
    <row r="270" spans="2:21">
      <c r="B270" s="76" t="s">
        <v>929</v>
      </c>
      <c r="C270" s="73" t="s">
        <v>930</v>
      </c>
      <c r="D270" s="86" t="s">
        <v>27</v>
      </c>
      <c r="E270" s="86" t="s">
        <v>870</v>
      </c>
      <c r="F270" s="73"/>
      <c r="G270" s="86" t="s">
        <v>903</v>
      </c>
      <c r="H270" s="73" t="s">
        <v>871</v>
      </c>
      <c r="I270" s="73" t="s">
        <v>877</v>
      </c>
      <c r="J270" s="73"/>
      <c r="K270" s="83">
        <v>21.469999999994752</v>
      </c>
      <c r="L270" s="86" t="s">
        <v>130</v>
      </c>
      <c r="M270" s="87">
        <v>3.5000000000000003E-2</v>
      </c>
      <c r="N270" s="87">
        <v>3.5299999999995432E-2</v>
      </c>
      <c r="O270" s="83">
        <v>54529.154999999999</v>
      </c>
      <c r="P270" s="85">
        <v>99.921440000000004</v>
      </c>
      <c r="Q270" s="73"/>
      <c r="R270" s="83">
        <v>175.17351663599999</v>
      </c>
      <c r="S270" s="84">
        <v>3.635277E-5</v>
      </c>
      <c r="T270" s="84">
        <f t="shared" si="4"/>
        <v>5.5895063938254225E-4</v>
      </c>
      <c r="U270" s="84">
        <f>R270/'סכום נכסי הקרן'!$C$42</f>
        <v>1.4181658829640585E-4</v>
      </c>
    </row>
    <row r="271" spans="2:21">
      <c r="B271" s="76" t="s">
        <v>931</v>
      </c>
      <c r="C271" s="73" t="s">
        <v>932</v>
      </c>
      <c r="D271" s="86" t="s">
        <v>27</v>
      </c>
      <c r="E271" s="86" t="s">
        <v>870</v>
      </c>
      <c r="F271" s="73"/>
      <c r="G271" s="86" t="s">
        <v>903</v>
      </c>
      <c r="H271" s="73" t="s">
        <v>871</v>
      </c>
      <c r="I271" s="73" t="s">
        <v>877</v>
      </c>
      <c r="J271" s="73"/>
      <c r="K271" s="83">
        <v>20.769999999991114</v>
      </c>
      <c r="L271" s="86" t="s">
        <v>130</v>
      </c>
      <c r="M271" s="87">
        <v>3.6499999999999998E-2</v>
      </c>
      <c r="N271" s="87">
        <v>3.5999999999980575E-2</v>
      </c>
      <c r="O271" s="83">
        <v>126227.723271</v>
      </c>
      <c r="P271" s="85">
        <v>101.47317</v>
      </c>
      <c r="Q271" s="73"/>
      <c r="R271" s="83">
        <v>411.80056665799998</v>
      </c>
      <c r="S271" s="84">
        <v>1.9419646746362037E-5</v>
      </c>
      <c r="T271" s="84">
        <f t="shared" si="4"/>
        <v>1.3139896626604497E-3</v>
      </c>
      <c r="U271" s="84">
        <f>R271/'סכום נכסי הקרן'!$C$42</f>
        <v>3.3338459228010028E-4</v>
      </c>
    </row>
    <row r="272" spans="2:21">
      <c r="B272" s="76" t="s">
        <v>933</v>
      </c>
      <c r="C272" s="73" t="s">
        <v>934</v>
      </c>
      <c r="D272" s="86" t="s">
        <v>27</v>
      </c>
      <c r="E272" s="86" t="s">
        <v>870</v>
      </c>
      <c r="F272" s="73"/>
      <c r="G272" s="86" t="s">
        <v>875</v>
      </c>
      <c r="H272" s="73" t="s">
        <v>871</v>
      </c>
      <c r="I272" s="73" t="s">
        <v>877</v>
      </c>
      <c r="J272" s="73"/>
      <c r="K272" s="83">
        <v>7.6200000000061676</v>
      </c>
      <c r="L272" s="86" t="s">
        <v>130</v>
      </c>
      <c r="M272" s="87">
        <v>4.8750000000000002E-2</v>
      </c>
      <c r="N272" s="87">
        <v>3.4400000000031669E-2</v>
      </c>
      <c r="O272" s="83">
        <v>134505.24900000001</v>
      </c>
      <c r="P272" s="85">
        <v>110.98033</v>
      </c>
      <c r="Q272" s="73"/>
      <c r="R272" s="83">
        <v>479.91711139199998</v>
      </c>
      <c r="S272" s="84">
        <v>5.3802099600000005E-5</v>
      </c>
      <c r="T272" s="84">
        <f t="shared" si="4"/>
        <v>1.5313386487558415E-3</v>
      </c>
      <c r="U272" s="84">
        <f>R272/'סכום נכסי הקרן'!$C$42</f>
        <v>3.8853023396284622E-4</v>
      </c>
    </row>
    <row r="273" spans="2:21">
      <c r="B273" s="76" t="s">
        <v>935</v>
      </c>
      <c r="C273" s="73" t="s">
        <v>936</v>
      </c>
      <c r="D273" s="86" t="s">
        <v>27</v>
      </c>
      <c r="E273" s="86" t="s">
        <v>870</v>
      </c>
      <c r="F273" s="73"/>
      <c r="G273" s="86" t="s">
        <v>937</v>
      </c>
      <c r="H273" s="73" t="s">
        <v>871</v>
      </c>
      <c r="I273" s="73" t="s">
        <v>291</v>
      </c>
      <c r="J273" s="73"/>
      <c r="K273" s="83">
        <v>2.3800000004742992</v>
      </c>
      <c r="L273" s="86" t="s">
        <v>130</v>
      </c>
      <c r="M273" s="87">
        <v>6.5000000000000002E-2</v>
      </c>
      <c r="N273" s="87">
        <v>1.4099999997628503E-2</v>
      </c>
      <c r="O273" s="83">
        <v>170.85801900000001</v>
      </c>
      <c r="P273" s="85">
        <v>115.14694</v>
      </c>
      <c r="Q273" s="73"/>
      <c r="R273" s="83">
        <v>0.63251191500000004</v>
      </c>
      <c r="S273" s="84">
        <v>6.8343207599999999E-8</v>
      </c>
      <c r="T273" s="84">
        <f t="shared" si="4"/>
        <v>2.0182442306103107E-6</v>
      </c>
      <c r="U273" s="84">
        <f>R273/'סכום נכסי הקרן'!$C$42</f>
        <v>5.1206759768669186E-7</v>
      </c>
    </row>
    <row r="274" spans="2:21">
      <c r="B274" s="76" t="s">
        <v>938</v>
      </c>
      <c r="C274" s="73" t="s">
        <v>939</v>
      </c>
      <c r="D274" s="86" t="s">
        <v>27</v>
      </c>
      <c r="E274" s="86" t="s">
        <v>870</v>
      </c>
      <c r="F274" s="73"/>
      <c r="G274" s="86" t="s">
        <v>940</v>
      </c>
      <c r="H274" s="73" t="s">
        <v>871</v>
      </c>
      <c r="I274" s="73" t="s">
        <v>877</v>
      </c>
      <c r="J274" s="73"/>
      <c r="K274" s="83">
        <v>8.0400000000064082</v>
      </c>
      <c r="L274" s="86" t="s">
        <v>130</v>
      </c>
      <c r="M274" s="87">
        <v>3.4000000000000002E-2</v>
      </c>
      <c r="N274" s="87">
        <v>2.0700000000019168E-2</v>
      </c>
      <c r="O274" s="83">
        <v>98152.479000000007</v>
      </c>
      <c r="P274" s="85">
        <v>110.76378</v>
      </c>
      <c r="Q274" s="73"/>
      <c r="R274" s="83">
        <v>349.52642081900001</v>
      </c>
      <c r="S274" s="84">
        <v>1.1547350470588236E-4</v>
      </c>
      <c r="T274" s="84">
        <f t="shared" si="4"/>
        <v>1.1152828358400463E-3</v>
      </c>
      <c r="U274" s="84">
        <f>R274/'סכום נכסי הקרן'!$C$42</f>
        <v>2.8296882697745389E-4</v>
      </c>
    </row>
    <row r="275" spans="2:21">
      <c r="B275" s="76" t="s">
        <v>941</v>
      </c>
      <c r="C275" s="73" t="s">
        <v>942</v>
      </c>
      <c r="D275" s="86" t="s">
        <v>27</v>
      </c>
      <c r="E275" s="86" t="s">
        <v>870</v>
      </c>
      <c r="F275" s="73"/>
      <c r="G275" s="86" t="s">
        <v>908</v>
      </c>
      <c r="H275" s="73" t="s">
        <v>871</v>
      </c>
      <c r="I275" s="73" t="s">
        <v>291</v>
      </c>
      <c r="J275" s="73"/>
      <c r="K275" s="83">
        <v>5.8300000000045644</v>
      </c>
      <c r="L275" s="86" t="s">
        <v>130</v>
      </c>
      <c r="M275" s="87">
        <v>4.4999999999999998E-2</v>
      </c>
      <c r="N275" s="87">
        <v>2.8200000000033268E-2</v>
      </c>
      <c r="O275" s="83">
        <v>65798.513699999996</v>
      </c>
      <c r="P275" s="85">
        <v>110.82899999999999</v>
      </c>
      <c r="Q275" s="73"/>
      <c r="R275" s="83">
        <v>234.45012877099998</v>
      </c>
      <c r="S275" s="84">
        <v>8.7731351600000001E-5</v>
      </c>
      <c r="T275" s="84">
        <f t="shared" si="4"/>
        <v>7.4809281617709141E-4</v>
      </c>
      <c r="U275" s="84">
        <f>R275/'סכום נכסי הקרן'!$C$42</f>
        <v>1.8980561689039725E-4</v>
      </c>
    </row>
    <row r="276" spans="2:21">
      <c r="B276" s="76" t="s">
        <v>943</v>
      </c>
      <c r="C276" s="73" t="s">
        <v>944</v>
      </c>
      <c r="D276" s="86" t="s">
        <v>27</v>
      </c>
      <c r="E276" s="86" t="s">
        <v>870</v>
      </c>
      <c r="F276" s="73"/>
      <c r="G276" s="86" t="s">
        <v>900</v>
      </c>
      <c r="H276" s="73" t="s">
        <v>871</v>
      </c>
      <c r="I276" s="73" t="s">
        <v>291</v>
      </c>
      <c r="J276" s="73"/>
      <c r="K276" s="83">
        <v>17.790000000051879</v>
      </c>
      <c r="L276" s="86" t="s">
        <v>130</v>
      </c>
      <c r="M276" s="87">
        <v>4.5999999999999999E-2</v>
      </c>
      <c r="N276" s="87">
        <v>3.0200000000119673E-2</v>
      </c>
      <c r="O276" s="83">
        <v>36352.769999999997</v>
      </c>
      <c r="P276" s="85">
        <v>130.125</v>
      </c>
      <c r="Q276" s="73"/>
      <c r="R276" s="83">
        <v>152.08249490899999</v>
      </c>
      <c r="S276" s="84">
        <v>7.270554E-5</v>
      </c>
      <c r="T276" s="84">
        <f t="shared" si="4"/>
        <v>4.8527088683682923E-4</v>
      </c>
      <c r="U276" s="84">
        <f>R276/'סכום נכסי הקרן'!$C$42</f>
        <v>1.2312260998000355E-4</v>
      </c>
    </row>
    <row r="277" spans="2:21">
      <c r="B277" s="76" t="s">
        <v>945</v>
      </c>
      <c r="C277" s="73" t="s">
        <v>946</v>
      </c>
      <c r="D277" s="86" t="s">
        <v>27</v>
      </c>
      <c r="E277" s="86" t="s">
        <v>870</v>
      </c>
      <c r="F277" s="73"/>
      <c r="G277" s="86" t="s">
        <v>947</v>
      </c>
      <c r="H277" s="73" t="s">
        <v>876</v>
      </c>
      <c r="I277" s="73" t="s">
        <v>291</v>
      </c>
      <c r="J277" s="73"/>
      <c r="K277" s="83">
        <v>3.8599999999973673</v>
      </c>
      <c r="L277" s="86" t="s">
        <v>130</v>
      </c>
      <c r="M277" s="87">
        <v>6.5000000000000002E-2</v>
      </c>
      <c r="N277" s="87">
        <v>1.8299999999984527E-2</v>
      </c>
      <c r="O277" s="83">
        <v>109058.31</v>
      </c>
      <c r="P277" s="85">
        <v>123.49822</v>
      </c>
      <c r="Q277" s="73"/>
      <c r="R277" s="83">
        <v>433.01251304900001</v>
      </c>
      <c r="S277" s="84">
        <v>8.7246647999999997E-5</v>
      </c>
      <c r="T277" s="84">
        <f t="shared" si="4"/>
        <v>1.3816735867232099E-3</v>
      </c>
      <c r="U277" s="84">
        <f>R277/'סכום נכסי הקרן'!$C$42</f>
        <v>3.5055731294054548E-4</v>
      </c>
    </row>
    <row r="278" spans="2:21">
      <c r="B278" s="76" t="s">
        <v>948</v>
      </c>
      <c r="C278" s="73" t="s">
        <v>949</v>
      </c>
      <c r="D278" s="86" t="s">
        <v>27</v>
      </c>
      <c r="E278" s="86" t="s">
        <v>870</v>
      </c>
      <c r="F278" s="73"/>
      <c r="G278" s="86" t="s">
        <v>947</v>
      </c>
      <c r="H278" s="73" t="s">
        <v>876</v>
      </c>
      <c r="I278" s="73" t="s">
        <v>291</v>
      </c>
      <c r="J278" s="73"/>
      <c r="K278" s="83">
        <v>3.5599999999969016</v>
      </c>
      <c r="L278" s="86" t="s">
        <v>130</v>
      </c>
      <c r="M278" s="87">
        <v>4.2500000000000003E-2</v>
      </c>
      <c r="N278" s="87">
        <v>2.1099999999972537E-2</v>
      </c>
      <c r="O278" s="83">
        <v>79976.093999999997</v>
      </c>
      <c r="P278" s="85">
        <v>110.46053000000001</v>
      </c>
      <c r="Q278" s="73"/>
      <c r="R278" s="83">
        <v>284.01957989800002</v>
      </c>
      <c r="S278" s="84">
        <v>1.3329349000000001E-4</v>
      </c>
      <c r="T278" s="84">
        <f t="shared" si="4"/>
        <v>9.0626099669522059E-4</v>
      </c>
      <c r="U278" s="84">
        <f>R278/'סכום נכסי הקרן'!$C$42</f>
        <v>2.2993594353768384E-4</v>
      </c>
    </row>
    <row r="279" spans="2:21">
      <c r="B279" s="76" t="s">
        <v>950</v>
      </c>
      <c r="C279" s="73" t="s">
        <v>951</v>
      </c>
      <c r="D279" s="86" t="s">
        <v>27</v>
      </c>
      <c r="E279" s="86" t="s">
        <v>870</v>
      </c>
      <c r="F279" s="73"/>
      <c r="G279" s="86" t="s">
        <v>947</v>
      </c>
      <c r="H279" s="73" t="s">
        <v>876</v>
      </c>
      <c r="I279" s="73" t="s">
        <v>291</v>
      </c>
      <c r="J279" s="73"/>
      <c r="K279" s="83">
        <v>0.56000000000068084</v>
      </c>
      <c r="L279" s="86" t="s">
        <v>130</v>
      </c>
      <c r="M279" s="87">
        <v>5.2499999999999998E-2</v>
      </c>
      <c r="N279" s="87">
        <v>1.4000000000017023E-2</v>
      </c>
      <c r="O279" s="83">
        <v>101275.181943</v>
      </c>
      <c r="P279" s="85">
        <v>108.26692</v>
      </c>
      <c r="Q279" s="73"/>
      <c r="R279" s="83">
        <v>352.51676667099997</v>
      </c>
      <c r="S279" s="84">
        <v>1.6879196990500001E-4</v>
      </c>
      <c r="T279" s="84">
        <f t="shared" si="4"/>
        <v>1.1248245505812277E-3</v>
      </c>
      <c r="U279" s="84">
        <f>R279/'סכום נכסי הקרן'!$C$42</f>
        <v>2.8538974456077874E-4</v>
      </c>
    </row>
    <row r="280" spans="2:21">
      <c r="B280" s="76" t="s">
        <v>952</v>
      </c>
      <c r="C280" s="73" t="s">
        <v>953</v>
      </c>
      <c r="D280" s="86" t="s">
        <v>27</v>
      </c>
      <c r="E280" s="86" t="s">
        <v>870</v>
      </c>
      <c r="F280" s="73"/>
      <c r="G280" s="86" t="s">
        <v>954</v>
      </c>
      <c r="H280" s="73" t="s">
        <v>876</v>
      </c>
      <c r="I280" s="73" t="s">
        <v>291</v>
      </c>
      <c r="J280" s="73"/>
      <c r="K280" s="83">
        <v>6.8300000000012844</v>
      </c>
      <c r="L280" s="86" t="s">
        <v>130</v>
      </c>
      <c r="M280" s="87">
        <v>4.7500000000000001E-2</v>
      </c>
      <c r="N280" s="87">
        <v>2.1200000000013309E-2</v>
      </c>
      <c r="O280" s="83">
        <v>54529.154999999999</v>
      </c>
      <c r="P280" s="85">
        <v>119.99258</v>
      </c>
      <c r="Q280" s="73"/>
      <c r="R280" s="83">
        <v>210.360477731</v>
      </c>
      <c r="S280" s="84">
        <v>1.8195399192155803E-5</v>
      </c>
      <c r="T280" s="84">
        <f t="shared" si="4"/>
        <v>6.712265974136147E-4</v>
      </c>
      <c r="U280" s="84">
        <f>R280/'סכום נכסי הקרן'!$C$42</f>
        <v>1.7030317046270663E-4</v>
      </c>
    </row>
    <row r="281" spans="2:21">
      <c r="B281" s="76" t="s">
        <v>955</v>
      </c>
      <c r="C281" s="73" t="s">
        <v>956</v>
      </c>
      <c r="D281" s="86" t="s">
        <v>27</v>
      </c>
      <c r="E281" s="86" t="s">
        <v>870</v>
      </c>
      <c r="F281" s="73"/>
      <c r="G281" s="86" t="s">
        <v>937</v>
      </c>
      <c r="H281" s="73" t="s">
        <v>876</v>
      </c>
      <c r="I281" s="73" t="s">
        <v>291</v>
      </c>
      <c r="J281" s="73"/>
      <c r="K281" s="83">
        <v>4.5499999999991738</v>
      </c>
      <c r="L281" s="86" t="s">
        <v>130</v>
      </c>
      <c r="M281" s="87">
        <v>3.6249999999999998E-2</v>
      </c>
      <c r="N281" s="87">
        <v>2.9399999999986312E-2</v>
      </c>
      <c r="O281" s="83">
        <v>127416.45885</v>
      </c>
      <c r="P281" s="85">
        <v>103.44965000000001</v>
      </c>
      <c r="Q281" s="73"/>
      <c r="R281" s="83">
        <v>423.77520795700002</v>
      </c>
      <c r="S281" s="84">
        <v>1.592705735625E-4</v>
      </c>
      <c r="T281" s="84">
        <f t="shared" si="4"/>
        <v>1.3521988254322447E-3</v>
      </c>
      <c r="U281" s="84">
        <f>R281/'סכום נכסי הקרן'!$C$42</f>
        <v>3.4307899590748302E-4</v>
      </c>
    </row>
    <row r="282" spans="2:21">
      <c r="B282" s="76" t="s">
        <v>957</v>
      </c>
      <c r="C282" s="73" t="s">
        <v>958</v>
      </c>
      <c r="D282" s="86" t="s">
        <v>27</v>
      </c>
      <c r="E282" s="86" t="s">
        <v>870</v>
      </c>
      <c r="F282" s="73"/>
      <c r="G282" s="86" t="s">
        <v>959</v>
      </c>
      <c r="H282" s="73" t="s">
        <v>960</v>
      </c>
      <c r="I282" s="73" t="s">
        <v>905</v>
      </c>
      <c r="J282" s="73"/>
      <c r="K282" s="83">
        <v>7.8899999999947106</v>
      </c>
      <c r="L282" s="86" t="s">
        <v>130</v>
      </c>
      <c r="M282" s="87">
        <v>3.875E-2</v>
      </c>
      <c r="N282" s="87">
        <v>2.8799999999972566E-2</v>
      </c>
      <c r="O282" s="83">
        <v>145411.07999999999</v>
      </c>
      <c r="P282" s="85">
        <v>109.17524</v>
      </c>
      <c r="Q282" s="73"/>
      <c r="R282" s="83">
        <v>510.39054103000001</v>
      </c>
      <c r="S282" s="84">
        <v>2.2370935384615382E-4</v>
      </c>
      <c r="T282" s="84">
        <f t="shared" si="4"/>
        <v>1.6285744827302937E-3</v>
      </c>
      <c r="U282" s="84">
        <f>R282/'סכום נכסי הקרן'!$C$42</f>
        <v>4.1320084575362188E-4</v>
      </c>
    </row>
    <row r="283" spans="2:21">
      <c r="B283" s="76" t="s">
        <v>961</v>
      </c>
      <c r="C283" s="73" t="s">
        <v>962</v>
      </c>
      <c r="D283" s="86" t="s">
        <v>27</v>
      </c>
      <c r="E283" s="86" t="s">
        <v>870</v>
      </c>
      <c r="F283" s="73"/>
      <c r="G283" s="86" t="s">
        <v>947</v>
      </c>
      <c r="H283" s="73" t="s">
        <v>876</v>
      </c>
      <c r="I283" s="73" t="s">
        <v>291</v>
      </c>
      <c r="J283" s="73"/>
      <c r="K283" s="83">
        <v>18.73000000000615</v>
      </c>
      <c r="L283" s="86" t="s">
        <v>130</v>
      </c>
      <c r="M283" s="87">
        <v>5.9299999999999999E-2</v>
      </c>
      <c r="N283" s="87">
        <v>3.8500000000012677E-2</v>
      </c>
      <c r="O283" s="83">
        <v>181763.85</v>
      </c>
      <c r="P283" s="85">
        <v>141.72185999999999</v>
      </c>
      <c r="Q283" s="73"/>
      <c r="R283" s="83">
        <v>828.18114206699988</v>
      </c>
      <c r="S283" s="84">
        <v>5.1932528571428573E-5</v>
      </c>
      <c r="T283" s="84">
        <f t="shared" si="4"/>
        <v>2.6425933998049356E-3</v>
      </c>
      <c r="U283" s="84">
        <f>R283/'סכום נכסי הקרן'!$C$42</f>
        <v>6.7047705791861559E-4</v>
      </c>
    </row>
    <row r="284" spans="2:21">
      <c r="B284" s="76" t="s">
        <v>963</v>
      </c>
      <c r="C284" s="73" t="s">
        <v>964</v>
      </c>
      <c r="D284" s="86" t="s">
        <v>27</v>
      </c>
      <c r="E284" s="86" t="s">
        <v>870</v>
      </c>
      <c r="F284" s="73"/>
      <c r="G284" s="86" t="s">
        <v>954</v>
      </c>
      <c r="H284" s="73" t="s">
        <v>876</v>
      </c>
      <c r="I284" s="73" t="s">
        <v>291</v>
      </c>
      <c r="J284" s="73"/>
      <c r="K284" s="83">
        <v>7.4900000000013298</v>
      </c>
      <c r="L284" s="86" t="s">
        <v>130</v>
      </c>
      <c r="M284" s="87">
        <v>0.05</v>
      </c>
      <c r="N284" s="87">
        <v>2.3300000000016086E-2</v>
      </c>
      <c r="O284" s="83">
        <v>72705.539999999994</v>
      </c>
      <c r="P284" s="85">
        <v>122.30867000000001</v>
      </c>
      <c r="Q284" s="73"/>
      <c r="R284" s="83">
        <v>285.89444263799999</v>
      </c>
      <c r="S284" s="84">
        <v>3.2350236935193213E-5</v>
      </c>
      <c r="T284" s="84">
        <f t="shared" si="4"/>
        <v>9.1224338345894057E-4</v>
      </c>
      <c r="U284" s="84">
        <f>R284/'סכום נכסי הקרן'!$C$42</f>
        <v>2.3145379076948511E-4</v>
      </c>
    </row>
    <row r="285" spans="2:21">
      <c r="B285" s="76" t="s">
        <v>965</v>
      </c>
      <c r="C285" s="73" t="s">
        <v>966</v>
      </c>
      <c r="D285" s="86" t="s">
        <v>27</v>
      </c>
      <c r="E285" s="86" t="s">
        <v>870</v>
      </c>
      <c r="F285" s="73"/>
      <c r="G285" s="86" t="s">
        <v>875</v>
      </c>
      <c r="H285" s="73" t="s">
        <v>960</v>
      </c>
      <c r="I285" s="73" t="s">
        <v>905</v>
      </c>
      <c r="J285" s="73"/>
      <c r="K285" s="83">
        <v>7.310000000009496</v>
      </c>
      <c r="L285" s="86" t="s">
        <v>130</v>
      </c>
      <c r="M285" s="87">
        <v>3.7000000000000005E-2</v>
      </c>
      <c r="N285" s="87">
        <v>2.2400000000031822E-2</v>
      </c>
      <c r="O285" s="83">
        <v>56346.7935</v>
      </c>
      <c r="P285" s="85">
        <v>111.03149999999999</v>
      </c>
      <c r="Q285" s="73"/>
      <c r="R285" s="83">
        <v>201.13904843899996</v>
      </c>
      <c r="S285" s="84">
        <v>3.7591795582395766E-5</v>
      </c>
      <c r="T285" s="84">
        <f t="shared" si="4"/>
        <v>6.4180249325810636E-4</v>
      </c>
      <c r="U285" s="84">
        <f>R285/'סכום נכסי הקרן'!$C$42</f>
        <v>1.628377061247073E-4</v>
      </c>
    </row>
    <row r="286" spans="2:21">
      <c r="B286" s="76" t="s">
        <v>967</v>
      </c>
      <c r="C286" s="73" t="s">
        <v>968</v>
      </c>
      <c r="D286" s="86" t="s">
        <v>27</v>
      </c>
      <c r="E286" s="86" t="s">
        <v>870</v>
      </c>
      <c r="F286" s="73"/>
      <c r="G286" s="86" t="s">
        <v>875</v>
      </c>
      <c r="H286" s="73" t="s">
        <v>960</v>
      </c>
      <c r="I286" s="73" t="s">
        <v>905</v>
      </c>
      <c r="J286" s="73"/>
      <c r="K286" s="83">
        <v>2.7700000000009917</v>
      </c>
      <c r="L286" s="86" t="s">
        <v>130</v>
      </c>
      <c r="M286" s="87">
        <v>7.0000000000000007E-2</v>
      </c>
      <c r="N286" s="87">
        <v>1.2100000000011945E-2</v>
      </c>
      <c r="O286" s="83">
        <v>105015.88197599999</v>
      </c>
      <c r="P286" s="85">
        <v>116.544</v>
      </c>
      <c r="Q286" s="73"/>
      <c r="R286" s="83">
        <v>393.48291599299995</v>
      </c>
      <c r="S286" s="84">
        <v>8.4017410555791111E-5</v>
      </c>
      <c r="T286" s="84">
        <f t="shared" si="4"/>
        <v>1.2555409727682263E-3</v>
      </c>
      <c r="U286" s="84">
        <f>R286/'סכום נכסי הקרן'!$C$42</f>
        <v>3.1855502915433589E-4</v>
      </c>
    </row>
    <row r="287" spans="2:21">
      <c r="B287" s="76" t="s">
        <v>969</v>
      </c>
      <c r="C287" s="73" t="s">
        <v>970</v>
      </c>
      <c r="D287" s="86" t="s">
        <v>27</v>
      </c>
      <c r="E287" s="86" t="s">
        <v>870</v>
      </c>
      <c r="F287" s="73"/>
      <c r="G287" s="86" t="s">
        <v>875</v>
      </c>
      <c r="H287" s="73" t="s">
        <v>960</v>
      </c>
      <c r="I287" s="73" t="s">
        <v>905</v>
      </c>
      <c r="J287" s="73"/>
      <c r="K287" s="83">
        <v>5.3000000000075227</v>
      </c>
      <c r="L287" s="86" t="s">
        <v>130</v>
      </c>
      <c r="M287" s="87">
        <v>5.1249999999999997E-2</v>
      </c>
      <c r="N287" s="87">
        <v>1.8700000000024718E-2</v>
      </c>
      <c r="O287" s="83">
        <v>49076.239500000003</v>
      </c>
      <c r="P287" s="85">
        <v>117.93899999999999</v>
      </c>
      <c r="Q287" s="73"/>
      <c r="R287" s="83">
        <v>186.08428394200001</v>
      </c>
      <c r="S287" s="84">
        <v>3.2717493000000001E-5</v>
      </c>
      <c r="T287" s="84">
        <f t="shared" si="4"/>
        <v>5.9376515061094516E-4</v>
      </c>
      <c r="U287" s="84">
        <f>R287/'סכום נכסי הקרן'!$C$42</f>
        <v>1.5064970316871926E-4</v>
      </c>
    </row>
    <row r="288" spans="2:21">
      <c r="B288" s="76" t="s">
        <v>971</v>
      </c>
      <c r="C288" s="73" t="s">
        <v>972</v>
      </c>
      <c r="D288" s="86" t="s">
        <v>27</v>
      </c>
      <c r="E288" s="86" t="s">
        <v>870</v>
      </c>
      <c r="F288" s="73"/>
      <c r="G288" s="86" t="s">
        <v>940</v>
      </c>
      <c r="H288" s="73" t="s">
        <v>876</v>
      </c>
      <c r="I288" s="73" t="s">
        <v>291</v>
      </c>
      <c r="J288" s="73"/>
      <c r="K288" s="83">
        <v>7.0400000000044551</v>
      </c>
      <c r="L288" s="86" t="s">
        <v>130</v>
      </c>
      <c r="M288" s="87">
        <v>5.2999999999999999E-2</v>
      </c>
      <c r="N288" s="87">
        <v>2.3800000000014854E-2</v>
      </c>
      <c r="O288" s="83">
        <v>67979.679900000003</v>
      </c>
      <c r="P288" s="85">
        <v>123.19828</v>
      </c>
      <c r="Q288" s="73"/>
      <c r="R288" s="83">
        <v>269.25559052000006</v>
      </c>
      <c r="S288" s="84">
        <v>3.8845531371428573E-5</v>
      </c>
      <c r="T288" s="84">
        <f t="shared" si="4"/>
        <v>8.5915147088820034E-4</v>
      </c>
      <c r="U288" s="84">
        <f>R288/'סכום נכסי הקרן'!$C$42</f>
        <v>2.1798334565964345E-4</v>
      </c>
    </row>
    <row r="289" spans="2:21">
      <c r="B289" s="76" t="s">
        <v>973</v>
      </c>
      <c r="C289" s="73" t="s">
        <v>974</v>
      </c>
      <c r="D289" s="86" t="s">
        <v>27</v>
      </c>
      <c r="E289" s="86" t="s">
        <v>870</v>
      </c>
      <c r="F289" s="73"/>
      <c r="G289" s="86" t="s">
        <v>940</v>
      </c>
      <c r="H289" s="73" t="s">
        <v>876</v>
      </c>
      <c r="I289" s="73" t="s">
        <v>291</v>
      </c>
      <c r="J289" s="73"/>
      <c r="K289" s="83">
        <v>7.319999999993736</v>
      </c>
      <c r="L289" s="86" t="s">
        <v>130</v>
      </c>
      <c r="M289" s="87">
        <v>6.2E-2</v>
      </c>
      <c r="N289" s="87">
        <v>2.5799999999970843E-2</v>
      </c>
      <c r="O289" s="83">
        <v>43623.324000000001</v>
      </c>
      <c r="P289" s="85">
        <v>132.01267000000001</v>
      </c>
      <c r="Q289" s="73"/>
      <c r="R289" s="83">
        <v>185.14642726299996</v>
      </c>
      <c r="S289" s="84">
        <v>5.8164432000000003E-5</v>
      </c>
      <c r="T289" s="84">
        <f t="shared" si="4"/>
        <v>5.9077260013617485E-4</v>
      </c>
      <c r="U289" s="84">
        <f>R289/'סכום נכסי הקרן'!$C$42</f>
        <v>1.498904352320987E-4</v>
      </c>
    </row>
    <row r="290" spans="2:21">
      <c r="B290" s="76" t="s">
        <v>975</v>
      </c>
      <c r="C290" s="73" t="s">
        <v>976</v>
      </c>
      <c r="D290" s="86" t="s">
        <v>27</v>
      </c>
      <c r="E290" s="86" t="s">
        <v>870</v>
      </c>
      <c r="F290" s="73"/>
      <c r="G290" s="86" t="s">
        <v>875</v>
      </c>
      <c r="H290" s="73" t="s">
        <v>960</v>
      </c>
      <c r="I290" s="73" t="s">
        <v>905</v>
      </c>
      <c r="J290" s="73"/>
      <c r="K290" s="83">
        <v>7.5300000000008858</v>
      </c>
      <c r="L290" s="86" t="s">
        <v>132</v>
      </c>
      <c r="M290" s="87">
        <v>3.3750000000000002E-2</v>
      </c>
      <c r="N290" s="87">
        <v>2.3900000000004428E-2</v>
      </c>
      <c r="O290" s="83">
        <v>106150.08839999999</v>
      </c>
      <c r="P290" s="85">
        <v>107.93747999999999</v>
      </c>
      <c r="Q290" s="73"/>
      <c r="R290" s="83">
        <v>451.89813612</v>
      </c>
      <c r="S290" s="84">
        <v>7.0766725599999999E-5</v>
      </c>
      <c r="T290" s="84">
        <f t="shared" si="4"/>
        <v>1.4419345856081507E-3</v>
      </c>
      <c r="U290" s="84">
        <f>R290/'סכום נכסי הקרן'!$C$42</f>
        <v>3.658466939109946E-4</v>
      </c>
    </row>
    <row r="291" spans="2:21">
      <c r="B291" s="76" t="s">
        <v>977</v>
      </c>
      <c r="C291" s="73" t="s">
        <v>978</v>
      </c>
      <c r="D291" s="86" t="s">
        <v>27</v>
      </c>
      <c r="E291" s="86" t="s">
        <v>870</v>
      </c>
      <c r="F291" s="73"/>
      <c r="G291" s="86" t="s">
        <v>875</v>
      </c>
      <c r="H291" s="73" t="s">
        <v>876</v>
      </c>
      <c r="I291" s="73" t="s">
        <v>291</v>
      </c>
      <c r="J291" s="73"/>
      <c r="K291" s="83">
        <v>6.7099999999977635</v>
      </c>
      <c r="L291" s="86" t="s">
        <v>130</v>
      </c>
      <c r="M291" s="87">
        <v>5.2499999999999998E-2</v>
      </c>
      <c r="N291" s="87">
        <v>2.8799999999997425E-2</v>
      </c>
      <c r="O291" s="83">
        <v>123075.938112</v>
      </c>
      <c r="P291" s="85">
        <v>117.52875</v>
      </c>
      <c r="Q291" s="73"/>
      <c r="R291" s="83">
        <v>465.04850132400003</v>
      </c>
      <c r="S291" s="84">
        <v>8.2050625408000008E-5</v>
      </c>
      <c r="T291" s="84">
        <f t="shared" si="4"/>
        <v>1.4838952950809385E-3</v>
      </c>
      <c r="U291" s="84">
        <f>R291/'סכום נכסי הקרן'!$C$42</f>
        <v>3.7649293749790784E-4</v>
      </c>
    </row>
    <row r="292" spans="2:21">
      <c r="B292" s="76" t="s">
        <v>979</v>
      </c>
      <c r="C292" s="73" t="s">
        <v>980</v>
      </c>
      <c r="D292" s="86" t="s">
        <v>27</v>
      </c>
      <c r="E292" s="86" t="s">
        <v>870</v>
      </c>
      <c r="F292" s="73"/>
      <c r="G292" s="86" t="s">
        <v>981</v>
      </c>
      <c r="H292" s="73" t="s">
        <v>876</v>
      </c>
      <c r="I292" s="73" t="s">
        <v>291</v>
      </c>
      <c r="J292" s="73"/>
      <c r="K292" s="83">
        <v>3.6600000000008786</v>
      </c>
      <c r="L292" s="86" t="s">
        <v>130</v>
      </c>
      <c r="M292" s="87">
        <v>6.25E-2</v>
      </c>
      <c r="N292" s="87">
        <v>2.1400000000010726E-2</v>
      </c>
      <c r="O292" s="83">
        <v>109058.31</v>
      </c>
      <c r="P292" s="85">
        <v>116.97131</v>
      </c>
      <c r="Q292" s="73"/>
      <c r="R292" s="83">
        <v>410.12767685400001</v>
      </c>
      <c r="S292" s="84">
        <v>5.4529154999999996E-5</v>
      </c>
      <c r="T292" s="84">
        <f t="shared" si="4"/>
        <v>1.3086517391916568E-3</v>
      </c>
      <c r="U292" s="84">
        <f>R292/'סכום נכסי הקרן'!$C$42</f>
        <v>3.3203025785127167E-4</v>
      </c>
    </row>
    <row r="293" spans="2:21">
      <c r="B293" s="76" t="s">
        <v>982</v>
      </c>
      <c r="C293" s="73" t="s">
        <v>983</v>
      </c>
      <c r="D293" s="86" t="s">
        <v>27</v>
      </c>
      <c r="E293" s="86" t="s">
        <v>870</v>
      </c>
      <c r="F293" s="73"/>
      <c r="G293" s="86" t="s">
        <v>940</v>
      </c>
      <c r="H293" s="73" t="s">
        <v>876</v>
      </c>
      <c r="I293" s="73" t="s">
        <v>291</v>
      </c>
      <c r="J293" s="73"/>
      <c r="K293" s="83">
        <v>7.5899999999923251</v>
      </c>
      <c r="L293" s="86" t="s">
        <v>130</v>
      </c>
      <c r="M293" s="87">
        <v>4.8750000000000002E-2</v>
      </c>
      <c r="N293" s="87">
        <v>2.3499999999970479E-2</v>
      </c>
      <c r="O293" s="83">
        <v>109058.31</v>
      </c>
      <c r="P293" s="85">
        <v>120.76600000000001</v>
      </c>
      <c r="Q293" s="73"/>
      <c r="R293" s="83">
        <v>423.432728075</v>
      </c>
      <c r="S293" s="84">
        <v>1.6778201538461538E-4</v>
      </c>
      <c r="T293" s="84">
        <f t="shared" si="4"/>
        <v>1.3511060269733467E-3</v>
      </c>
      <c r="U293" s="84">
        <f>R293/'סכום נכסי הקרן'!$C$42</f>
        <v>3.4280173180182297E-4</v>
      </c>
    </row>
    <row r="294" spans="2:21">
      <c r="B294" s="76" t="s">
        <v>984</v>
      </c>
      <c r="C294" s="73" t="s">
        <v>985</v>
      </c>
      <c r="D294" s="86" t="s">
        <v>27</v>
      </c>
      <c r="E294" s="86" t="s">
        <v>870</v>
      </c>
      <c r="F294" s="73"/>
      <c r="G294" s="86" t="s">
        <v>947</v>
      </c>
      <c r="H294" s="73" t="s">
        <v>876</v>
      </c>
      <c r="I294" s="73" t="s">
        <v>291</v>
      </c>
      <c r="J294" s="73"/>
      <c r="K294" s="83">
        <v>8.1400000000038197</v>
      </c>
      <c r="L294" s="86" t="s">
        <v>130</v>
      </c>
      <c r="M294" s="87">
        <v>3.5000000000000003E-2</v>
      </c>
      <c r="N294" s="87">
        <v>2.6200000000019097E-2</v>
      </c>
      <c r="O294" s="83">
        <v>90881.925000000003</v>
      </c>
      <c r="P294" s="85">
        <v>107.4965</v>
      </c>
      <c r="Q294" s="73"/>
      <c r="R294" s="83">
        <v>314.08906657</v>
      </c>
      <c r="S294" s="84">
        <v>1.8176385000000001E-4</v>
      </c>
      <c r="T294" s="84">
        <f t="shared" si="4"/>
        <v>1.0022079133523995E-3</v>
      </c>
      <c r="U294" s="84">
        <f>R294/'סכום נכסי הקרן'!$C$42</f>
        <v>2.5427953207514723E-4</v>
      </c>
    </row>
    <row r="295" spans="2:21">
      <c r="B295" s="76" t="s">
        <v>986</v>
      </c>
      <c r="C295" s="73" t="s">
        <v>987</v>
      </c>
      <c r="D295" s="86" t="s">
        <v>27</v>
      </c>
      <c r="E295" s="86" t="s">
        <v>870</v>
      </c>
      <c r="F295" s="73"/>
      <c r="G295" s="86" t="s">
        <v>937</v>
      </c>
      <c r="H295" s="73" t="s">
        <v>876</v>
      </c>
      <c r="I295" s="73" t="s">
        <v>291</v>
      </c>
      <c r="J295" s="73"/>
      <c r="K295" s="83">
        <v>4.6500000000002384</v>
      </c>
      <c r="L295" s="86" t="s">
        <v>130</v>
      </c>
      <c r="M295" s="87">
        <v>3.4000000000000002E-2</v>
      </c>
      <c r="N295" s="87">
        <v>3.5199999999973183E-2</v>
      </c>
      <c r="O295" s="83">
        <v>65434.985999999997</v>
      </c>
      <c r="P295" s="85">
        <v>99.268889999999999</v>
      </c>
      <c r="Q295" s="73"/>
      <c r="R295" s="83">
        <v>208.835416103</v>
      </c>
      <c r="S295" s="84">
        <v>6.5434986000000001E-5</v>
      </c>
      <c r="T295" s="84">
        <f t="shared" si="4"/>
        <v>6.6636036998130434E-4</v>
      </c>
      <c r="U295" s="84">
        <f>R295/'סכום נכסי הקרן'!$C$42</f>
        <v>1.6906851444176176E-4</v>
      </c>
    </row>
    <row r="296" spans="2:21">
      <c r="B296" s="76" t="s">
        <v>988</v>
      </c>
      <c r="C296" s="73" t="s">
        <v>989</v>
      </c>
      <c r="D296" s="86" t="s">
        <v>27</v>
      </c>
      <c r="E296" s="86" t="s">
        <v>870</v>
      </c>
      <c r="F296" s="73"/>
      <c r="G296" s="86" t="s">
        <v>937</v>
      </c>
      <c r="H296" s="73" t="s">
        <v>876</v>
      </c>
      <c r="I296" s="73" t="s">
        <v>291</v>
      </c>
      <c r="J296" s="73"/>
      <c r="K296" s="83">
        <v>3.6600000000042106</v>
      </c>
      <c r="L296" s="86" t="s">
        <v>130</v>
      </c>
      <c r="M296" s="87">
        <v>4.1250000000000002E-2</v>
      </c>
      <c r="N296" s="87">
        <v>2.8900000000046965E-2</v>
      </c>
      <c r="O296" s="83">
        <v>54529.154999999999</v>
      </c>
      <c r="P296" s="85">
        <v>105.67229</v>
      </c>
      <c r="Q296" s="73"/>
      <c r="R296" s="83">
        <v>185.25539781699999</v>
      </c>
      <c r="S296" s="84">
        <v>1.1601947872340425E-4</v>
      </c>
      <c r="T296" s="84">
        <f t="shared" si="4"/>
        <v>5.9112030772349663E-4</v>
      </c>
      <c r="U296" s="84">
        <f>R296/'סכום נכסי הקרן'!$C$42</f>
        <v>1.4997865537227641E-4</v>
      </c>
    </row>
    <row r="297" spans="2:21">
      <c r="B297" s="76" t="s">
        <v>990</v>
      </c>
      <c r="C297" s="73" t="s">
        <v>991</v>
      </c>
      <c r="D297" s="86" t="s">
        <v>27</v>
      </c>
      <c r="E297" s="86" t="s">
        <v>870</v>
      </c>
      <c r="F297" s="73"/>
      <c r="G297" s="86" t="s">
        <v>992</v>
      </c>
      <c r="H297" s="73" t="s">
        <v>876</v>
      </c>
      <c r="I297" s="73" t="s">
        <v>291</v>
      </c>
      <c r="J297" s="73"/>
      <c r="K297" s="83">
        <v>5.4899999999954074</v>
      </c>
      <c r="L297" s="86" t="s">
        <v>130</v>
      </c>
      <c r="M297" s="87">
        <v>6.8000000000000005E-2</v>
      </c>
      <c r="N297" s="87">
        <v>2.0799999999975075E-2</v>
      </c>
      <c r="O297" s="83">
        <v>103605.39449999999</v>
      </c>
      <c r="P297" s="85">
        <v>130.07410999999999</v>
      </c>
      <c r="Q297" s="73"/>
      <c r="R297" s="83">
        <v>433.26560405099997</v>
      </c>
      <c r="S297" s="84">
        <v>1.0360539449999999E-4</v>
      </c>
      <c r="T297" s="84">
        <f t="shared" si="4"/>
        <v>1.38248115958072E-3</v>
      </c>
      <c r="U297" s="84">
        <f>R297/'סכום נכסי הקרן'!$C$42</f>
        <v>3.5076220979437037E-4</v>
      </c>
    </row>
    <row r="298" spans="2:21">
      <c r="B298" s="76" t="s">
        <v>993</v>
      </c>
      <c r="C298" s="73" t="s">
        <v>994</v>
      </c>
      <c r="D298" s="86" t="s">
        <v>27</v>
      </c>
      <c r="E298" s="86" t="s">
        <v>870</v>
      </c>
      <c r="F298" s="73"/>
      <c r="G298" s="86" t="s">
        <v>940</v>
      </c>
      <c r="H298" s="73" t="s">
        <v>876</v>
      </c>
      <c r="I298" s="73" t="s">
        <v>291</v>
      </c>
      <c r="J298" s="73"/>
      <c r="K298" s="83">
        <v>8.4800000000116107</v>
      </c>
      <c r="L298" s="86" t="s">
        <v>130</v>
      </c>
      <c r="M298" s="87">
        <v>0.03</v>
      </c>
      <c r="N298" s="87">
        <v>2.2500000000014227E-2</v>
      </c>
      <c r="O298" s="83">
        <v>101787.75599999999</v>
      </c>
      <c r="P298" s="85">
        <v>107.37067</v>
      </c>
      <c r="Q298" s="73"/>
      <c r="R298" s="83">
        <v>351.36796795399999</v>
      </c>
      <c r="S298" s="84">
        <v>1.6964625999999999E-4</v>
      </c>
      <c r="T298" s="84">
        <f t="shared" si="4"/>
        <v>1.1211589178433564E-3</v>
      </c>
      <c r="U298" s="84">
        <f>R298/'סכום נכסי הקרן'!$C$42</f>
        <v>2.844597026354188E-4</v>
      </c>
    </row>
    <row r="299" spans="2:21">
      <c r="B299" s="76" t="s">
        <v>995</v>
      </c>
      <c r="C299" s="73" t="s">
        <v>996</v>
      </c>
      <c r="D299" s="86" t="s">
        <v>27</v>
      </c>
      <c r="E299" s="86" t="s">
        <v>870</v>
      </c>
      <c r="F299" s="73"/>
      <c r="G299" s="86" t="s">
        <v>940</v>
      </c>
      <c r="H299" s="73" t="s">
        <v>876</v>
      </c>
      <c r="I299" s="73" t="s">
        <v>291</v>
      </c>
      <c r="J299" s="73"/>
      <c r="K299" s="83">
        <v>8.2399999999062441</v>
      </c>
      <c r="L299" s="86" t="s">
        <v>130</v>
      </c>
      <c r="M299" s="87">
        <v>3.4209999999999997E-2</v>
      </c>
      <c r="N299" s="87">
        <v>2.7499999999595889E-2</v>
      </c>
      <c r="O299" s="83">
        <v>3635.277</v>
      </c>
      <c r="P299" s="85">
        <v>105.86416</v>
      </c>
      <c r="Q299" s="73"/>
      <c r="R299" s="83">
        <v>12.372784434</v>
      </c>
      <c r="S299" s="84">
        <v>3.6352770000000002E-6</v>
      </c>
      <c r="T299" s="84">
        <f t="shared" si="4"/>
        <v>3.9479573757129229E-5</v>
      </c>
      <c r="U299" s="84">
        <f>R299/'סכום נכסי הקרן'!$C$42</f>
        <v>1.0016731466337159E-5</v>
      </c>
    </row>
    <row r="300" spans="2:21">
      <c r="B300" s="76" t="s">
        <v>997</v>
      </c>
      <c r="C300" s="73" t="s">
        <v>998</v>
      </c>
      <c r="D300" s="86" t="s">
        <v>27</v>
      </c>
      <c r="E300" s="86" t="s">
        <v>870</v>
      </c>
      <c r="F300" s="73"/>
      <c r="G300" s="86" t="s">
        <v>940</v>
      </c>
      <c r="H300" s="73" t="s">
        <v>876</v>
      </c>
      <c r="I300" s="73" t="s">
        <v>291</v>
      </c>
      <c r="J300" s="73"/>
      <c r="K300" s="83">
        <v>8.2400000000059457</v>
      </c>
      <c r="L300" s="86" t="s">
        <v>130</v>
      </c>
      <c r="M300" s="87">
        <v>3.4209999999999997E-2</v>
      </c>
      <c r="N300" s="87">
        <v>2.750000000002608E-2</v>
      </c>
      <c r="O300" s="83">
        <v>112693.587</v>
      </c>
      <c r="P300" s="85">
        <v>105.82116000000001</v>
      </c>
      <c r="Q300" s="73"/>
      <c r="R300" s="83">
        <v>383.40052412800003</v>
      </c>
      <c r="S300" s="84">
        <v>1.12693587E-4</v>
      </c>
      <c r="T300" s="84">
        <f t="shared" si="4"/>
        <v>1.2233696749164088E-3</v>
      </c>
      <c r="U300" s="84">
        <f>R300/'סכום נכסי הקרן'!$C$42</f>
        <v>3.1039254864004181E-4</v>
      </c>
    </row>
    <row r="301" spans="2:21">
      <c r="B301" s="76" t="s">
        <v>999</v>
      </c>
      <c r="C301" s="73" t="s">
        <v>1000</v>
      </c>
      <c r="D301" s="86" t="s">
        <v>27</v>
      </c>
      <c r="E301" s="86" t="s">
        <v>870</v>
      </c>
      <c r="F301" s="73"/>
      <c r="G301" s="86" t="s">
        <v>937</v>
      </c>
      <c r="H301" s="73" t="s">
        <v>960</v>
      </c>
      <c r="I301" s="73" t="s">
        <v>905</v>
      </c>
      <c r="J301" s="73"/>
      <c r="K301" s="83">
        <v>8.1100000000088261</v>
      </c>
      <c r="L301" s="86" t="s">
        <v>130</v>
      </c>
      <c r="M301" s="87">
        <v>3.6240000000000001E-2</v>
      </c>
      <c r="N301" s="87">
        <v>2.5000000000026588E-2</v>
      </c>
      <c r="O301" s="83">
        <v>107240.6715</v>
      </c>
      <c r="P301" s="85">
        <v>109.0758</v>
      </c>
      <c r="Q301" s="73"/>
      <c r="R301" s="83">
        <v>376.07018948799998</v>
      </c>
      <c r="S301" s="84">
        <v>1.42987562E-4</v>
      </c>
      <c r="T301" s="84">
        <f t="shared" si="4"/>
        <v>1.1999797509564421E-3</v>
      </c>
      <c r="U301" s="84">
        <f>R301/'סכום נכסי הקרן'!$C$42</f>
        <v>3.0445807252927264E-4</v>
      </c>
    </row>
    <row r="302" spans="2:21">
      <c r="B302" s="76" t="s">
        <v>1001</v>
      </c>
      <c r="C302" s="73" t="s">
        <v>1002</v>
      </c>
      <c r="D302" s="86" t="s">
        <v>27</v>
      </c>
      <c r="E302" s="86" t="s">
        <v>870</v>
      </c>
      <c r="F302" s="73"/>
      <c r="G302" s="86" t="s">
        <v>959</v>
      </c>
      <c r="H302" s="73" t="s">
        <v>876</v>
      </c>
      <c r="I302" s="73" t="s">
        <v>877</v>
      </c>
      <c r="J302" s="73"/>
      <c r="K302" s="83">
        <v>9.569999999997707</v>
      </c>
      <c r="L302" s="86" t="s">
        <v>130</v>
      </c>
      <c r="M302" s="87">
        <v>3.5000000000000003E-2</v>
      </c>
      <c r="N302" s="87">
        <v>2.5199999999981931E-2</v>
      </c>
      <c r="O302" s="83">
        <v>87246.648000000001</v>
      </c>
      <c r="P302" s="85">
        <v>110.50122</v>
      </c>
      <c r="Q302" s="73"/>
      <c r="R302" s="83">
        <v>309.95368880300003</v>
      </c>
      <c r="S302" s="84">
        <v>8.7246647999999997E-5</v>
      </c>
      <c r="T302" s="84">
        <f t="shared" si="4"/>
        <v>9.890125851353146E-4</v>
      </c>
      <c r="U302" s="84">
        <f>R302/'סכום נכסי הקרן'!$C$42</f>
        <v>2.5093162208569727E-4</v>
      </c>
    </row>
    <row r="303" spans="2:21">
      <c r="B303" s="76" t="s">
        <v>1003</v>
      </c>
      <c r="C303" s="73" t="s">
        <v>1004</v>
      </c>
      <c r="D303" s="86" t="s">
        <v>27</v>
      </c>
      <c r="E303" s="86" t="s">
        <v>870</v>
      </c>
      <c r="F303" s="73"/>
      <c r="G303" s="86" t="s">
        <v>981</v>
      </c>
      <c r="H303" s="73" t="s">
        <v>876</v>
      </c>
      <c r="I303" s="73" t="s">
        <v>877</v>
      </c>
      <c r="J303" s="73"/>
      <c r="K303" s="83">
        <v>8.3499999999937859</v>
      </c>
      <c r="L303" s="86" t="s">
        <v>130</v>
      </c>
      <c r="M303" s="87">
        <v>3.0499999999999999E-2</v>
      </c>
      <c r="N303" s="87">
        <v>2.5199999999977764E-2</v>
      </c>
      <c r="O303" s="83">
        <v>90881.925000000003</v>
      </c>
      <c r="P303" s="85">
        <v>104.66328</v>
      </c>
      <c r="Q303" s="73"/>
      <c r="R303" s="83">
        <v>305.81080513400002</v>
      </c>
      <c r="S303" s="84">
        <v>7.270554E-5</v>
      </c>
      <c r="T303" s="84">
        <f t="shared" si="4"/>
        <v>9.7579330678693925E-4</v>
      </c>
      <c r="U303" s="84">
        <f>R303/'סכום נכסי הקרן'!$C$42</f>
        <v>2.4757763548470139E-4</v>
      </c>
    </row>
    <row r="304" spans="2:21">
      <c r="B304" s="76" t="s">
        <v>1005</v>
      </c>
      <c r="C304" s="73" t="s">
        <v>1006</v>
      </c>
      <c r="D304" s="86" t="s">
        <v>27</v>
      </c>
      <c r="E304" s="86" t="s">
        <v>870</v>
      </c>
      <c r="F304" s="73"/>
      <c r="G304" s="86" t="s">
        <v>921</v>
      </c>
      <c r="H304" s="73" t="s">
        <v>960</v>
      </c>
      <c r="I304" s="73" t="s">
        <v>905</v>
      </c>
      <c r="J304" s="73"/>
      <c r="K304" s="83">
        <v>7.3800000000085619</v>
      </c>
      <c r="L304" s="86" t="s">
        <v>132</v>
      </c>
      <c r="M304" s="87">
        <v>2.8750000000000001E-2</v>
      </c>
      <c r="N304" s="87">
        <v>1.5100000000027026E-2</v>
      </c>
      <c r="O304" s="83">
        <v>74886.706200000001</v>
      </c>
      <c r="P304" s="85">
        <v>111.5067</v>
      </c>
      <c r="Q304" s="73"/>
      <c r="R304" s="83">
        <v>329.34691876099998</v>
      </c>
      <c r="S304" s="84">
        <v>7.4886706199999995E-5</v>
      </c>
      <c r="T304" s="84">
        <f t="shared" si="4"/>
        <v>1.0508932763087489E-3</v>
      </c>
      <c r="U304" s="84">
        <f>R304/'סכום נכסי הקרן'!$C$42</f>
        <v>2.6663195031742493E-4</v>
      </c>
    </row>
    <row r="305" spans="2:21">
      <c r="B305" s="76" t="s">
        <v>1007</v>
      </c>
      <c r="C305" s="73" t="s">
        <v>1008</v>
      </c>
      <c r="D305" s="86" t="s">
        <v>27</v>
      </c>
      <c r="E305" s="86" t="s">
        <v>870</v>
      </c>
      <c r="F305" s="73"/>
      <c r="G305" s="86" t="s">
        <v>925</v>
      </c>
      <c r="H305" s="73" t="s">
        <v>876</v>
      </c>
      <c r="I305" s="73" t="s">
        <v>291</v>
      </c>
      <c r="J305" s="73"/>
      <c r="K305" s="83">
        <v>16.099999999982838</v>
      </c>
      <c r="L305" s="86" t="s">
        <v>130</v>
      </c>
      <c r="M305" s="87">
        <v>4.2000000000000003E-2</v>
      </c>
      <c r="N305" s="87">
        <v>3.3499999999956537E-2</v>
      </c>
      <c r="O305" s="83">
        <v>119964.141</v>
      </c>
      <c r="P305" s="85">
        <v>116.324</v>
      </c>
      <c r="Q305" s="73"/>
      <c r="R305" s="83">
        <v>448.64388591700003</v>
      </c>
      <c r="S305" s="84">
        <v>6.6646745000000003E-5</v>
      </c>
      <c r="T305" s="84">
        <f t="shared" si="4"/>
        <v>1.4315507943444444E-3</v>
      </c>
      <c r="U305" s="84">
        <f>R305/'סכום נכסי הקרן'!$C$42</f>
        <v>3.6321212522666933E-4</v>
      </c>
    </row>
    <row r="306" spans="2:21">
      <c r="B306" s="76" t="s">
        <v>1009</v>
      </c>
      <c r="C306" s="73" t="s">
        <v>1010</v>
      </c>
      <c r="D306" s="86" t="s">
        <v>27</v>
      </c>
      <c r="E306" s="86" t="s">
        <v>870</v>
      </c>
      <c r="F306" s="73"/>
      <c r="G306" s="86" t="s">
        <v>937</v>
      </c>
      <c r="H306" s="73" t="s">
        <v>876</v>
      </c>
      <c r="I306" s="73" t="s">
        <v>291</v>
      </c>
      <c r="J306" s="73"/>
      <c r="K306" s="83">
        <v>5.0099999999880254</v>
      </c>
      <c r="L306" s="86" t="s">
        <v>130</v>
      </c>
      <c r="M306" s="87">
        <v>3.4000000000000002E-2</v>
      </c>
      <c r="N306" s="87">
        <v>3.1499999999938647E-2</v>
      </c>
      <c r="O306" s="83">
        <v>72705.539999999994</v>
      </c>
      <c r="P306" s="85">
        <v>101.10378</v>
      </c>
      <c r="Q306" s="73"/>
      <c r="R306" s="83">
        <v>236.32837308299997</v>
      </c>
      <c r="S306" s="84">
        <v>7.270554E-5</v>
      </c>
      <c r="T306" s="84">
        <f t="shared" si="4"/>
        <v>7.5408599299554022E-4</v>
      </c>
      <c r="U306" s="84">
        <f>R306/'סכום נכסי הקרן'!$C$42</f>
        <v>1.9132620176778175E-4</v>
      </c>
    </row>
    <row r="307" spans="2:21">
      <c r="B307" s="76" t="s">
        <v>1011</v>
      </c>
      <c r="C307" s="73" t="s">
        <v>1012</v>
      </c>
      <c r="D307" s="86" t="s">
        <v>27</v>
      </c>
      <c r="E307" s="86" t="s">
        <v>870</v>
      </c>
      <c r="F307" s="73"/>
      <c r="G307" s="86" t="s">
        <v>937</v>
      </c>
      <c r="H307" s="73" t="s">
        <v>876</v>
      </c>
      <c r="I307" s="73" t="s">
        <v>291</v>
      </c>
      <c r="J307" s="73"/>
      <c r="K307" s="83">
        <v>4.089999999997918</v>
      </c>
      <c r="L307" s="86" t="s">
        <v>130</v>
      </c>
      <c r="M307" s="87">
        <v>3.7499999999999999E-2</v>
      </c>
      <c r="N307" s="87">
        <v>2.7499999999988919E-2</v>
      </c>
      <c r="O307" s="83">
        <v>199940.23499999999</v>
      </c>
      <c r="P307" s="85">
        <v>105.40383</v>
      </c>
      <c r="Q307" s="73"/>
      <c r="R307" s="83">
        <v>677.54412064900021</v>
      </c>
      <c r="S307" s="84">
        <v>3.9988046999999999E-4</v>
      </c>
      <c r="T307" s="84">
        <f t="shared" si="4"/>
        <v>2.1619347874004568E-3</v>
      </c>
      <c r="U307" s="84">
        <f>R307/'סכום נכסי הקרן'!$C$42</f>
        <v>5.485246711715709E-4</v>
      </c>
    </row>
    <row r="308" spans="2:21">
      <c r="B308" s="76" t="s">
        <v>1013</v>
      </c>
      <c r="C308" s="73" t="s">
        <v>1014</v>
      </c>
      <c r="D308" s="86" t="s">
        <v>27</v>
      </c>
      <c r="E308" s="86" t="s">
        <v>870</v>
      </c>
      <c r="F308" s="73"/>
      <c r="G308" s="86" t="s">
        <v>900</v>
      </c>
      <c r="H308" s="73" t="s">
        <v>876</v>
      </c>
      <c r="I308" s="73" t="s">
        <v>877</v>
      </c>
      <c r="J308" s="73"/>
      <c r="K308" s="83">
        <v>4</v>
      </c>
      <c r="L308" s="86" t="s">
        <v>130</v>
      </c>
      <c r="M308" s="87">
        <v>4.6249999999999999E-2</v>
      </c>
      <c r="N308" s="87">
        <v>1.4700000000005643E-2</v>
      </c>
      <c r="O308" s="83">
        <v>171555.992184</v>
      </c>
      <c r="P308" s="85">
        <v>115.68403000000001</v>
      </c>
      <c r="Q308" s="73"/>
      <c r="R308" s="83">
        <v>638.05816451200008</v>
      </c>
      <c r="S308" s="84">
        <v>3.4377064893135247E-4</v>
      </c>
      <c r="T308" s="84">
        <f t="shared" si="4"/>
        <v>2.0359414246293663E-3</v>
      </c>
      <c r="U308" s="84">
        <f>R308/'סכום נכסי הקרן'!$C$42</f>
        <v>5.1655771810407692E-4</v>
      </c>
    </row>
    <row r="309" spans="2:21">
      <c r="B309" s="76" t="s">
        <v>1015</v>
      </c>
      <c r="C309" s="73" t="s">
        <v>1016</v>
      </c>
      <c r="D309" s="86" t="s">
        <v>27</v>
      </c>
      <c r="E309" s="86" t="s">
        <v>870</v>
      </c>
      <c r="F309" s="73"/>
      <c r="G309" s="86" t="s">
        <v>921</v>
      </c>
      <c r="H309" s="73" t="s">
        <v>876</v>
      </c>
      <c r="I309" s="73" t="s">
        <v>291</v>
      </c>
      <c r="J309" s="73"/>
      <c r="K309" s="83">
        <v>18.540000000004735</v>
      </c>
      <c r="L309" s="86" t="s">
        <v>130</v>
      </c>
      <c r="M309" s="87">
        <v>3.5499999999999997E-2</v>
      </c>
      <c r="N309" s="87">
        <v>3.2100000000002807E-2</v>
      </c>
      <c r="O309" s="83">
        <v>145411.07999999999</v>
      </c>
      <c r="P309" s="85">
        <v>106.57261</v>
      </c>
      <c r="Q309" s="73"/>
      <c r="R309" s="83">
        <v>498.22335706600006</v>
      </c>
      <c r="S309" s="84">
        <v>1.4541108E-4</v>
      </c>
      <c r="T309" s="84">
        <f t="shared" si="4"/>
        <v>1.5897509471481739E-3</v>
      </c>
      <c r="U309" s="84">
        <f>R309/'סכום נכסי הקרן'!$C$42</f>
        <v>4.0335056386121279E-4</v>
      </c>
    </row>
    <row r="310" spans="2:21">
      <c r="B310" s="76" t="s">
        <v>1017</v>
      </c>
      <c r="C310" s="73" t="s">
        <v>1018</v>
      </c>
      <c r="D310" s="86" t="s">
        <v>27</v>
      </c>
      <c r="E310" s="86" t="s">
        <v>870</v>
      </c>
      <c r="F310" s="73"/>
      <c r="G310" s="86" t="s">
        <v>875</v>
      </c>
      <c r="H310" s="73" t="s">
        <v>876</v>
      </c>
      <c r="I310" s="73" t="s">
        <v>291</v>
      </c>
      <c r="J310" s="73"/>
      <c r="K310" s="83">
        <v>7.5099999999990548</v>
      </c>
      <c r="L310" s="86" t="s">
        <v>130</v>
      </c>
      <c r="M310" s="87">
        <v>4.4999999999999998E-2</v>
      </c>
      <c r="N310" s="87">
        <v>2.1599999999987775E-2</v>
      </c>
      <c r="O310" s="83">
        <v>94153.674299999999</v>
      </c>
      <c r="P310" s="85">
        <v>118.87949999999999</v>
      </c>
      <c r="Q310" s="73"/>
      <c r="R310" s="83">
        <v>359.853076434</v>
      </c>
      <c r="S310" s="84">
        <v>4.7076837149999998E-5</v>
      </c>
      <c r="T310" s="84">
        <f t="shared" si="4"/>
        <v>1.1482335402018342E-3</v>
      </c>
      <c r="U310" s="84">
        <f>R310/'סכום נכסי הקרן'!$C$42</f>
        <v>2.9132905799841553E-4</v>
      </c>
    </row>
    <row r="311" spans="2:21">
      <c r="B311" s="76" t="s">
        <v>1019</v>
      </c>
      <c r="C311" s="73" t="s">
        <v>1020</v>
      </c>
      <c r="D311" s="86" t="s">
        <v>27</v>
      </c>
      <c r="E311" s="86" t="s">
        <v>870</v>
      </c>
      <c r="F311" s="73"/>
      <c r="G311" s="86" t="s">
        <v>908</v>
      </c>
      <c r="H311" s="73" t="s">
        <v>876</v>
      </c>
      <c r="I311" s="73" t="s">
        <v>291</v>
      </c>
      <c r="J311" s="73"/>
      <c r="K311" s="83">
        <v>4.1300000000113668</v>
      </c>
      <c r="L311" s="86" t="s">
        <v>130</v>
      </c>
      <c r="M311" s="87">
        <v>5.7500000000000002E-2</v>
      </c>
      <c r="N311" s="87">
        <v>2.5500000000043724E-2</v>
      </c>
      <c r="O311" s="83">
        <v>30808.972575</v>
      </c>
      <c r="P311" s="85">
        <v>115.45522</v>
      </c>
      <c r="Q311" s="73"/>
      <c r="R311" s="83">
        <v>114.35937529</v>
      </c>
      <c r="S311" s="84">
        <v>4.4012817964285712E-5</v>
      </c>
      <c r="T311" s="84">
        <f t="shared" si="4"/>
        <v>3.6490245309488253E-4</v>
      </c>
      <c r="U311" s="84">
        <f>R311/'סכום נכסי הקרן'!$C$42</f>
        <v>9.2582810203189805E-5</v>
      </c>
    </row>
    <row r="312" spans="2:21">
      <c r="B312" s="76" t="s">
        <v>1021</v>
      </c>
      <c r="C312" s="73" t="s">
        <v>1022</v>
      </c>
      <c r="D312" s="86" t="s">
        <v>27</v>
      </c>
      <c r="E312" s="86" t="s">
        <v>870</v>
      </c>
      <c r="F312" s="73"/>
      <c r="G312" s="86" t="s">
        <v>903</v>
      </c>
      <c r="H312" s="73" t="s">
        <v>876</v>
      </c>
      <c r="I312" s="73" t="s">
        <v>291</v>
      </c>
      <c r="J312" s="73"/>
      <c r="K312" s="83">
        <v>21.750000000016655</v>
      </c>
      <c r="L312" s="86" t="s">
        <v>130</v>
      </c>
      <c r="M312" s="87">
        <v>3.6000000000000004E-2</v>
      </c>
      <c r="N312" s="87">
        <v>3.310000000002597E-2</v>
      </c>
      <c r="O312" s="83">
        <v>127234.69500000001</v>
      </c>
      <c r="P312" s="85">
        <v>106.398</v>
      </c>
      <c r="Q312" s="73"/>
      <c r="R312" s="83">
        <v>435.23117407699999</v>
      </c>
      <c r="S312" s="84">
        <v>1.2723469500000001E-4</v>
      </c>
      <c r="T312" s="84">
        <f t="shared" si="4"/>
        <v>1.3887529787682449E-3</v>
      </c>
      <c r="U312" s="84">
        <f>R312/'סכום נכסי הקרן'!$C$42</f>
        <v>3.5235349163022131E-4</v>
      </c>
    </row>
    <row r="313" spans="2:21">
      <c r="B313" s="76" t="s">
        <v>1023</v>
      </c>
      <c r="C313" s="73" t="s">
        <v>1024</v>
      </c>
      <c r="D313" s="86" t="s">
        <v>27</v>
      </c>
      <c r="E313" s="86" t="s">
        <v>870</v>
      </c>
      <c r="F313" s="73"/>
      <c r="G313" s="86" t="s">
        <v>875</v>
      </c>
      <c r="H313" s="73" t="s">
        <v>876</v>
      </c>
      <c r="I313" s="73" t="s">
        <v>877</v>
      </c>
      <c r="J313" s="73"/>
      <c r="K313" s="83">
        <v>5.3100000000067524</v>
      </c>
      <c r="L313" s="86" t="s">
        <v>130</v>
      </c>
      <c r="M313" s="87">
        <v>5.2999999999999999E-2</v>
      </c>
      <c r="N313" s="87">
        <v>4.0900000000056176E-2</v>
      </c>
      <c r="O313" s="83">
        <v>112511.82315</v>
      </c>
      <c r="P313" s="85">
        <v>107.25583</v>
      </c>
      <c r="Q313" s="73"/>
      <c r="R313" s="83">
        <v>387.97171169800009</v>
      </c>
      <c r="S313" s="84">
        <v>7.50078821E-5</v>
      </c>
      <c r="T313" s="84">
        <f t="shared" si="4"/>
        <v>1.2379556024244942E-3</v>
      </c>
      <c r="U313" s="84">
        <f>R313/'סכום נכסי הקרן'!$C$42</f>
        <v>3.1409328056624622E-4</v>
      </c>
    </row>
    <row r="314" spans="2:21">
      <c r="B314" s="76" t="s">
        <v>1025</v>
      </c>
      <c r="C314" s="73" t="s">
        <v>1026</v>
      </c>
      <c r="D314" s="86" t="s">
        <v>27</v>
      </c>
      <c r="E314" s="86" t="s">
        <v>870</v>
      </c>
      <c r="F314" s="73"/>
      <c r="G314" s="86" t="s">
        <v>875</v>
      </c>
      <c r="H314" s="73" t="s">
        <v>876</v>
      </c>
      <c r="I314" s="73" t="s">
        <v>877</v>
      </c>
      <c r="J314" s="73"/>
      <c r="K314" s="83">
        <v>4.8100000000195999</v>
      </c>
      <c r="L314" s="86" t="s">
        <v>130</v>
      </c>
      <c r="M314" s="87">
        <v>5.8749999999999997E-2</v>
      </c>
      <c r="N314" s="87">
        <v>3.510000000013138E-2</v>
      </c>
      <c r="O314" s="83">
        <v>25446.938999999998</v>
      </c>
      <c r="P314" s="85">
        <v>113.50713</v>
      </c>
      <c r="Q314" s="73"/>
      <c r="R314" s="83">
        <v>92.862345677999997</v>
      </c>
      <c r="S314" s="84">
        <v>2.1205782499999998E-5</v>
      </c>
      <c r="T314" s="84">
        <f t="shared" si="4"/>
        <v>2.9630887412700169E-4</v>
      </c>
      <c r="U314" s="84">
        <f>R314/'סכום נכסי הקרן'!$C$42</f>
        <v>7.5179292498995219E-5</v>
      </c>
    </row>
    <row r="315" spans="2:21">
      <c r="B315" s="76" t="s">
        <v>1027</v>
      </c>
      <c r="C315" s="73" t="s">
        <v>1028</v>
      </c>
      <c r="D315" s="86" t="s">
        <v>27</v>
      </c>
      <c r="E315" s="86" t="s">
        <v>870</v>
      </c>
      <c r="F315" s="73"/>
      <c r="G315" s="86" t="s">
        <v>992</v>
      </c>
      <c r="H315" s="73" t="s">
        <v>876</v>
      </c>
      <c r="I315" s="73" t="s">
        <v>291</v>
      </c>
      <c r="J315" s="73"/>
      <c r="K315" s="83">
        <v>6.4199999999981499</v>
      </c>
      <c r="L315" s="86" t="s">
        <v>132</v>
      </c>
      <c r="M315" s="87">
        <v>4.6249999999999999E-2</v>
      </c>
      <c r="N315" s="87">
        <v>2.6899999999981102E-2</v>
      </c>
      <c r="O315" s="83">
        <v>54892.682699999998</v>
      </c>
      <c r="P315" s="85">
        <v>114.87452</v>
      </c>
      <c r="Q315" s="73"/>
      <c r="R315" s="83">
        <v>248.70589846299998</v>
      </c>
      <c r="S315" s="84">
        <v>3.6595121800000002E-5</v>
      </c>
      <c r="T315" s="84">
        <f t="shared" si="4"/>
        <v>7.9358069435214262E-4</v>
      </c>
      <c r="U315" s="84">
        <f>R315/'סכום נכסי הקרן'!$C$42</f>
        <v>2.0134677139869956E-4</v>
      </c>
    </row>
    <row r="316" spans="2:21">
      <c r="B316" s="76" t="s">
        <v>1029</v>
      </c>
      <c r="C316" s="73" t="s">
        <v>1030</v>
      </c>
      <c r="D316" s="86" t="s">
        <v>27</v>
      </c>
      <c r="E316" s="86" t="s">
        <v>870</v>
      </c>
      <c r="F316" s="73"/>
      <c r="G316" s="86" t="s">
        <v>1031</v>
      </c>
      <c r="H316" s="73" t="s">
        <v>876</v>
      </c>
      <c r="I316" s="73" t="s">
        <v>291</v>
      </c>
      <c r="J316" s="73"/>
      <c r="K316" s="83">
        <v>17.360000000009929</v>
      </c>
      <c r="L316" s="86" t="s">
        <v>130</v>
      </c>
      <c r="M316" s="87">
        <v>4.0999999999999995E-2</v>
      </c>
      <c r="N316" s="87">
        <v>3.750000000003223E-2</v>
      </c>
      <c r="O316" s="83">
        <v>90881.925000000003</v>
      </c>
      <c r="P316" s="85">
        <v>106.19217</v>
      </c>
      <c r="Q316" s="73"/>
      <c r="R316" s="83">
        <v>310.27799517200003</v>
      </c>
      <c r="S316" s="84">
        <v>9.0881925000000003E-5</v>
      </c>
      <c r="T316" s="84">
        <f t="shared" si="4"/>
        <v>9.9004739482452721E-4</v>
      </c>
      <c r="U316" s="84">
        <f>R316/'סכום נכסי הקרן'!$C$42</f>
        <v>2.5119417331888365E-4</v>
      </c>
    </row>
    <row r="317" spans="2:21">
      <c r="B317" s="76" t="s">
        <v>1032</v>
      </c>
      <c r="C317" s="73" t="s">
        <v>1033</v>
      </c>
      <c r="D317" s="86" t="s">
        <v>27</v>
      </c>
      <c r="E317" s="86" t="s">
        <v>870</v>
      </c>
      <c r="F317" s="73"/>
      <c r="G317" s="86" t="s">
        <v>1034</v>
      </c>
      <c r="H317" s="73" t="s">
        <v>1035</v>
      </c>
      <c r="I317" s="73" t="s">
        <v>877</v>
      </c>
      <c r="J317" s="73"/>
      <c r="K317" s="83">
        <v>8.1800000000113666</v>
      </c>
      <c r="L317" s="86" t="s">
        <v>130</v>
      </c>
      <c r="M317" s="87">
        <v>2.8750000000000001E-2</v>
      </c>
      <c r="N317" s="87">
        <v>2.8500000000025453E-2</v>
      </c>
      <c r="O317" s="83">
        <v>72705.539999999994</v>
      </c>
      <c r="P317" s="85">
        <v>100.88113</v>
      </c>
      <c r="Q317" s="73"/>
      <c r="R317" s="83">
        <v>235.80792592399999</v>
      </c>
      <c r="S317" s="84">
        <v>5.5927338461538454E-5</v>
      </c>
      <c r="T317" s="84">
        <f t="shared" si="4"/>
        <v>7.5242532945532959E-4</v>
      </c>
      <c r="U317" s="84">
        <f>R317/'סכום נכסי הקרן'!$C$42</f>
        <v>1.9090485930748678E-4</v>
      </c>
    </row>
    <row r="318" spans="2:21">
      <c r="B318" s="76" t="s">
        <v>1036</v>
      </c>
      <c r="C318" s="73" t="s">
        <v>1037</v>
      </c>
      <c r="D318" s="86" t="s">
        <v>27</v>
      </c>
      <c r="E318" s="86" t="s">
        <v>870</v>
      </c>
      <c r="F318" s="73"/>
      <c r="G318" s="86" t="s">
        <v>921</v>
      </c>
      <c r="H318" s="73" t="s">
        <v>1035</v>
      </c>
      <c r="I318" s="73" t="s">
        <v>877</v>
      </c>
      <c r="J318" s="73"/>
      <c r="K318" s="83">
        <v>6.259999999996241</v>
      </c>
      <c r="L318" s="86" t="s">
        <v>132</v>
      </c>
      <c r="M318" s="87">
        <v>3.125E-2</v>
      </c>
      <c r="N318" s="87">
        <v>2.289999999998784E-2</v>
      </c>
      <c r="O318" s="83">
        <v>109058.31</v>
      </c>
      <c r="P318" s="85">
        <v>105.17052</v>
      </c>
      <c r="Q318" s="73"/>
      <c r="R318" s="83">
        <v>452.37719619500001</v>
      </c>
      <c r="S318" s="84">
        <v>1.4541108E-4</v>
      </c>
      <c r="T318" s="84">
        <f t="shared" si="4"/>
        <v>1.443463189591025E-3</v>
      </c>
      <c r="U318" s="84">
        <f>R318/'סכום נכסי הקרן'!$C$42</f>
        <v>3.6623453030733012E-4</v>
      </c>
    </row>
    <row r="319" spans="2:21">
      <c r="B319" s="76" t="s">
        <v>1038</v>
      </c>
      <c r="C319" s="73" t="s">
        <v>1039</v>
      </c>
      <c r="D319" s="86" t="s">
        <v>27</v>
      </c>
      <c r="E319" s="86" t="s">
        <v>870</v>
      </c>
      <c r="F319" s="73"/>
      <c r="G319" s="86" t="s">
        <v>875</v>
      </c>
      <c r="H319" s="73" t="s">
        <v>1040</v>
      </c>
      <c r="I319" s="73" t="s">
        <v>905</v>
      </c>
      <c r="J319" s="73"/>
      <c r="K319" s="83">
        <v>5.0500000000042418</v>
      </c>
      <c r="L319" s="86" t="s">
        <v>130</v>
      </c>
      <c r="M319" s="87">
        <v>0.06</v>
      </c>
      <c r="N319" s="87">
        <v>4.7200000000031925E-2</v>
      </c>
      <c r="O319" s="83">
        <v>114547.57827</v>
      </c>
      <c r="P319" s="85">
        <v>108.81667</v>
      </c>
      <c r="Q319" s="73"/>
      <c r="R319" s="83">
        <v>400.73964332600008</v>
      </c>
      <c r="S319" s="84">
        <v>1.5273010436000001E-4</v>
      </c>
      <c r="T319" s="84">
        <f t="shared" si="4"/>
        <v>1.2786960275989951E-3</v>
      </c>
      <c r="U319" s="84">
        <f>R319/'סכום נכסי הקרן'!$C$42</f>
        <v>3.2442991442424698E-4</v>
      </c>
    </row>
    <row r="320" spans="2:21">
      <c r="B320" s="76" t="s">
        <v>1041</v>
      </c>
      <c r="C320" s="73" t="s">
        <v>1042</v>
      </c>
      <c r="D320" s="86" t="s">
        <v>27</v>
      </c>
      <c r="E320" s="86" t="s">
        <v>870</v>
      </c>
      <c r="F320" s="73"/>
      <c r="G320" s="86" t="s">
        <v>925</v>
      </c>
      <c r="H320" s="73" t="s">
        <v>1035</v>
      </c>
      <c r="I320" s="73" t="s">
        <v>291</v>
      </c>
      <c r="J320" s="73"/>
      <c r="K320" s="83">
        <v>8.189999999996612</v>
      </c>
      <c r="L320" s="86" t="s">
        <v>130</v>
      </c>
      <c r="M320" s="87">
        <v>4.2500000000000003E-2</v>
      </c>
      <c r="N320" s="87">
        <v>2.8799999999982062E-2</v>
      </c>
      <c r="O320" s="83">
        <v>110875.9485</v>
      </c>
      <c r="P320" s="85">
        <v>112.60486</v>
      </c>
      <c r="Q320" s="73"/>
      <c r="R320" s="83">
        <v>401.398240644</v>
      </c>
      <c r="S320" s="84">
        <v>8.2130332222222227E-5</v>
      </c>
      <c r="T320" s="84">
        <f t="shared" si="4"/>
        <v>1.2807975061732743E-3</v>
      </c>
      <c r="U320" s="84">
        <f>R320/'סכום נכסי הקרן'!$C$42</f>
        <v>3.2496310018482051E-4</v>
      </c>
    </row>
    <row r="321" spans="2:21">
      <c r="B321" s="76" t="s">
        <v>1043</v>
      </c>
      <c r="C321" s="73" t="s">
        <v>1044</v>
      </c>
      <c r="D321" s="86" t="s">
        <v>27</v>
      </c>
      <c r="E321" s="86" t="s">
        <v>870</v>
      </c>
      <c r="F321" s="73"/>
      <c r="G321" s="86" t="s">
        <v>1034</v>
      </c>
      <c r="H321" s="73" t="s">
        <v>1035</v>
      </c>
      <c r="I321" s="73" t="s">
        <v>877</v>
      </c>
      <c r="J321" s="73"/>
      <c r="K321" s="83">
        <v>3.330000000003531</v>
      </c>
      <c r="L321" s="86" t="s">
        <v>132</v>
      </c>
      <c r="M321" s="87">
        <v>0.03</v>
      </c>
      <c r="N321" s="87">
        <v>1.650000000001605E-2</v>
      </c>
      <c r="O321" s="83">
        <v>89791.341899999999</v>
      </c>
      <c r="P321" s="85">
        <v>105.55423</v>
      </c>
      <c r="Q321" s="73"/>
      <c r="R321" s="83">
        <v>373.81612689600001</v>
      </c>
      <c r="S321" s="84">
        <v>1.7958268380000001E-4</v>
      </c>
      <c r="T321" s="84">
        <f t="shared" si="4"/>
        <v>1.1927873981898724E-3</v>
      </c>
      <c r="U321" s="84">
        <f>R321/'סכום נכסי הקרן'!$C$42</f>
        <v>3.0263323351968516E-4</v>
      </c>
    </row>
    <row r="322" spans="2:21">
      <c r="B322" s="76" t="s">
        <v>1045</v>
      </c>
      <c r="C322" s="73" t="s">
        <v>1046</v>
      </c>
      <c r="D322" s="86" t="s">
        <v>27</v>
      </c>
      <c r="E322" s="86" t="s">
        <v>870</v>
      </c>
      <c r="F322" s="73"/>
      <c r="G322" s="86" t="s">
        <v>911</v>
      </c>
      <c r="H322" s="73" t="s">
        <v>1035</v>
      </c>
      <c r="I322" s="73" t="s">
        <v>877</v>
      </c>
      <c r="J322" s="73"/>
      <c r="K322" s="83">
        <v>3.5799999999993029</v>
      </c>
      <c r="L322" s="86" t="s">
        <v>130</v>
      </c>
      <c r="M322" s="87">
        <v>3.7539999999999997E-2</v>
      </c>
      <c r="N322" s="87">
        <v>1.880000000000465E-2</v>
      </c>
      <c r="O322" s="83">
        <v>124690.00109999999</v>
      </c>
      <c r="P322" s="85">
        <v>107.28924000000001</v>
      </c>
      <c r="Q322" s="73"/>
      <c r="R322" s="83">
        <v>430.09933438500002</v>
      </c>
      <c r="S322" s="84">
        <v>1.662533348E-4</v>
      </c>
      <c r="T322" s="84">
        <f t="shared" si="4"/>
        <v>1.3723781001214199E-3</v>
      </c>
      <c r="U322" s="84">
        <f>R322/'סכום נכסי הקרן'!$C$42</f>
        <v>3.4819886819866804E-4</v>
      </c>
    </row>
    <row r="323" spans="2:21">
      <c r="B323" s="76" t="s">
        <v>1047</v>
      </c>
      <c r="C323" s="73" t="s">
        <v>1048</v>
      </c>
      <c r="D323" s="86" t="s">
        <v>27</v>
      </c>
      <c r="E323" s="86" t="s">
        <v>870</v>
      </c>
      <c r="F323" s="73"/>
      <c r="G323" s="86" t="s">
        <v>954</v>
      </c>
      <c r="H323" s="73" t="s">
        <v>1035</v>
      </c>
      <c r="I323" s="73" t="s">
        <v>877</v>
      </c>
      <c r="J323" s="73"/>
      <c r="K323" s="83">
        <v>7.2199999999994082</v>
      </c>
      <c r="L323" s="86" t="s">
        <v>130</v>
      </c>
      <c r="M323" s="87">
        <v>3.3750000000000002E-2</v>
      </c>
      <c r="N323" s="87">
        <v>2.9200000000017084E-2</v>
      </c>
      <c r="O323" s="83">
        <v>90881.925000000003</v>
      </c>
      <c r="P323" s="85">
        <v>104.15513</v>
      </c>
      <c r="Q323" s="73"/>
      <c r="R323" s="83">
        <v>304.32605701900002</v>
      </c>
      <c r="S323" s="84">
        <v>1.2983132142857143E-4</v>
      </c>
      <c r="T323" s="84">
        <f t="shared" si="4"/>
        <v>9.710557133188253E-4</v>
      </c>
      <c r="U323" s="84">
        <f>R323/'סכום נכסי הקרן'!$C$42</f>
        <v>2.4637561638847944E-4</v>
      </c>
    </row>
    <row r="324" spans="2:21">
      <c r="B324" s="76" t="s">
        <v>1049</v>
      </c>
      <c r="C324" s="73" t="s">
        <v>1050</v>
      </c>
      <c r="D324" s="86" t="s">
        <v>27</v>
      </c>
      <c r="E324" s="86" t="s">
        <v>870</v>
      </c>
      <c r="F324" s="73"/>
      <c r="G324" s="86" t="s">
        <v>940</v>
      </c>
      <c r="H324" s="73" t="s">
        <v>1035</v>
      </c>
      <c r="I324" s="73" t="s">
        <v>291</v>
      </c>
      <c r="J324" s="73"/>
      <c r="K324" s="83">
        <v>7.0400000000105347</v>
      </c>
      <c r="L324" s="86" t="s">
        <v>130</v>
      </c>
      <c r="M324" s="87">
        <v>4.0910000000000002E-2</v>
      </c>
      <c r="N324" s="87">
        <v>3.1500000000049655E-2</v>
      </c>
      <c r="O324" s="83">
        <v>67579.799429999999</v>
      </c>
      <c r="P324" s="85">
        <v>106.59855</v>
      </c>
      <c r="Q324" s="73"/>
      <c r="R324" s="83">
        <v>231.605668439</v>
      </c>
      <c r="S324" s="84">
        <v>1.3515959885999999E-4</v>
      </c>
      <c r="T324" s="84">
        <f t="shared" si="4"/>
        <v>7.3901659876819269E-4</v>
      </c>
      <c r="U324" s="84">
        <f>R324/'סכום נכסי הקרן'!$C$42</f>
        <v>1.8750280498380681E-4</v>
      </c>
    </row>
    <row r="325" spans="2:21">
      <c r="B325" s="76" t="s">
        <v>1051</v>
      </c>
      <c r="C325" s="73" t="s">
        <v>1052</v>
      </c>
      <c r="D325" s="86" t="s">
        <v>27</v>
      </c>
      <c r="E325" s="86" t="s">
        <v>870</v>
      </c>
      <c r="F325" s="73"/>
      <c r="G325" s="86" t="s">
        <v>940</v>
      </c>
      <c r="H325" s="73" t="s">
        <v>1035</v>
      </c>
      <c r="I325" s="73" t="s">
        <v>291</v>
      </c>
      <c r="J325" s="73"/>
      <c r="K325" s="83">
        <v>8.0300000000153151</v>
      </c>
      <c r="L325" s="86" t="s">
        <v>130</v>
      </c>
      <c r="M325" s="87">
        <v>4.1250000000000002E-2</v>
      </c>
      <c r="N325" s="87">
        <v>3.2800000000068066E-2</v>
      </c>
      <c r="O325" s="83">
        <v>33626.312250000003</v>
      </c>
      <c r="P325" s="85">
        <v>108.71267</v>
      </c>
      <c r="Q325" s="73"/>
      <c r="R325" s="83">
        <v>117.52773524000001</v>
      </c>
      <c r="S325" s="84">
        <v>6.7252624500000011E-5</v>
      </c>
      <c r="T325" s="84">
        <f t="shared" si="4"/>
        <v>3.7501218231568981E-4</v>
      </c>
      <c r="U325" s="84">
        <f>R325/'סכום נכסי הקרן'!$C$42</f>
        <v>9.5147844046391376E-5</v>
      </c>
    </row>
    <row r="326" spans="2:21">
      <c r="B326" s="76" t="s">
        <v>1053</v>
      </c>
      <c r="C326" s="73" t="s">
        <v>1054</v>
      </c>
      <c r="D326" s="86" t="s">
        <v>27</v>
      </c>
      <c r="E326" s="86" t="s">
        <v>870</v>
      </c>
      <c r="F326" s="73"/>
      <c r="G326" s="86" t="s">
        <v>940</v>
      </c>
      <c r="H326" s="73" t="s">
        <v>1035</v>
      </c>
      <c r="I326" s="73" t="s">
        <v>291</v>
      </c>
      <c r="J326" s="73"/>
      <c r="K326" s="83">
        <v>5.4199999999976241</v>
      </c>
      <c r="L326" s="86" t="s">
        <v>130</v>
      </c>
      <c r="M326" s="87">
        <v>4.8750000000000002E-2</v>
      </c>
      <c r="N326" s="87">
        <v>2.8200000000010175E-2</v>
      </c>
      <c r="O326" s="83">
        <v>32913.797958000003</v>
      </c>
      <c r="P326" s="85">
        <v>111.40625</v>
      </c>
      <c r="Q326" s="73"/>
      <c r="R326" s="83">
        <v>117.88771018400001</v>
      </c>
      <c r="S326" s="84">
        <v>6.5170933589155677E-5</v>
      </c>
      <c r="T326" s="84">
        <f t="shared" si="4"/>
        <v>3.7616080471577893E-4</v>
      </c>
      <c r="U326" s="84">
        <f>R326/'סכום נכסי הקרן'!$C$42</f>
        <v>9.5439271765664421E-5</v>
      </c>
    </row>
    <row r="327" spans="2:21">
      <c r="B327" s="76" t="s">
        <v>1055</v>
      </c>
      <c r="C327" s="73" t="s">
        <v>1056</v>
      </c>
      <c r="D327" s="86" t="s">
        <v>27</v>
      </c>
      <c r="E327" s="86" t="s">
        <v>870</v>
      </c>
      <c r="F327" s="73"/>
      <c r="G327" s="86" t="s">
        <v>1034</v>
      </c>
      <c r="H327" s="73" t="s">
        <v>1035</v>
      </c>
      <c r="I327" s="73" t="s">
        <v>877</v>
      </c>
      <c r="J327" s="73"/>
      <c r="K327" s="83">
        <v>2.9300000000047617</v>
      </c>
      <c r="L327" s="86" t="s">
        <v>132</v>
      </c>
      <c r="M327" s="87">
        <v>4.2500000000000003E-2</v>
      </c>
      <c r="N327" s="87">
        <v>1.5200000000040102E-2</v>
      </c>
      <c r="O327" s="83">
        <v>36352.769999999997</v>
      </c>
      <c r="P327" s="85">
        <v>111.30643999999999</v>
      </c>
      <c r="Q327" s="73"/>
      <c r="R327" s="83">
        <v>159.59001396800002</v>
      </c>
      <c r="S327" s="84">
        <v>1.2117589999999999E-4</v>
      </c>
      <c r="T327" s="84">
        <f t="shared" si="4"/>
        <v>5.0922617790359712E-4</v>
      </c>
      <c r="U327" s="84">
        <f>R327/'סכום נכסי הקרן'!$C$42</f>
        <v>1.2920053066095894E-4</v>
      </c>
    </row>
    <row r="328" spans="2:21">
      <c r="B328" s="76" t="s">
        <v>1057</v>
      </c>
      <c r="C328" s="73" t="s">
        <v>1058</v>
      </c>
      <c r="D328" s="86" t="s">
        <v>27</v>
      </c>
      <c r="E328" s="86" t="s">
        <v>870</v>
      </c>
      <c r="F328" s="73"/>
      <c r="G328" s="86" t="s">
        <v>1059</v>
      </c>
      <c r="H328" s="73" t="s">
        <v>1035</v>
      </c>
      <c r="I328" s="73" t="s">
        <v>291</v>
      </c>
      <c r="J328" s="73"/>
      <c r="K328" s="83">
        <v>1.6300000000000607</v>
      </c>
      <c r="L328" s="86" t="s">
        <v>130</v>
      </c>
      <c r="M328" s="87">
        <v>4.7500000000000001E-2</v>
      </c>
      <c r="N328" s="87">
        <v>2.1900000000007878E-2</v>
      </c>
      <c r="O328" s="83">
        <v>146487.121992</v>
      </c>
      <c r="P328" s="85">
        <v>105.17322</v>
      </c>
      <c r="Q328" s="73"/>
      <c r="R328" s="83">
        <v>495.31970271900002</v>
      </c>
      <c r="S328" s="84">
        <v>1.6276346888E-4</v>
      </c>
      <c r="T328" s="84">
        <f t="shared" si="4"/>
        <v>1.5804858511167114E-3</v>
      </c>
      <c r="U328" s="84">
        <f>R328/'סכום נכסי הקרן'!$C$42</f>
        <v>4.0099982979483427E-4</v>
      </c>
    </row>
    <row r="329" spans="2:21">
      <c r="B329" s="76" t="s">
        <v>1060</v>
      </c>
      <c r="C329" s="73" t="s">
        <v>1061</v>
      </c>
      <c r="D329" s="86" t="s">
        <v>27</v>
      </c>
      <c r="E329" s="86" t="s">
        <v>870</v>
      </c>
      <c r="F329" s="73"/>
      <c r="G329" s="86" t="s">
        <v>890</v>
      </c>
      <c r="H329" s="73" t="s">
        <v>1040</v>
      </c>
      <c r="I329" s="73" t="s">
        <v>905</v>
      </c>
      <c r="J329" s="73"/>
      <c r="K329" s="83">
        <v>6.999999999882528E-2</v>
      </c>
      <c r="L329" s="86" t="s">
        <v>130</v>
      </c>
      <c r="M329" s="87">
        <v>4.6249999999999999E-2</v>
      </c>
      <c r="N329" s="87">
        <v>-3.999999999997135E-2</v>
      </c>
      <c r="O329" s="83">
        <v>106826.249922</v>
      </c>
      <c r="P329" s="85">
        <v>101.62183</v>
      </c>
      <c r="Q329" s="73"/>
      <c r="R329" s="83">
        <v>349.01652156299997</v>
      </c>
      <c r="S329" s="84">
        <v>1.4243499989599999E-4</v>
      </c>
      <c r="T329" s="84">
        <f t="shared" si="4"/>
        <v>1.1136558289691725E-3</v>
      </c>
      <c r="U329" s="84">
        <f>R329/'סכום נכסי הקרן'!$C$42</f>
        <v>2.8255602386514862E-4</v>
      </c>
    </row>
    <row r="330" spans="2:21">
      <c r="B330" s="76" t="s">
        <v>1062</v>
      </c>
      <c r="C330" s="73" t="s">
        <v>1063</v>
      </c>
      <c r="D330" s="86" t="s">
        <v>27</v>
      </c>
      <c r="E330" s="86" t="s">
        <v>870</v>
      </c>
      <c r="F330" s="73"/>
      <c r="G330" s="86" t="s">
        <v>903</v>
      </c>
      <c r="H330" s="73" t="s">
        <v>1035</v>
      </c>
      <c r="I330" s="73" t="s">
        <v>291</v>
      </c>
      <c r="J330" s="73"/>
      <c r="K330" s="83">
        <v>3.2099999999983777</v>
      </c>
      <c r="L330" s="86" t="s">
        <v>130</v>
      </c>
      <c r="M330" s="87">
        <v>6.2539999999999998E-2</v>
      </c>
      <c r="N330" s="87">
        <v>2.8699999999979142E-2</v>
      </c>
      <c r="O330" s="83">
        <v>119964.141</v>
      </c>
      <c r="P330" s="85">
        <v>111.86438</v>
      </c>
      <c r="Q330" s="73"/>
      <c r="R330" s="83">
        <v>431.44382617000002</v>
      </c>
      <c r="S330" s="84">
        <v>9.2280108461538461E-5</v>
      </c>
      <c r="T330" s="84">
        <f t="shared" si="4"/>
        <v>1.3766681581010853E-3</v>
      </c>
      <c r="U330" s="84">
        <f>R330/'סכום נכסי הקרן'!$C$42</f>
        <v>3.4928733888534979E-4</v>
      </c>
    </row>
    <row r="331" spans="2:21">
      <c r="B331" s="76" t="s">
        <v>1064</v>
      </c>
      <c r="C331" s="73" t="s">
        <v>1065</v>
      </c>
      <c r="D331" s="86" t="s">
        <v>27</v>
      </c>
      <c r="E331" s="86" t="s">
        <v>870</v>
      </c>
      <c r="F331" s="73"/>
      <c r="G331" s="86" t="s">
        <v>875</v>
      </c>
      <c r="H331" s="73" t="s">
        <v>1066</v>
      </c>
      <c r="I331" s="73" t="s">
        <v>291</v>
      </c>
      <c r="J331" s="73"/>
      <c r="K331" s="83">
        <v>3.4599999999960884</v>
      </c>
      <c r="L331" s="86" t="s">
        <v>130</v>
      </c>
      <c r="M331" s="87">
        <v>4.4999999999999998E-2</v>
      </c>
      <c r="N331" s="87">
        <v>3.2999999999954871E-2</v>
      </c>
      <c r="O331" s="83">
        <v>116692.39169999999</v>
      </c>
      <c r="P331" s="85">
        <v>106.3105</v>
      </c>
      <c r="Q331" s="73"/>
      <c r="R331" s="83">
        <v>398.840892236</v>
      </c>
      <c r="S331" s="84">
        <v>7.780011447429828E-5</v>
      </c>
      <c r="T331" s="84">
        <f t="shared" ref="T331:T352" si="5">IFERROR(R331/$R$11,0)</f>
        <v>1.2726374169358937E-3</v>
      </c>
      <c r="U331" s="84">
        <f>R331/'סכום נכסי הקרן'!$C$42</f>
        <v>3.228927277148688E-4</v>
      </c>
    </row>
    <row r="332" spans="2:21">
      <c r="B332" s="76" t="s">
        <v>1067</v>
      </c>
      <c r="C332" s="73" t="s">
        <v>1068</v>
      </c>
      <c r="D332" s="86" t="s">
        <v>27</v>
      </c>
      <c r="E332" s="86" t="s">
        <v>870</v>
      </c>
      <c r="F332" s="73"/>
      <c r="G332" s="86" t="s">
        <v>992</v>
      </c>
      <c r="H332" s="73" t="s">
        <v>1069</v>
      </c>
      <c r="I332" s="73" t="s">
        <v>905</v>
      </c>
      <c r="J332" s="73"/>
      <c r="K332" s="83">
        <v>6.6399999999958821</v>
      </c>
      <c r="L332" s="86" t="s">
        <v>130</v>
      </c>
      <c r="M332" s="87">
        <v>9.6250000000000002E-2</v>
      </c>
      <c r="N332" s="87">
        <v>4.0799999999976473E-2</v>
      </c>
      <c r="O332" s="83">
        <v>103605.39449999999</v>
      </c>
      <c r="P332" s="85">
        <v>142.85506000000001</v>
      </c>
      <c r="Q332" s="73"/>
      <c r="R332" s="83">
        <v>475.83782351399992</v>
      </c>
      <c r="S332" s="84">
        <v>1.0360539449999999E-4</v>
      </c>
      <c r="T332" s="84">
        <f t="shared" si="5"/>
        <v>1.5183222943923474E-3</v>
      </c>
      <c r="U332" s="84">
        <f>R332/'סכום נכסי הקרן'!$C$42</f>
        <v>3.8522773310172026E-4</v>
      </c>
    </row>
    <row r="333" spans="2:21">
      <c r="B333" s="76" t="s">
        <v>1070</v>
      </c>
      <c r="C333" s="73" t="s">
        <v>1071</v>
      </c>
      <c r="D333" s="86" t="s">
        <v>27</v>
      </c>
      <c r="E333" s="86" t="s">
        <v>870</v>
      </c>
      <c r="F333" s="73"/>
      <c r="G333" s="86" t="s">
        <v>959</v>
      </c>
      <c r="H333" s="73" t="s">
        <v>1066</v>
      </c>
      <c r="I333" s="73" t="s">
        <v>877</v>
      </c>
      <c r="J333" s="73"/>
      <c r="K333" s="83">
        <v>4.8499999999999996</v>
      </c>
      <c r="L333" s="86" t="s">
        <v>130</v>
      </c>
      <c r="M333" s="87">
        <v>0.04</v>
      </c>
      <c r="N333" s="87">
        <v>3.0700000000006104E-2</v>
      </c>
      <c r="O333" s="83">
        <v>96334.840500000006</v>
      </c>
      <c r="P333" s="85">
        <v>105.75322</v>
      </c>
      <c r="Q333" s="73"/>
      <c r="R333" s="83">
        <v>327.53519144000001</v>
      </c>
      <c r="S333" s="84">
        <v>8.7577127727272734E-5</v>
      </c>
      <c r="T333" s="84">
        <f t="shared" si="5"/>
        <v>1.045112344556582E-3</v>
      </c>
      <c r="U333" s="84">
        <f>R333/'סכום נכסי הקרן'!$C$42</f>
        <v>2.6516521611854774E-4</v>
      </c>
    </row>
    <row r="334" spans="2:21">
      <c r="B334" s="76" t="s">
        <v>1072</v>
      </c>
      <c r="C334" s="73" t="s">
        <v>1073</v>
      </c>
      <c r="D334" s="86" t="s">
        <v>27</v>
      </c>
      <c r="E334" s="86" t="s">
        <v>870</v>
      </c>
      <c r="F334" s="73"/>
      <c r="G334" s="86" t="s">
        <v>937</v>
      </c>
      <c r="H334" s="73" t="s">
        <v>1069</v>
      </c>
      <c r="I334" s="73" t="s">
        <v>905</v>
      </c>
      <c r="J334" s="73"/>
      <c r="K334" s="83">
        <v>3.8600000000031809</v>
      </c>
      <c r="L334" s="86" t="s">
        <v>130</v>
      </c>
      <c r="M334" s="87">
        <v>3.6249999999999998E-2</v>
      </c>
      <c r="N334" s="87">
        <v>2.6800000000010139E-2</v>
      </c>
      <c r="O334" s="83">
        <v>127234.69500000001</v>
      </c>
      <c r="P334" s="85">
        <v>106.05126</v>
      </c>
      <c r="Q334" s="73"/>
      <c r="R334" s="83">
        <v>433.81281691699996</v>
      </c>
      <c r="S334" s="84">
        <v>3.1808673750000001E-4</v>
      </c>
      <c r="T334" s="84">
        <f t="shared" si="5"/>
        <v>1.3842272282057202E-3</v>
      </c>
      <c r="U334" s="84">
        <f>R334/'סכום נכסי הקרן'!$C$42</f>
        <v>3.5120522117656046E-4</v>
      </c>
    </row>
    <row r="335" spans="2:21">
      <c r="B335" s="76" t="s">
        <v>1074</v>
      </c>
      <c r="C335" s="73" t="s">
        <v>1075</v>
      </c>
      <c r="D335" s="86" t="s">
        <v>27</v>
      </c>
      <c r="E335" s="86" t="s">
        <v>870</v>
      </c>
      <c r="F335" s="73"/>
      <c r="G335" s="86" t="s">
        <v>947</v>
      </c>
      <c r="H335" s="73" t="s">
        <v>1076</v>
      </c>
      <c r="I335" s="73" t="s">
        <v>905</v>
      </c>
      <c r="J335" s="73"/>
      <c r="K335" s="83">
        <v>7.0299999999926088</v>
      </c>
      <c r="L335" s="86" t="s">
        <v>130</v>
      </c>
      <c r="M335" s="87">
        <v>3.7499999999999999E-2</v>
      </c>
      <c r="N335" s="87">
        <v>3.3599999999987286E-2</v>
      </c>
      <c r="O335" s="83">
        <v>76340.816999999995</v>
      </c>
      <c r="P335" s="85">
        <v>102.54407999999999</v>
      </c>
      <c r="Q335" s="73"/>
      <c r="R335" s="83">
        <v>251.67981606199999</v>
      </c>
      <c r="S335" s="84">
        <v>7.6340816999999992E-5</v>
      </c>
      <c r="T335" s="84">
        <f t="shared" si="5"/>
        <v>8.030699891688137E-4</v>
      </c>
      <c r="U335" s="84">
        <f>R335/'סכום נכסי הקרן'!$C$42</f>
        <v>2.0375438903328294E-4</v>
      </c>
    </row>
    <row r="336" spans="2:21">
      <c r="B336" s="76" t="s">
        <v>1077</v>
      </c>
      <c r="C336" s="73" t="s">
        <v>1078</v>
      </c>
      <c r="D336" s="86" t="s">
        <v>27</v>
      </c>
      <c r="E336" s="86" t="s">
        <v>870</v>
      </c>
      <c r="F336" s="73"/>
      <c r="G336" s="86" t="s">
        <v>947</v>
      </c>
      <c r="H336" s="73" t="s">
        <v>1076</v>
      </c>
      <c r="I336" s="73" t="s">
        <v>905</v>
      </c>
      <c r="J336" s="73"/>
      <c r="K336" s="83">
        <v>3.1400000000122854</v>
      </c>
      <c r="L336" s="86" t="s">
        <v>130</v>
      </c>
      <c r="M336" s="87">
        <v>5.8749999999999997E-2</v>
      </c>
      <c r="N336" s="87">
        <v>3.2699999999907858E-2</v>
      </c>
      <c r="O336" s="83">
        <v>10905.831</v>
      </c>
      <c r="P336" s="85">
        <v>111.42825999999999</v>
      </c>
      <c r="Q336" s="73"/>
      <c r="R336" s="83">
        <v>39.069252767999998</v>
      </c>
      <c r="S336" s="84">
        <v>2.1811661999999999E-5</v>
      </c>
      <c r="T336" s="84">
        <f t="shared" si="5"/>
        <v>1.2466372905128894E-4</v>
      </c>
      <c r="U336" s="84">
        <f>R336/'סכום נכסי הקרן'!$C$42</f>
        <v>3.162959927533364E-5</v>
      </c>
    </row>
    <row r="337" spans="2:21">
      <c r="B337" s="76" t="s">
        <v>1079</v>
      </c>
      <c r="C337" s="73" t="s">
        <v>1080</v>
      </c>
      <c r="D337" s="86" t="s">
        <v>27</v>
      </c>
      <c r="E337" s="86" t="s">
        <v>870</v>
      </c>
      <c r="F337" s="73"/>
      <c r="G337" s="86" t="s">
        <v>903</v>
      </c>
      <c r="H337" s="73" t="s">
        <v>1076</v>
      </c>
      <c r="I337" s="73" t="s">
        <v>905</v>
      </c>
      <c r="J337" s="73"/>
      <c r="K337" s="83">
        <v>3.779999999996801</v>
      </c>
      <c r="L337" s="86" t="s">
        <v>130</v>
      </c>
      <c r="M337" s="87">
        <v>0.04</v>
      </c>
      <c r="N337" s="87">
        <v>3.2599999999989332E-2</v>
      </c>
      <c r="O337" s="83">
        <v>112693.587</v>
      </c>
      <c r="P337" s="85">
        <v>103.536</v>
      </c>
      <c r="Q337" s="73"/>
      <c r="R337" s="83">
        <v>375.12115964000003</v>
      </c>
      <c r="S337" s="84">
        <v>9.0154869600000005E-5</v>
      </c>
      <c r="T337" s="84">
        <f t="shared" si="5"/>
        <v>1.1969515486886589E-3</v>
      </c>
      <c r="U337" s="84">
        <f>R337/'סכום נכסי הקרן'!$C$42</f>
        <v>3.0368975904319657E-4</v>
      </c>
    </row>
    <row r="338" spans="2:21">
      <c r="B338" s="76" t="s">
        <v>1081</v>
      </c>
      <c r="C338" s="73" t="s">
        <v>1082</v>
      </c>
      <c r="D338" s="86" t="s">
        <v>27</v>
      </c>
      <c r="E338" s="86" t="s">
        <v>870</v>
      </c>
      <c r="F338" s="73"/>
      <c r="G338" s="86" t="s">
        <v>1059</v>
      </c>
      <c r="H338" s="73" t="s">
        <v>886</v>
      </c>
      <c r="I338" s="73" t="s">
        <v>877</v>
      </c>
      <c r="J338" s="73"/>
      <c r="K338" s="83">
        <v>4.3900000000043606</v>
      </c>
      <c r="L338" s="86" t="s">
        <v>133</v>
      </c>
      <c r="M338" s="87">
        <v>0.06</v>
      </c>
      <c r="N338" s="87">
        <v>2.9400000000029979E-2</v>
      </c>
      <c r="O338" s="83">
        <v>86156.064899999998</v>
      </c>
      <c r="P338" s="85">
        <v>116.36433</v>
      </c>
      <c r="Q338" s="73"/>
      <c r="R338" s="83">
        <v>440.30962947199998</v>
      </c>
      <c r="S338" s="84">
        <v>6.8924851919999991E-5</v>
      </c>
      <c r="T338" s="84">
        <f t="shared" si="5"/>
        <v>1.4049575166722788E-3</v>
      </c>
      <c r="U338" s="84">
        <f>R338/'סכום נכסי הקרן'!$C$42</f>
        <v>3.5646489632063991E-4</v>
      </c>
    </row>
    <row r="339" spans="2:21">
      <c r="B339" s="76" t="s">
        <v>1083</v>
      </c>
      <c r="C339" s="73" t="s">
        <v>1084</v>
      </c>
      <c r="D339" s="86" t="s">
        <v>27</v>
      </c>
      <c r="E339" s="86" t="s">
        <v>870</v>
      </c>
      <c r="F339" s="73"/>
      <c r="G339" s="86" t="s">
        <v>1059</v>
      </c>
      <c r="H339" s="73" t="s">
        <v>886</v>
      </c>
      <c r="I339" s="73" t="s">
        <v>877</v>
      </c>
      <c r="J339" s="73"/>
      <c r="K339" s="83">
        <v>4.4399999999967275</v>
      </c>
      <c r="L339" s="86" t="s">
        <v>132</v>
      </c>
      <c r="M339" s="87">
        <v>0.05</v>
      </c>
      <c r="N339" s="87">
        <v>1.8299999999960851E-2</v>
      </c>
      <c r="O339" s="83">
        <v>36352.769999999997</v>
      </c>
      <c r="P339" s="85">
        <v>119.37445</v>
      </c>
      <c r="Q339" s="73"/>
      <c r="R339" s="83">
        <v>171.15785024900001</v>
      </c>
      <c r="S339" s="84">
        <v>3.635277E-5</v>
      </c>
      <c r="T339" s="84">
        <f t="shared" si="5"/>
        <v>5.4613729100851441E-4</v>
      </c>
      <c r="U339" s="84">
        <f>R339/'סכום נכסי הקרן'!$C$42</f>
        <v>1.3856559398129912E-4</v>
      </c>
    </row>
    <row r="340" spans="2:21">
      <c r="B340" s="76" t="s">
        <v>1085</v>
      </c>
      <c r="C340" s="73" t="s">
        <v>1086</v>
      </c>
      <c r="D340" s="86" t="s">
        <v>27</v>
      </c>
      <c r="E340" s="86" t="s">
        <v>870</v>
      </c>
      <c r="F340" s="73"/>
      <c r="G340" s="86" t="s">
        <v>1059</v>
      </c>
      <c r="H340" s="73" t="s">
        <v>886</v>
      </c>
      <c r="I340" s="73" t="s">
        <v>877</v>
      </c>
      <c r="J340" s="73"/>
      <c r="K340" s="83">
        <v>8.2299999999919979</v>
      </c>
      <c r="L340" s="86" t="s">
        <v>132</v>
      </c>
      <c r="M340" s="87">
        <v>3.3750000000000002E-2</v>
      </c>
      <c r="N340" s="87">
        <v>2.2699999999953001E-2</v>
      </c>
      <c r="O340" s="83">
        <v>36352.769999999997</v>
      </c>
      <c r="P340" s="85">
        <v>109.82038</v>
      </c>
      <c r="Q340" s="73"/>
      <c r="R340" s="83">
        <v>157.45932406200001</v>
      </c>
      <c r="S340" s="84">
        <v>2.9082215999999998E-5</v>
      </c>
      <c r="T340" s="84">
        <f t="shared" si="5"/>
        <v>5.0242748762121072E-4</v>
      </c>
      <c r="U340" s="84">
        <f>R340/'סכום נכסי הקרן'!$C$42</f>
        <v>1.2747557143773117E-4</v>
      </c>
    </row>
    <row r="341" spans="2:21">
      <c r="B341" s="76" t="s">
        <v>1087</v>
      </c>
      <c r="C341" s="73" t="s">
        <v>1088</v>
      </c>
      <c r="D341" s="86" t="s">
        <v>27</v>
      </c>
      <c r="E341" s="86" t="s">
        <v>870</v>
      </c>
      <c r="F341" s="73"/>
      <c r="G341" s="86" t="s">
        <v>1089</v>
      </c>
      <c r="H341" s="73" t="s">
        <v>886</v>
      </c>
      <c r="I341" s="73" t="s">
        <v>877</v>
      </c>
      <c r="J341" s="73"/>
      <c r="K341" s="83">
        <v>6.2299999999934785</v>
      </c>
      <c r="L341" s="86" t="s">
        <v>130</v>
      </c>
      <c r="M341" s="87">
        <v>5.8749999999999997E-2</v>
      </c>
      <c r="N341" s="87">
        <v>2.8499999999976707E-2</v>
      </c>
      <c r="O341" s="83">
        <v>109058.31</v>
      </c>
      <c r="P341" s="85">
        <v>122.4716</v>
      </c>
      <c r="Q341" s="73"/>
      <c r="R341" s="83">
        <v>429.41293516000007</v>
      </c>
      <c r="S341" s="84">
        <v>1.0905830999999999E-4</v>
      </c>
      <c r="T341" s="84">
        <f t="shared" si="5"/>
        <v>1.3701879101140877E-3</v>
      </c>
      <c r="U341" s="84">
        <f>R341/'סכום נכסי הקרן'!$C$42</f>
        <v>3.4764317463169432E-4</v>
      </c>
    </row>
    <row r="342" spans="2:21">
      <c r="B342" s="76" t="s">
        <v>1090</v>
      </c>
      <c r="C342" s="73" t="s">
        <v>1091</v>
      </c>
      <c r="D342" s="86" t="s">
        <v>27</v>
      </c>
      <c r="E342" s="86" t="s">
        <v>870</v>
      </c>
      <c r="F342" s="73"/>
      <c r="G342" s="86" t="s">
        <v>875</v>
      </c>
      <c r="H342" s="73" t="s">
        <v>1076</v>
      </c>
      <c r="I342" s="73" t="s">
        <v>905</v>
      </c>
      <c r="J342" s="73"/>
      <c r="K342" s="83">
        <v>3.2000000000035467</v>
      </c>
      <c r="L342" s="86" t="s">
        <v>130</v>
      </c>
      <c r="M342" s="87">
        <v>5.1249999999999997E-2</v>
      </c>
      <c r="N342" s="87">
        <v>4.2000000000035467E-2</v>
      </c>
      <c r="O342" s="83">
        <v>100577.208759</v>
      </c>
      <c r="P342" s="85">
        <v>104.63954</v>
      </c>
      <c r="Q342" s="73"/>
      <c r="R342" s="83">
        <v>338.357949744</v>
      </c>
      <c r="S342" s="84">
        <v>1.828676522890909E-4</v>
      </c>
      <c r="T342" s="84">
        <f t="shared" si="5"/>
        <v>1.0796460331533224E-3</v>
      </c>
      <c r="U342" s="84">
        <f>R342/'סכום נכסי הקרן'!$C$42</f>
        <v>2.739270808576064E-4</v>
      </c>
    </row>
    <row r="343" spans="2:21">
      <c r="B343" s="76" t="s">
        <v>1092</v>
      </c>
      <c r="C343" s="73" t="s">
        <v>1093</v>
      </c>
      <c r="D343" s="86" t="s">
        <v>27</v>
      </c>
      <c r="E343" s="86" t="s">
        <v>870</v>
      </c>
      <c r="F343" s="73"/>
      <c r="G343" s="86" t="s">
        <v>875</v>
      </c>
      <c r="H343" s="73" t="s">
        <v>1076</v>
      </c>
      <c r="I343" s="73" t="s">
        <v>905</v>
      </c>
      <c r="J343" s="73"/>
      <c r="K343" s="83">
        <v>1.4400000000275073</v>
      </c>
      <c r="L343" s="86" t="s">
        <v>130</v>
      </c>
      <c r="M343" s="87">
        <v>6.5000000000000002E-2</v>
      </c>
      <c r="N343" s="87">
        <v>3.5300000000817573E-2</v>
      </c>
      <c r="O343" s="83">
        <v>7270.5540000000001</v>
      </c>
      <c r="P343" s="85">
        <v>111.97917</v>
      </c>
      <c r="Q343" s="73"/>
      <c r="R343" s="83">
        <v>26.174941062000002</v>
      </c>
      <c r="S343" s="84">
        <v>1.0310561067338292E-5</v>
      </c>
      <c r="T343" s="84">
        <f t="shared" si="5"/>
        <v>8.3520045286334917E-5</v>
      </c>
      <c r="U343" s="84">
        <f>R343/'סכום נכסי הקרן'!$C$42</f>
        <v>2.1190650913207044E-5</v>
      </c>
    </row>
    <row r="344" spans="2:21">
      <c r="B344" s="76" t="s">
        <v>1094</v>
      </c>
      <c r="C344" s="73" t="s">
        <v>1095</v>
      </c>
      <c r="D344" s="86" t="s">
        <v>27</v>
      </c>
      <c r="E344" s="86" t="s">
        <v>870</v>
      </c>
      <c r="F344" s="73"/>
      <c r="G344" s="86" t="s">
        <v>875</v>
      </c>
      <c r="H344" s="73" t="s">
        <v>1076</v>
      </c>
      <c r="I344" s="73" t="s">
        <v>905</v>
      </c>
      <c r="J344" s="73"/>
      <c r="K344" s="83">
        <v>2.7200000000032545</v>
      </c>
      <c r="L344" s="86" t="s">
        <v>130</v>
      </c>
      <c r="M344" s="87">
        <v>6.8750000000000006E-2</v>
      </c>
      <c r="N344" s="87">
        <v>3.6900000000056957E-2</v>
      </c>
      <c r="O344" s="83">
        <v>83611.370999999999</v>
      </c>
      <c r="P344" s="85">
        <v>114.30604</v>
      </c>
      <c r="Q344" s="73"/>
      <c r="R344" s="83">
        <v>307.26670812499998</v>
      </c>
      <c r="S344" s="84">
        <v>1.2307844300447202E-4</v>
      </c>
      <c r="T344" s="84">
        <f t="shared" si="5"/>
        <v>9.8043886008361341E-4</v>
      </c>
      <c r="U344" s="84">
        <f>R344/'סכום נכסי הקרן'!$C$42</f>
        <v>2.4875630220921077E-4</v>
      </c>
    </row>
    <row r="345" spans="2:21">
      <c r="B345" s="76" t="s">
        <v>1096</v>
      </c>
      <c r="C345" s="73" t="s">
        <v>1097</v>
      </c>
      <c r="D345" s="86" t="s">
        <v>27</v>
      </c>
      <c r="E345" s="86" t="s">
        <v>870</v>
      </c>
      <c r="F345" s="73"/>
      <c r="G345" s="86" t="s">
        <v>959</v>
      </c>
      <c r="H345" s="73" t="s">
        <v>1076</v>
      </c>
      <c r="I345" s="73" t="s">
        <v>905</v>
      </c>
      <c r="J345" s="73"/>
      <c r="K345" s="83">
        <v>6.7100000000028199</v>
      </c>
      <c r="L345" s="86" t="s">
        <v>130</v>
      </c>
      <c r="M345" s="87">
        <v>3.3750000000000002E-2</v>
      </c>
      <c r="N345" s="87">
        <v>2.800000000000542E-2</v>
      </c>
      <c r="O345" s="83">
        <v>109058.31</v>
      </c>
      <c r="P345" s="85">
        <v>105.20650000000001</v>
      </c>
      <c r="Q345" s="73"/>
      <c r="R345" s="83">
        <v>368.87762537600003</v>
      </c>
      <c r="S345" s="84">
        <v>1.2830389411764705E-4</v>
      </c>
      <c r="T345" s="84">
        <f t="shared" si="5"/>
        <v>1.1770294306888171E-3</v>
      </c>
      <c r="U345" s="84">
        <f>R345/'סכום נכסי הקרן'!$C$42</f>
        <v>2.9863513237795653E-4</v>
      </c>
    </row>
    <row r="346" spans="2:21">
      <c r="B346" s="76" t="s">
        <v>1098</v>
      </c>
      <c r="C346" s="73" t="s">
        <v>1099</v>
      </c>
      <c r="D346" s="86" t="s">
        <v>27</v>
      </c>
      <c r="E346" s="86" t="s">
        <v>870</v>
      </c>
      <c r="F346" s="73"/>
      <c r="G346" s="86" t="s">
        <v>1100</v>
      </c>
      <c r="H346" s="73" t="s">
        <v>1076</v>
      </c>
      <c r="I346" s="73" t="s">
        <v>905</v>
      </c>
      <c r="J346" s="73"/>
      <c r="K346" s="83">
        <v>0.52000000000139723</v>
      </c>
      <c r="L346" s="86" t="s">
        <v>130</v>
      </c>
      <c r="M346" s="87">
        <v>4.6249999999999999E-2</v>
      </c>
      <c r="N346" s="87">
        <v>1.8599999999999228E-2</v>
      </c>
      <c r="O346" s="83">
        <v>75704.643525000007</v>
      </c>
      <c r="P346" s="85">
        <v>105.85778999999999</v>
      </c>
      <c r="Q346" s="73"/>
      <c r="R346" s="83">
        <v>257.64773325699997</v>
      </c>
      <c r="S346" s="84">
        <v>5.0469762350000003E-5</v>
      </c>
      <c r="T346" s="84">
        <f t="shared" si="5"/>
        <v>8.2211265723866156E-4</v>
      </c>
      <c r="U346" s="84">
        <f>R346/'סכום נכסי הקרן'!$C$42</f>
        <v>2.0858588224118046E-4</v>
      </c>
    </row>
    <row r="347" spans="2:21">
      <c r="B347" s="76" t="s">
        <v>1101</v>
      </c>
      <c r="C347" s="73" t="s">
        <v>1102</v>
      </c>
      <c r="D347" s="86" t="s">
        <v>27</v>
      </c>
      <c r="E347" s="86" t="s">
        <v>870</v>
      </c>
      <c r="F347" s="73"/>
      <c r="G347" s="86" t="s">
        <v>947</v>
      </c>
      <c r="H347" s="73" t="s">
        <v>886</v>
      </c>
      <c r="I347" s="73" t="s">
        <v>877</v>
      </c>
      <c r="J347" s="73"/>
      <c r="K347" s="83">
        <v>4.2199999999970785</v>
      </c>
      <c r="L347" s="86" t="s">
        <v>130</v>
      </c>
      <c r="M347" s="87">
        <v>3.875E-2</v>
      </c>
      <c r="N347" s="87">
        <v>3.1099999999985403E-2</v>
      </c>
      <c r="O347" s="83">
        <v>36352.769999999997</v>
      </c>
      <c r="P347" s="85">
        <v>105.44293999999999</v>
      </c>
      <c r="Q347" s="73"/>
      <c r="R347" s="83">
        <v>123.23555083799999</v>
      </c>
      <c r="S347" s="84">
        <v>3.3047972727272723E-5</v>
      </c>
      <c r="T347" s="84">
        <f t="shared" si="5"/>
        <v>3.9322490784205561E-4</v>
      </c>
      <c r="U347" s="84">
        <f>R347/'סכום נכסי הקרן'!$C$42</f>
        <v>9.9768764778464025E-5</v>
      </c>
    </row>
    <row r="348" spans="2:21">
      <c r="B348" s="76" t="s">
        <v>1103</v>
      </c>
      <c r="C348" s="73" t="s">
        <v>1104</v>
      </c>
      <c r="D348" s="86" t="s">
        <v>27</v>
      </c>
      <c r="E348" s="86" t="s">
        <v>870</v>
      </c>
      <c r="F348" s="73"/>
      <c r="G348" s="86" t="s">
        <v>947</v>
      </c>
      <c r="H348" s="73" t="s">
        <v>886</v>
      </c>
      <c r="I348" s="73" t="s">
        <v>877</v>
      </c>
      <c r="J348" s="73"/>
      <c r="K348" s="83">
        <v>4.1300000000055208</v>
      </c>
      <c r="L348" s="86" t="s">
        <v>130</v>
      </c>
      <c r="M348" s="87">
        <v>0.04</v>
      </c>
      <c r="N348" s="87">
        <v>3.0400000000026808E-2</v>
      </c>
      <c r="O348" s="83">
        <v>90881.925000000003</v>
      </c>
      <c r="P348" s="85">
        <v>107.23333</v>
      </c>
      <c r="Q348" s="73"/>
      <c r="R348" s="83">
        <v>313.320131979</v>
      </c>
      <c r="S348" s="84">
        <v>1.211759E-4</v>
      </c>
      <c r="T348" s="84">
        <f t="shared" si="5"/>
        <v>9.9975436620933504E-4</v>
      </c>
      <c r="U348" s="84">
        <f>R348/'סכום נכסי הקרן'!$C$42</f>
        <v>2.5365701970904967E-4</v>
      </c>
    </row>
    <row r="349" spans="2:21">
      <c r="B349" s="76" t="s">
        <v>1105</v>
      </c>
      <c r="C349" s="73" t="s">
        <v>1106</v>
      </c>
      <c r="D349" s="86" t="s">
        <v>27</v>
      </c>
      <c r="E349" s="86" t="s">
        <v>870</v>
      </c>
      <c r="F349" s="73"/>
      <c r="G349" s="86" t="s">
        <v>1100</v>
      </c>
      <c r="H349" s="73" t="s">
        <v>1107</v>
      </c>
      <c r="I349" s="73" t="s">
        <v>905</v>
      </c>
      <c r="J349" s="73"/>
      <c r="K349" s="83">
        <v>3.7500000000113904</v>
      </c>
      <c r="L349" s="86" t="s">
        <v>130</v>
      </c>
      <c r="M349" s="87">
        <v>4.4999999999999998E-2</v>
      </c>
      <c r="N349" s="87">
        <v>3.3100000000182248E-2</v>
      </c>
      <c r="O349" s="83">
        <v>25446.938999999998</v>
      </c>
      <c r="P349" s="85">
        <v>107.3125</v>
      </c>
      <c r="Q349" s="73"/>
      <c r="R349" s="83">
        <v>87.794404740000004</v>
      </c>
      <c r="S349" s="84">
        <v>9.2534323636363631E-6</v>
      </c>
      <c r="T349" s="84">
        <f t="shared" si="5"/>
        <v>2.8013788617147476E-4</v>
      </c>
      <c r="U349" s="84">
        <f>R349/'סכום נכסי הקרן'!$C$42</f>
        <v>7.1076400079427604E-5</v>
      </c>
    </row>
    <row r="350" spans="2:21">
      <c r="B350" s="76" t="s">
        <v>1108</v>
      </c>
      <c r="C350" s="73" t="s">
        <v>1109</v>
      </c>
      <c r="D350" s="86" t="s">
        <v>27</v>
      </c>
      <c r="E350" s="86" t="s">
        <v>870</v>
      </c>
      <c r="F350" s="73"/>
      <c r="G350" s="86" t="s">
        <v>1100</v>
      </c>
      <c r="H350" s="73" t="s">
        <v>1107</v>
      </c>
      <c r="I350" s="73" t="s">
        <v>905</v>
      </c>
      <c r="J350" s="73"/>
      <c r="K350" s="83">
        <v>3.3599999999998036</v>
      </c>
      <c r="L350" s="86" t="s">
        <v>130</v>
      </c>
      <c r="M350" s="87">
        <v>4.7500000000000001E-2</v>
      </c>
      <c r="N350" s="87">
        <v>3.0899999999993374E-2</v>
      </c>
      <c r="O350" s="83">
        <v>116328.864</v>
      </c>
      <c r="P350" s="85">
        <v>108.92713999999999</v>
      </c>
      <c r="Q350" s="73"/>
      <c r="R350" s="83">
        <v>407.38455590299998</v>
      </c>
      <c r="S350" s="84">
        <v>3.8140611147540985E-5</v>
      </c>
      <c r="T350" s="84">
        <f t="shared" si="5"/>
        <v>1.2998988795190889E-3</v>
      </c>
      <c r="U350" s="84">
        <f>R350/'סכום נכסי הקרן'!$C$42</f>
        <v>3.2980948805669377E-4</v>
      </c>
    </row>
    <row r="351" spans="2:21">
      <c r="B351" s="76" t="s">
        <v>1110</v>
      </c>
      <c r="C351" s="73" t="s">
        <v>1111</v>
      </c>
      <c r="D351" s="86" t="s">
        <v>27</v>
      </c>
      <c r="E351" s="86" t="s">
        <v>870</v>
      </c>
      <c r="F351" s="73"/>
      <c r="G351" s="86" t="s">
        <v>875</v>
      </c>
      <c r="H351" s="73" t="s">
        <v>1112</v>
      </c>
      <c r="I351" s="73" t="s">
        <v>877</v>
      </c>
      <c r="J351" s="73"/>
      <c r="K351" s="83">
        <v>2.3100000000029808</v>
      </c>
      <c r="L351" s="86" t="s">
        <v>130</v>
      </c>
      <c r="M351" s="87">
        <v>7.7499999999999999E-2</v>
      </c>
      <c r="N351" s="87">
        <v>8.6300000000188795E-2</v>
      </c>
      <c r="O351" s="83">
        <v>50264.975079000003</v>
      </c>
      <c r="P351" s="85">
        <v>99.636111</v>
      </c>
      <c r="Q351" s="73"/>
      <c r="R351" s="83">
        <v>161.01384349200001</v>
      </c>
      <c r="S351" s="84">
        <v>1.3962493077500002E-4</v>
      </c>
      <c r="T351" s="84">
        <f t="shared" si="5"/>
        <v>5.1376938990330405E-4</v>
      </c>
      <c r="U351" s="84">
        <f>R351/'סכום נכסי הקרן'!$C$42</f>
        <v>1.3035323141896769E-4</v>
      </c>
    </row>
    <row r="352" spans="2:21">
      <c r="B352" s="76" t="s">
        <v>1113</v>
      </c>
      <c r="C352" s="73" t="s">
        <v>1114</v>
      </c>
      <c r="D352" s="86" t="s">
        <v>27</v>
      </c>
      <c r="E352" s="86" t="s">
        <v>870</v>
      </c>
      <c r="F352" s="73"/>
      <c r="G352" s="86" t="s">
        <v>937</v>
      </c>
      <c r="H352" s="73" t="s">
        <v>633</v>
      </c>
      <c r="I352" s="73"/>
      <c r="J352" s="73"/>
      <c r="K352" s="83">
        <v>3.6800000000011739</v>
      </c>
      <c r="L352" s="86" t="s">
        <v>130</v>
      </c>
      <c r="M352" s="87">
        <v>4.2500000000000003E-2</v>
      </c>
      <c r="N352" s="87">
        <v>4.0200000000017611E-2</v>
      </c>
      <c r="O352" s="83">
        <v>134505.24900000001</v>
      </c>
      <c r="P352" s="85">
        <v>102.43556</v>
      </c>
      <c r="Q352" s="73"/>
      <c r="R352" s="83">
        <v>442.96655506100001</v>
      </c>
      <c r="S352" s="84">
        <v>2.8316894526315793E-4</v>
      </c>
      <c r="T352" s="84">
        <f t="shared" si="5"/>
        <v>1.4134353407479884E-3</v>
      </c>
      <c r="U352" s="84">
        <f>R352/'סכום נכסי הקרן'!$C$42</f>
        <v>3.5861588426462442E-4</v>
      </c>
    </row>
    <row r="353" spans="2:2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</row>
    <row r="354" spans="2:2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</row>
    <row r="355" spans="2:2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</row>
    <row r="356" spans="2:21">
      <c r="B356" s="122" t="s">
        <v>219</v>
      </c>
      <c r="C356" s="124"/>
      <c r="D356" s="124"/>
      <c r="E356" s="124"/>
      <c r="F356" s="124"/>
      <c r="G356" s="124"/>
      <c r="H356" s="124"/>
      <c r="I356" s="124"/>
      <c r="J356" s="124"/>
      <c r="K356" s="124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</row>
    <row r="357" spans="2:21">
      <c r="B357" s="122" t="s">
        <v>110</v>
      </c>
      <c r="C357" s="124"/>
      <c r="D357" s="124"/>
      <c r="E357" s="124"/>
      <c r="F357" s="124"/>
      <c r="G357" s="124"/>
      <c r="H357" s="124"/>
      <c r="I357" s="124"/>
      <c r="J357" s="124"/>
      <c r="K357" s="124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</row>
    <row r="358" spans="2:21">
      <c r="B358" s="122" t="s">
        <v>202</v>
      </c>
      <c r="C358" s="124"/>
      <c r="D358" s="124"/>
      <c r="E358" s="124"/>
      <c r="F358" s="124"/>
      <c r="G358" s="124"/>
      <c r="H358" s="124"/>
      <c r="I358" s="124"/>
      <c r="J358" s="124"/>
      <c r="K358" s="124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</row>
    <row r="359" spans="2:21">
      <c r="B359" s="122" t="s">
        <v>210</v>
      </c>
      <c r="C359" s="124"/>
      <c r="D359" s="124"/>
      <c r="E359" s="124"/>
      <c r="F359" s="124"/>
      <c r="G359" s="124"/>
      <c r="H359" s="124"/>
      <c r="I359" s="124"/>
      <c r="J359" s="124"/>
      <c r="K359" s="124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</row>
    <row r="360" spans="2:21">
      <c r="B360" s="143" t="s">
        <v>215</v>
      </c>
      <c r="C360" s="143"/>
      <c r="D360" s="143"/>
      <c r="E360" s="143"/>
      <c r="F360" s="143"/>
      <c r="G360" s="143"/>
      <c r="H360" s="143"/>
      <c r="I360" s="143"/>
      <c r="J360" s="143"/>
      <c r="K360" s="143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</row>
    <row r="361" spans="2:2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</row>
    <row r="362" spans="2:2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</row>
    <row r="363" spans="2:2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</row>
    <row r="364" spans="2:2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</row>
    <row r="365" spans="2:2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</row>
    <row r="366" spans="2:2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</row>
    <row r="367" spans="2:2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</row>
    <row r="368" spans="2:2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</row>
    <row r="369" spans="2:2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</row>
    <row r="370" spans="2:2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</row>
    <row r="371" spans="2:2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</row>
    <row r="372" spans="2:2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</row>
    <row r="373" spans="2:2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</row>
    <row r="374" spans="2:2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</row>
    <row r="375" spans="2:2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</row>
    <row r="376" spans="2:2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</row>
    <row r="377" spans="2:2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</row>
    <row r="378" spans="2:2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</row>
    <row r="379" spans="2:2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</row>
    <row r="380" spans="2:2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</row>
    <row r="381" spans="2:2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</row>
    <row r="382" spans="2:2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</row>
    <row r="383" spans="2:2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</row>
    <row r="384" spans="2:2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</row>
    <row r="385" spans="2:2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</row>
    <row r="386" spans="2:2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</row>
    <row r="387" spans="2:2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</row>
    <row r="388" spans="2:2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</row>
    <row r="389" spans="2:2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</row>
    <row r="390" spans="2:2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</row>
    <row r="391" spans="2:2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</row>
    <row r="392" spans="2:2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</row>
    <row r="393" spans="2:2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</row>
    <row r="394" spans="2:2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</row>
    <row r="395" spans="2:2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</row>
    <row r="396" spans="2:2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</row>
    <row r="397" spans="2:2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</row>
    <row r="398" spans="2:2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</row>
    <row r="399" spans="2:2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</row>
    <row r="400" spans="2:2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</row>
    <row r="401" spans="2:2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</row>
    <row r="402" spans="2:2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</row>
    <row r="403" spans="2:2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</row>
    <row r="404" spans="2:2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</row>
    <row r="405" spans="2:2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</row>
    <row r="406" spans="2:2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</row>
    <row r="407" spans="2:2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</row>
    <row r="408" spans="2:2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</row>
    <row r="409" spans="2:2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</row>
    <row r="410" spans="2:2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</row>
    <row r="411" spans="2:2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</row>
    <row r="412" spans="2:2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</row>
    <row r="413" spans="2:2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2:2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</row>
    <row r="415" spans="2:2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</row>
    <row r="416" spans="2:2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</row>
    <row r="417" spans="2:2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</row>
    <row r="418" spans="2:2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</row>
    <row r="419" spans="2:2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</row>
    <row r="420" spans="2:2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</row>
    <row r="421" spans="2:2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</row>
    <row r="422" spans="2:2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</row>
    <row r="423" spans="2:2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</row>
    <row r="424" spans="2:2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</row>
    <row r="425" spans="2:2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</row>
    <row r="426" spans="2:2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</row>
    <row r="427" spans="2:2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</row>
    <row r="428" spans="2:2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</row>
    <row r="429" spans="2:2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</row>
    <row r="430" spans="2:2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</row>
    <row r="431" spans="2:2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</row>
    <row r="432" spans="2:2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</row>
    <row r="433" spans="2:2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</row>
    <row r="434" spans="2:2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</row>
    <row r="435" spans="2:2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</row>
    <row r="436" spans="2:2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</row>
    <row r="437" spans="2:2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</row>
    <row r="438" spans="2:2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</row>
    <row r="439" spans="2:2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</row>
    <row r="440" spans="2:2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</row>
    <row r="441" spans="2:2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</row>
    <row r="442" spans="2:2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</row>
    <row r="443" spans="2:2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</row>
    <row r="444" spans="2:2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</row>
    <row r="445" spans="2:2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</row>
    <row r="446" spans="2:2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</row>
    <row r="447" spans="2:2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</row>
    <row r="448" spans="2:2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</row>
    <row r="449" spans="2:2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</row>
    <row r="450" spans="2:2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</row>
    <row r="451" spans="2:2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</row>
    <row r="452" spans="2:2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</row>
    <row r="453" spans="2:2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</row>
    <row r="454" spans="2:2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</row>
    <row r="455" spans="2:2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</row>
    <row r="456" spans="2:2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</row>
    <row r="457" spans="2:2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</row>
    <row r="458" spans="2:2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</row>
    <row r="459" spans="2:2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</row>
    <row r="460" spans="2:2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</row>
    <row r="461" spans="2:2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</row>
    <row r="462" spans="2:2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</row>
    <row r="463" spans="2:2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</row>
    <row r="464" spans="2:2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</row>
    <row r="465" spans="2:2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</row>
    <row r="466" spans="2:2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</row>
    <row r="467" spans="2:2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</row>
    <row r="468" spans="2:2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</row>
    <row r="469" spans="2:2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</row>
    <row r="470" spans="2:2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</row>
    <row r="471" spans="2:2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</row>
    <row r="472" spans="2:2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</row>
    <row r="473" spans="2:2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</row>
    <row r="474" spans="2:2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</row>
    <row r="475" spans="2:2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</row>
    <row r="476" spans="2:2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</row>
    <row r="477" spans="2:2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</row>
    <row r="478" spans="2:2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</row>
    <row r="479" spans="2:2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</row>
    <row r="480" spans="2:2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</row>
    <row r="481" spans="2:2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</row>
    <row r="482" spans="2:2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</row>
    <row r="483" spans="2:2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</row>
    <row r="484" spans="2:2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</row>
    <row r="485" spans="2:2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</row>
    <row r="486" spans="2:2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</row>
    <row r="487" spans="2:2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</row>
    <row r="488" spans="2:2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</row>
    <row r="489" spans="2:2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</row>
    <row r="490" spans="2:2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</row>
    <row r="491" spans="2:2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</row>
    <row r="492" spans="2:2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</row>
    <row r="493" spans="2:2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</row>
    <row r="494" spans="2:2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</row>
    <row r="495" spans="2:2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</row>
    <row r="496" spans="2:2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</row>
    <row r="497" spans="2:2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</row>
    <row r="498" spans="2:2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</row>
    <row r="499" spans="2:2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</row>
    <row r="500" spans="2:2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</row>
    <row r="501" spans="2:2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</row>
    <row r="502" spans="2:2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</row>
    <row r="503" spans="2:2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</row>
    <row r="504" spans="2:2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</row>
    <row r="505" spans="2:2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</row>
    <row r="506" spans="2:2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</row>
    <row r="507" spans="2:2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</row>
    <row r="508" spans="2:2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</row>
    <row r="509" spans="2:2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</row>
    <row r="510" spans="2:2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</row>
    <row r="511" spans="2:2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</row>
    <row r="512" spans="2:2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</row>
    <row r="513" spans="2:2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</row>
    <row r="514" spans="2:2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</row>
    <row r="515" spans="2:2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</row>
    <row r="516" spans="2:2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</row>
    <row r="517" spans="2:2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</row>
    <row r="518" spans="2:2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</row>
    <row r="519" spans="2:2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</row>
    <row r="520" spans="2:2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</row>
    <row r="521" spans="2:2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</row>
    <row r="522" spans="2:2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</row>
    <row r="523" spans="2:2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</row>
    <row r="524" spans="2:2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</row>
    <row r="525" spans="2:2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</row>
    <row r="526" spans="2:2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</row>
    <row r="527" spans="2:2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</row>
    <row r="528" spans="2:2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</row>
    <row r="529" spans="2:2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</row>
    <row r="530" spans="2:2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</row>
    <row r="531" spans="2:2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</row>
    <row r="532" spans="2:2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</row>
    <row r="533" spans="2:2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</row>
    <row r="534" spans="2:2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</row>
    <row r="535" spans="2:2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</row>
    <row r="536" spans="2:2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</row>
    <row r="537" spans="2:2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</row>
    <row r="538" spans="2:2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</row>
    <row r="539" spans="2:2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</row>
    <row r="540" spans="2:2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</row>
    <row r="541" spans="2:2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</row>
    <row r="542" spans="2:2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</row>
    <row r="543" spans="2:2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</row>
    <row r="544" spans="2:2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</row>
    <row r="545" spans="2:2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</row>
    <row r="546" spans="2:2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</row>
    <row r="547" spans="2:2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</row>
    <row r="548" spans="2:2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</row>
    <row r="549" spans="2:2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</row>
    <row r="550" spans="2:2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</row>
    <row r="551" spans="2:2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</row>
    <row r="552" spans="2:2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</row>
    <row r="553" spans="2:2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</row>
    <row r="554" spans="2:2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</row>
    <row r="555" spans="2:2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</row>
    <row r="556" spans="2:2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</row>
    <row r="557" spans="2:2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</row>
    <row r="558" spans="2:2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</row>
    <row r="559" spans="2:2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</row>
    <row r="560" spans="2:2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</row>
    <row r="561" spans="2:2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</row>
    <row r="562" spans="2:2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</row>
    <row r="563" spans="2:2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</row>
    <row r="564" spans="2:2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</row>
    <row r="565" spans="2:21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</row>
    <row r="566" spans="2:21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</row>
    <row r="567" spans="2:21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</row>
    <row r="568" spans="2:21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</row>
    <row r="569" spans="2:21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</row>
    <row r="570" spans="2:21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</row>
    <row r="571" spans="2:21">
      <c r="B571" s="120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</row>
    <row r="572" spans="2:21">
      <c r="B572" s="120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</row>
    <row r="573" spans="2:21">
      <c r="B573" s="120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</row>
    <row r="574" spans="2:21">
      <c r="B574" s="120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</row>
    <row r="575" spans="2:21">
      <c r="B575" s="120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</row>
    <row r="576" spans="2:21">
      <c r="B576" s="120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</row>
    <row r="577" spans="2:21">
      <c r="B577" s="120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</row>
    <row r="578" spans="2:21">
      <c r="B578" s="120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</row>
    <row r="579" spans="2:21">
      <c r="B579" s="120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</row>
    <row r="580" spans="2:21">
      <c r="B580" s="120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</row>
    <row r="581" spans="2:21">
      <c r="B581" s="120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</row>
    <row r="582" spans="2:21">
      <c r="B582" s="120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</row>
    <row r="583" spans="2:21">
      <c r="B583" s="120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</row>
    <row r="584" spans="2:21">
      <c r="B584" s="120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</row>
    <row r="585" spans="2:21">
      <c r="B585" s="120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</row>
    <row r="586" spans="2:21">
      <c r="B586" s="120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</row>
    <row r="587" spans="2:21">
      <c r="B587" s="120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</row>
    <row r="588" spans="2:21">
      <c r="B588" s="120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</row>
    <row r="589" spans="2:21">
      <c r="B589" s="120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</row>
    <row r="590" spans="2:21">
      <c r="B590" s="120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</row>
    <row r="591" spans="2:21">
      <c r="B591" s="120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</row>
    <row r="592" spans="2:21">
      <c r="B592" s="120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</row>
    <row r="593" spans="2:21">
      <c r="B593" s="120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</row>
    <row r="594" spans="2:21">
      <c r="B594" s="120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</row>
    <row r="595" spans="2:21">
      <c r="B595" s="120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</row>
    <row r="596" spans="2:21">
      <c r="B596" s="120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</row>
    <row r="597" spans="2:21">
      <c r="B597" s="120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</row>
    <row r="598" spans="2:21">
      <c r="B598" s="120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</row>
    <row r="599" spans="2:21">
      <c r="B599" s="120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</row>
    <row r="600" spans="2:21">
      <c r="B600" s="120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</row>
    <row r="601" spans="2:21">
      <c r="B601" s="120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</row>
    <row r="602" spans="2:21">
      <c r="B602" s="120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</row>
    <row r="603" spans="2:21">
      <c r="B603" s="120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</row>
    <row r="604" spans="2:21">
      <c r="B604" s="120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</row>
    <row r="605" spans="2:21">
      <c r="B605" s="120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</row>
    <row r="606" spans="2:21">
      <c r="B606" s="120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</row>
    <row r="607" spans="2:21">
      <c r="B607" s="120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</row>
    <row r="608" spans="2:21">
      <c r="B608" s="120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</row>
    <row r="609" spans="2:21">
      <c r="B609" s="120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</row>
    <row r="610" spans="2:21">
      <c r="B610" s="120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</row>
    <row r="611" spans="2:21">
      <c r="B611" s="120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</row>
    <row r="612" spans="2:21">
      <c r="B612" s="120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</row>
    <row r="613" spans="2:21">
      <c r="B613" s="120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</row>
    <row r="614" spans="2:21">
      <c r="B614" s="120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</row>
    <row r="615" spans="2:21">
      <c r="B615" s="120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</row>
    <row r="616" spans="2:21">
      <c r="B616" s="120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</row>
    <row r="617" spans="2:21">
      <c r="B617" s="120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</row>
    <row r="618" spans="2:21">
      <c r="B618" s="120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</row>
    <row r="619" spans="2:21">
      <c r="B619" s="120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</row>
    <row r="620" spans="2:21">
      <c r="B620" s="120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</row>
    <row r="621" spans="2:21">
      <c r="B621" s="120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</row>
    <row r="622" spans="2:21">
      <c r="B622" s="120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</row>
    <row r="623" spans="2:21">
      <c r="B623" s="120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</row>
    <row r="624" spans="2:21">
      <c r="B624" s="120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</row>
    <row r="625" spans="2:21">
      <c r="B625" s="120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</row>
    <row r="626" spans="2:21">
      <c r="B626" s="120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</row>
    <row r="627" spans="2:21">
      <c r="B627" s="120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</row>
    <row r="628" spans="2:21">
      <c r="B628" s="120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</row>
    <row r="629" spans="2:21">
      <c r="B629" s="120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</row>
    <row r="630" spans="2:21">
      <c r="B630" s="120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</row>
    <row r="631" spans="2:21">
      <c r="B631" s="120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</row>
    <row r="632" spans="2:21">
      <c r="B632" s="120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</row>
    <row r="633" spans="2:21">
      <c r="B633" s="120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</row>
    <row r="634" spans="2:21">
      <c r="B634" s="120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</row>
    <row r="635" spans="2:21">
      <c r="B635" s="120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</row>
    <row r="636" spans="2:21">
      <c r="B636" s="120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</row>
    <row r="637" spans="2:21">
      <c r="B637" s="120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</row>
    <row r="638" spans="2:21">
      <c r="B638" s="120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</row>
    <row r="639" spans="2:21">
      <c r="B639" s="120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</row>
    <row r="640" spans="2:21">
      <c r="B640" s="120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</row>
    <row r="641" spans="2:21">
      <c r="B641" s="120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</row>
    <row r="642" spans="2:21">
      <c r="B642" s="120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</row>
    <row r="643" spans="2:21">
      <c r="B643" s="120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</row>
    <row r="644" spans="2:21">
      <c r="B644" s="120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</row>
    <row r="645" spans="2:21">
      <c r="B645" s="120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</row>
    <row r="646" spans="2:21">
      <c r="B646" s="120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</row>
    <row r="647" spans="2:21">
      <c r="B647" s="120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</row>
    <row r="648" spans="2:21">
      <c r="B648" s="120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</row>
    <row r="649" spans="2:21">
      <c r="B649" s="120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</row>
    <row r="650" spans="2:21">
      <c r="B650" s="120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</row>
    <row r="651" spans="2:21">
      <c r="B651" s="120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</row>
    <row r="652" spans="2:21">
      <c r="B652" s="120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</row>
    <row r="653" spans="2:21">
      <c r="B653" s="120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</row>
    <row r="654" spans="2:21">
      <c r="B654" s="120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</row>
    <row r="655" spans="2:21">
      <c r="B655" s="120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</row>
    <row r="656" spans="2:21">
      <c r="B656" s="120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</row>
    <row r="657" spans="2:21">
      <c r="B657" s="120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</row>
    <row r="658" spans="2:21">
      <c r="B658" s="120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</row>
    <row r="659" spans="2:21">
      <c r="B659" s="120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</row>
    <row r="660" spans="2:21">
      <c r="B660" s="120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</row>
    <row r="661" spans="2:21">
      <c r="B661" s="120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</row>
    <row r="662" spans="2:21">
      <c r="B662" s="120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</row>
    <row r="663" spans="2:21">
      <c r="B663" s="120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</row>
    <row r="664" spans="2:21">
      <c r="B664" s="120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</row>
    <row r="665" spans="2:21">
      <c r="B665" s="120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</row>
    <row r="666" spans="2:21">
      <c r="B666" s="120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</row>
    <row r="667" spans="2:21">
      <c r="B667" s="120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</row>
    <row r="668" spans="2:21">
      <c r="B668" s="120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</row>
    <row r="669" spans="2:21">
      <c r="B669" s="120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</row>
    <row r="670" spans="2:21">
      <c r="B670" s="120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</row>
    <row r="671" spans="2:21">
      <c r="B671" s="120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</row>
    <row r="672" spans="2:21">
      <c r="B672" s="120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</row>
    <row r="673" spans="2:21">
      <c r="B673" s="120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</row>
    <row r="674" spans="2:21">
      <c r="B674" s="120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</row>
    <row r="675" spans="2:21">
      <c r="B675" s="120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</row>
    <row r="676" spans="2:21">
      <c r="B676" s="120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</row>
    <row r="677" spans="2:21">
      <c r="B677" s="120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</row>
    <row r="678" spans="2:21">
      <c r="B678" s="120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</row>
    <row r="679" spans="2:21">
      <c r="B679" s="120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</row>
    <row r="680" spans="2:21">
      <c r="B680" s="120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</row>
    <row r="681" spans="2:21">
      <c r="B681" s="120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</row>
    <row r="682" spans="2:21">
      <c r="B682" s="120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</row>
    <row r="683" spans="2:21">
      <c r="B683" s="120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</row>
    <row r="684" spans="2:21">
      <c r="B684" s="120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</row>
    <row r="685" spans="2:21">
      <c r="B685" s="120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</row>
    <row r="686" spans="2:21">
      <c r="B686" s="120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</row>
    <row r="687" spans="2:21">
      <c r="B687" s="120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</row>
    <row r="688" spans="2:21">
      <c r="B688" s="120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</row>
    <row r="689" spans="2:21">
      <c r="B689" s="120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</row>
    <row r="690" spans="2:21">
      <c r="B690" s="120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</row>
    <row r="691" spans="2:21">
      <c r="B691" s="120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</row>
    <row r="692" spans="2:21">
      <c r="B692" s="120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</row>
    <row r="693" spans="2:21">
      <c r="B693" s="120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</row>
    <row r="694" spans="2:21">
      <c r="B694" s="120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</row>
    <row r="695" spans="2:21">
      <c r="B695" s="120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</row>
    <row r="696" spans="2:21">
      <c r="B696" s="120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</row>
    <row r="697" spans="2:21">
      <c r="B697" s="120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</row>
    <row r="698" spans="2:21">
      <c r="B698" s="120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</row>
    <row r="699" spans="2:21">
      <c r="B699" s="120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</row>
    <row r="700" spans="2:21">
      <c r="B700" s="120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</row>
    <row r="701" spans="2:21">
      <c r="B701" s="120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</row>
    <row r="702" spans="2:21">
      <c r="B702" s="120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</row>
    <row r="703" spans="2:21">
      <c r="B703" s="120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</row>
    <row r="704" spans="2:21">
      <c r="B704" s="120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</row>
    <row r="705" spans="2:21">
      <c r="B705" s="120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</row>
    <row r="706" spans="2:21">
      <c r="B706" s="120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</row>
    <row r="707" spans="2:21">
      <c r="B707" s="120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</row>
    <row r="708" spans="2:21">
      <c r="B708" s="120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</row>
    <row r="709" spans="2:21">
      <c r="B709" s="120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</row>
    <row r="710" spans="2:21">
      <c r="B710" s="120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</row>
    <row r="711" spans="2:21">
      <c r="B711" s="120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</row>
    <row r="712" spans="2:21">
      <c r="B712" s="120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</row>
    <row r="713" spans="2:21">
      <c r="B713" s="120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</row>
    <row r="714" spans="2:21">
      <c r="B714" s="120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</row>
    <row r="715" spans="2:21">
      <c r="B715" s="120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</row>
    <row r="716" spans="2:21">
      <c r="B716" s="120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</row>
    <row r="717" spans="2:21">
      <c r="B717" s="120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</row>
    <row r="718" spans="2:21">
      <c r="B718" s="120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</row>
    <row r="719" spans="2:21">
      <c r="B719" s="120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</row>
    <row r="720" spans="2:21">
      <c r="B720" s="120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</row>
    <row r="721" spans="2:21">
      <c r="B721" s="120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</row>
    <row r="722" spans="2:21">
      <c r="B722" s="120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</row>
    <row r="723" spans="2:21">
      <c r="B723" s="120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</row>
    <row r="724" spans="2:21">
      <c r="B724" s="120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</row>
    <row r="725" spans="2:21">
      <c r="B725" s="120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</row>
    <row r="726" spans="2:21">
      <c r="B726" s="120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</row>
    <row r="727" spans="2:21">
      <c r="B727" s="120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</row>
    <row r="728" spans="2:21">
      <c r="B728" s="120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</row>
    <row r="729" spans="2:21">
      <c r="B729" s="120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</row>
    <row r="730" spans="2:21">
      <c r="B730" s="120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</row>
    <row r="731" spans="2:21">
      <c r="B731" s="120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</row>
    <row r="732" spans="2:21">
      <c r="B732" s="120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</row>
    <row r="733" spans="2:21">
      <c r="B733" s="120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220 B222:B352">
    <cfRule type="cellIs" dxfId="10" priority="4" operator="equal">
      <formula>"NR3"</formula>
    </cfRule>
  </conditionalFormatting>
  <conditionalFormatting sqref="B12:B220 B222:B352">
    <cfRule type="containsText" dxfId="9" priority="3" operator="containsText" text="הפרשה ">
      <formula>NOT(ISERROR(SEARCH("הפרשה ",B12)))</formula>
    </cfRule>
  </conditionalFormatting>
  <conditionalFormatting sqref="B221">
    <cfRule type="cellIs" dxfId="8" priority="2" operator="equal">
      <formula>"NR3"</formula>
    </cfRule>
  </conditionalFormatting>
  <conditionalFormatting sqref="B221">
    <cfRule type="containsText" dxfId="7" priority="1" operator="containsText" text="הפרשה ">
      <formula>NOT(ISERROR(SEARCH("הפרשה ",B221)))</formula>
    </cfRule>
  </conditionalFormatting>
  <dataValidations disablePrompts="1" count="6">
    <dataValidation allowBlank="1" showInputMessage="1" showErrorMessage="1" sqref="H2 B34 Q9 B36 B358 B360"/>
    <dataValidation type="list" allowBlank="1" showInputMessage="1" showErrorMessage="1" sqref="G555:G827">
      <formula1>#REF!</formula1>
    </dataValidation>
    <dataValidation type="list" allowBlank="1" showInputMessage="1" showErrorMessage="1" sqref="I12:I35 I37:I359 I361:I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G12:G35 G37:G359 G361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6.855468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8803</v>
      </c>
    </row>
    <row r="6" spans="2:15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65</v>
      </c>
      <c r="H8" s="29" t="s">
        <v>101</v>
      </c>
      <c r="I8" s="12" t="s">
        <v>204</v>
      </c>
      <c r="J8" s="12" t="s">
        <v>203</v>
      </c>
      <c r="K8" s="29" t="s">
        <v>218</v>
      </c>
      <c r="L8" s="12" t="s">
        <v>61</v>
      </c>
      <c r="M8" s="12" t="s">
        <v>58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196.25573239899998</v>
      </c>
      <c r="L11" s="77">
        <f>L12+L144</f>
        <v>144370.32884993806</v>
      </c>
      <c r="M11" s="69"/>
      <c r="N11" s="78">
        <f>IFERROR(L11/$L$11,0)</f>
        <v>1</v>
      </c>
      <c r="O11" s="78">
        <f>L11/'סכום נכסי הקרן'!$C$42</f>
        <v>0.11687901163320452</v>
      </c>
    </row>
    <row r="12" spans="2:1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158.547339816</v>
      </c>
      <c r="L12" s="80">
        <f>L13+L45+L97</f>
        <v>81885.781127162016</v>
      </c>
      <c r="M12" s="71"/>
      <c r="N12" s="81">
        <f t="shared" ref="N12:N74" si="0">IFERROR(L12/$L$11,0)</f>
        <v>0.56719259268485867</v>
      </c>
      <c r="O12" s="81">
        <f>L12/'סכום נכסי הקרן'!$C$42</f>
        <v>6.6292909638681036E-2</v>
      </c>
    </row>
    <row r="13" spans="2:15">
      <c r="B13" s="89" t="s">
        <v>1115</v>
      </c>
      <c r="C13" s="71"/>
      <c r="D13" s="71"/>
      <c r="E13" s="71"/>
      <c r="F13" s="71"/>
      <c r="G13" s="71"/>
      <c r="H13" s="71"/>
      <c r="I13" s="80"/>
      <c r="J13" s="82"/>
      <c r="K13" s="80">
        <v>18.437045911999999</v>
      </c>
      <c r="L13" s="80">
        <v>51519.507327070998</v>
      </c>
      <c r="M13" s="71"/>
      <c r="N13" s="81">
        <f t="shared" si="0"/>
        <v>0.3568566182364355</v>
      </c>
      <c r="O13" s="81">
        <f>L13/'סכום נכסי הקרן'!$C$42</f>
        <v>4.1709048834242375E-2</v>
      </c>
    </row>
    <row r="14" spans="2:15">
      <c r="B14" s="76" t="s">
        <v>1116</v>
      </c>
      <c r="C14" s="73" t="s">
        <v>1117</v>
      </c>
      <c r="D14" s="86" t="s">
        <v>118</v>
      </c>
      <c r="E14" s="86" t="s">
        <v>296</v>
      </c>
      <c r="F14" s="73" t="s">
        <v>1118</v>
      </c>
      <c r="G14" s="86" t="s">
        <v>154</v>
      </c>
      <c r="H14" s="86" t="s">
        <v>131</v>
      </c>
      <c r="I14" s="83">
        <v>7839.8945119999998</v>
      </c>
      <c r="J14" s="85">
        <v>29350</v>
      </c>
      <c r="K14" s="73"/>
      <c r="L14" s="83">
        <v>2301.009041673</v>
      </c>
      <c r="M14" s="84">
        <v>1.4039651647201011E-4</v>
      </c>
      <c r="N14" s="84">
        <f t="shared" si="0"/>
        <v>1.5938240634366937E-2</v>
      </c>
      <c r="O14" s="84">
        <f>L14/'סכום נכסי הקרן'!$C$42</f>
        <v>1.8628458125169863E-3</v>
      </c>
    </row>
    <row r="15" spans="2:15">
      <c r="B15" s="76" t="s">
        <v>1119</v>
      </c>
      <c r="C15" s="73" t="s">
        <v>1120</v>
      </c>
      <c r="D15" s="86" t="s">
        <v>118</v>
      </c>
      <c r="E15" s="86" t="s">
        <v>296</v>
      </c>
      <c r="F15" s="73" t="s">
        <v>664</v>
      </c>
      <c r="G15" s="86" t="s">
        <v>471</v>
      </c>
      <c r="H15" s="86" t="s">
        <v>131</v>
      </c>
      <c r="I15" s="83">
        <v>240373.93991099999</v>
      </c>
      <c r="J15" s="85">
        <v>1636</v>
      </c>
      <c r="K15" s="73"/>
      <c r="L15" s="83">
        <v>3932.517656949</v>
      </c>
      <c r="M15" s="84">
        <v>1.8771131514280702E-4</v>
      </c>
      <c r="N15" s="84">
        <f t="shared" si="0"/>
        <v>2.7239098838907211E-2</v>
      </c>
      <c r="O15" s="84">
        <f>L15/'סכום נכסי הקרן'!$C$42</f>
        <v>3.1836789500706438E-3</v>
      </c>
    </row>
    <row r="16" spans="2:15">
      <c r="B16" s="76" t="s">
        <v>1121</v>
      </c>
      <c r="C16" s="73" t="s">
        <v>1122</v>
      </c>
      <c r="D16" s="86" t="s">
        <v>118</v>
      </c>
      <c r="E16" s="86" t="s">
        <v>296</v>
      </c>
      <c r="F16" s="73" t="s">
        <v>381</v>
      </c>
      <c r="G16" s="86" t="s">
        <v>350</v>
      </c>
      <c r="H16" s="86" t="s">
        <v>131</v>
      </c>
      <c r="I16" s="83">
        <v>16970.333906</v>
      </c>
      <c r="J16" s="85">
        <v>4870</v>
      </c>
      <c r="K16" s="73"/>
      <c r="L16" s="83">
        <v>826.4552612130002</v>
      </c>
      <c r="M16" s="84">
        <v>1.363205155182189E-4</v>
      </c>
      <c r="N16" s="84">
        <f t="shared" si="0"/>
        <v>5.7245506593812459E-3</v>
      </c>
      <c r="O16" s="84">
        <f>L16/'סכום נכסי הקרן'!$C$42</f>
        <v>6.6907982311268928E-4</v>
      </c>
    </row>
    <row r="17" spans="2:15">
      <c r="B17" s="76" t="s">
        <v>1123</v>
      </c>
      <c r="C17" s="73" t="s">
        <v>1124</v>
      </c>
      <c r="D17" s="86" t="s">
        <v>118</v>
      </c>
      <c r="E17" s="86" t="s">
        <v>296</v>
      </c>
      <c r="F17" s="73" t="s">
        <v>1125</v>
      </c>
      <c r="G17" s="86" t="s">
        <v>703</v>
      </c>
      <c r="H17" s="86" t="s">
        <v>131</v>
      </c>
      <c r="I17" s="83">
        <v>5356.9555189999992</v>
      </c>
      <c r="J17" s="85">
        <v>42310</v>
      </c>
      <c r="K17" s="83">
        <v>7.5779493439999985</v>
      </c>
      <c r="L17" s="83">
        <v>2274.1058293609999</v>
      </c>
      <c r="M17" s="84">
        <v>1.2120266804198257E-4</v>
      </c>
      <c r="N17" s="84">
        <f t="shared" si="0"/>
        <v>1.5751892009089757E-2</v>
      </c>
      <c r="O17" s="84">
        <f>L17/'סכום נכסי הקרן'!$C$42</f>
        <v>1.8410655693753832E-3</v>
      </c>
    </row>
    <row r="18" spans="2:15">
      <c r="B18" s="76" t="s">
        <v>1126</v>
      </c>
      <c r="C18" s="73" t="s">
        <v>1127</v>
      </c>
      <c r="D18" s="86" t="s">
        <v>118</v>
      </c>
      <c r="E18" s="86" t="s">
        <v>296</v>
      </c>
      <c r="F18" s="73" t="s">
        <v>748</v>
      </c>
      <c r="G18" s="86" t="s">
        <v>650</v>
      </c>
      <c r="H18" s="86" t="s">
        <v>131</v>
      </c>
      <c r="I18" s="83">
        <v>1315.1350500000001</v>
      </c>
      <c r="J18" s="85">
        <v>175600</v>
      </c>
      <c r="K18" s="73"/>
      <c r="L18" s="83">
        <v>2309.3771479759998</v>
      </c>
      <c r="M18" s="84">
        <v>3.4826989866783894E-4</v>
      </c>
      <c r="N18" s="84">
        <f t="shared" si="0"/>
        <v>1.599620341916947E-2</v>
      </c>
      <c r="O18" s="84">
        <f>L18/'סכום נכסי הקרן'!$C$42</f>
        <v>1.8696204455162144E-3</v>
      </c>
    </row>
    <row r="19" spans="2:15">
      <c r="B19" s="76" t="s">
        <v>1128</v>
      </c>
      <c r="C19" s="73" t="s">
        <v>1129</v>
      </c>
      <c r="D19" s="86" t="s">
        <v>118</v>
      </c>
      <c r="E19" s="86" t="s">
        <v>296</v>
      </c>
      <c r="F19" s="73" t="s">
        <v>387</v>
      </c>
      <c r="G19" s="86" t="s">
        <v>350</v>
      </c>
      <c r="H19" s="86" t="s">
        <v>131</v>
      </c>
      <c r="I19" s="83">
        <v>44255.117960999996</v>
      </c>
      <c r="J19" s="85">
        <v>1799</v>
      </c>
      <c r="K19" s="73"/>
      <c r="L19" s="83">
        <v>796.14957212400009</v>
      </c>
      <c r="M19" s="84">
        <v>1.0804065528871598E-4</v>
      </c>
      <c r="N19" s="84">
        <f t="shared" si="0"/>
        <v>5.5146343328727667E-3</v>
      </c>
      <c r="O19" s="84">
        <f>L19/'סכום נכסי הקרן'!$C$42</f>
        <v>6.4454501034470518E-4</v>
      </c>
    </row>
    <row r="20" spans="2:15">
      <c r="B20" s="76" t="s">
        <v>1130</v>
      </c>
      <c r="C20" s="73" t="s">
        <v>1131</v>
      </c>
      <c r="D20" s="86" t="s">
        <v>118</v>
      </c>
      <c r="E20" s="86" t="s">
        <v>296</v>
      </c>
      <c r="F20" s="73" t="s">
        <v>1132</v>
      </c>
      <c r="G20" s="86" t="s">
        <v>125</v>
      </c>
      <c r="H20" s="86" t="s">
        <v>131</v>
      </c>
      <c r="I20" s="83">
        <v>4001.6253779999997</v>
      </c>
      <c r="J20" s="85">
        <v>3400</v>
      </c>
      <c r="K20" s="73"/>
      <c r="L20" s="83">
        <v>136.05526285100001</v>
      </c>
      <c r="M20" s="84">
        <v>2.2596638999398979E-5</v>
      </c>
      <c r="N20" s="84">
        <f t="shared" si="0"/>
        <v>9.4240460581356076E-4</v>
      </c>
      <c r="O20" s="84">
        <f>L20/'סכום נכסי הקרן'!$C$42</f>
        <v>1.1014731888606869E-4</v>
      </c>
    </row>
    <row r="21" spans="2:15">
      <c r="B21" s="76" t="s">
        <v>1133</v>
      </c>
      <c r="C21" s="73" t="s">
        <v>1134</v>
      </c>
      <c r="D21" s="86" t="s">
        <v>118</v>
      </c>
      <c r="E21" s="86" t="s">
        <v>296</v>
      </c>
      <c r="F21" s="73" t="s">
        <v>809</v>
      </c>
      <c r="G21" s="86" t="s">
        <v>154</v>
      </c>
      <c r="H21" s="86" t="s">
        <v>131</v>
      </c>
      <c r="I21" s="83">
        <v>143449.993487</v>
      </c>
      <c r="J21" s="85">
        <v>1466</v>
      </c>
      <c r="K21" s="73"/>
      <c r="L21" s="83">
        <v>2102.976904524</v>
      </c>
      <c r="M21" s="84">
        <v>2.9754619889691769E-4</v>
      </c>
      <c r="N21" s="84">
        <f t="shared" si="0"/>
        <v>1.4566545087736719E-2</v>
      </c>
      <c r="O21" s="84">
        <f>L21/'סכום נכסי הקרן'!$C$42</f>
        <v>1.7025233927651783E-3</v>
      </c>
    </row>
    <row r="22" spans="2:15">
      <c r="B22" s="76" t="s">
        <v>1135</v>
      </c>
      <c r="C22" s="73" t="s">
        <v>1136</v>
      </c>
      <c r="D22" s="86" t="s">
        <v>118</v>
      </c>
      <c r="E22" s="86" t="s">
        <v>296</v>
      </c>
      <c r="F22" s="73" t="s">
        <v>475</v>
      </c>
      <c r="G22" s="86" t="s">
        <v>155</v>
      </c>
      <c r="H22" s="86" t="s">
        <v>131</v>
      </c>
      <c r="I22" s="83">
        <v>415253.57632300002</v>
      </c>
      <c r="J22" s="85">
        <v>319.89999999999998</v>
      </c>
      <c r="K22" s="73"/>
      <c r="L22" s="83">
        <v>1328.3961906739999</v>
      </c>
      <c r="M22" s="84">
        <v>1.5015574601045503E-4</v>
      </c>
      <c r="N22" s="84">
        <f t="shared" si="0"/>
        <v>9.2013102779225937E-3</v>
      </c>
      <c r="O22" s="84">
        <f>L22/'סכום נכסי הקרן'!$C$42</f>
        <v>1.0754400510140393E-3</v>
      </c>
    </row>
    <row r="23" spans="2:15">
      <c r="B23" s="76" t="s">
        <v>1137</v>
      </c>
      <c r="C23" s="73" t="s">
        <v>1138</v>
      </c>
      <c r="D23" s="86" t="s">
        <v>118</v>
      </c>
      <c r="E23" s="86" t="s">
        <v>296</v>
      </c>
      <c r="F23" s="73" t="s">
        <v>1139</v>
      </c>
      <c r="G23" s="86" t="s">
        <v>306</v>
      </c>
      <c r="H23" s="86" t="s">
        <v>131</v>
      </c>
      <c r="I23" s="83">
        <v>10203.473532</v>
      </c>
      <c r="J23" s="85">
        <v>8514</v>
      </c>
      <c r="K23" s="73"/>
      <c r="L23" s="83">
        <v>868.72373653500006</v>
      </c>
      <c r="M23" s="84">
        <v>1.0169908765111625E-4</v>
      </c>
      <c r="N23" s="84">
        <f t="shared" si="0"/>
        <v>6.0173287922476934E-3</v>
      </c>
      <c r="O23" s="84">
        <f>L23/'סכום נכסי הקרן'!$C$42</f>
        <v>7.0329944190993465E-4</v>
      </c>
    </row>
    <row r="24" spans="2:15">
      <c r="B24" s="76" t="s">
        <v>1140</v>
      </c>
      <c r="C24" s="73" t="s">
        <v>1141</v>
      </c>
      <c r="D24" s="86" t="s">
        <v>118</v>
      </c>
      <c r="E24" s="86" t="s">
        <v>296</v>
      </c>
      <c r="F24" s="73" t="s">
        <v>346</v>
      </c>
      <c r="G24" s="86" t="s">
        <v>306</v>
      </c>
      <c r="H24" s="86" t="s">
        <v>131</v>
      </c>
      <c r="I24" s="83">
        <v>166696.90378200001</v>
      </c>
      <c r="J24" s="85">
        <v>1236</v>
      </c>
      <c r="K24" s="73"/>
      <c r="L24" s="83">
        <v>2060.373730756</v>
      </c>
      <c r="M24" s="84">
        <v>1.4320830776909458E-4</v>
      </c>
      <c r="N24" s="84">
        <f t="shared" si="0"/>
        <v>1.4271448622227642E-2</v>
      </c>
      <c r="O24" s="84">
        <f>L24/'סכום נכסי הקרן'!$C$42</f>
        <v>1.6680328095400251E-3</v>
      </c>
    </row>
    <row r="25" spans="2:15">
      <c r="B25" s="76" t="s">
        <v>1142</v>
      </c>
      <c r="C25" s="73" t="s">
        <v>1143</v>
      </c>
      <c r="D25" s="86" t="s">
        <v>118</v>
      </c>
      <c r="E25" s="86" t="s">
        <v>296</v>
      </c>
      <c r="F25" s="73" t="s">
        <v>506</v>
      </c>
      <c r="G25" s="86" t="s">
        <v>415</v>
      </c>
      <c r="H25" s="86" t="s">
        <v>131</v>
      </c>
      <c r="I25" s="83">
        <v>35760.740419000002</v>
      </c>
      <c r="J25" s="85">
        <v>2442</v>
      </c>
      <c r="K25" s="73"/>
      <c r="L25" s="83">
        <v>873.27728104599998</v>
      </c>
      <c r="M25" s="84">
        <v>1.4042736274100495E-4</v>
      </c>
      <c r="N25" s="84">
        <f t="shared" si="0"/>
        <v>6.0488695149659528E-3</v>
      </c>
      <c r="O25" s="84">
        <f>L25/'סכום נכסי הקרן'!$C$42</f>
        <v>7.0698589040744193E-4</v>
      </c>
    </row>
    <row r="26" spans="2:15">
      <c r="B26" s="76" t="s">
        <v>1144</v>
      </c>
      <c r="C26" s="73" t="s">
        <v>1145</v>
      </c>
      <c r="D26" s="86" t="s">
        <v>118</v>
      </c>
      <c r="E26" s="86" t="s">
        <v>296</v>
      </c>
      <c r="F26" s="73" t="s">
        <v>1146</v>
      </c>
      <c r="G26" s="86" t="s">
        <v>415</v>
      </c>
      <c r="H26" s="86" t="s">
        <v>131</v>
      </c>
      <c r="I26" s="83">
        <v>26960.395479999999</v>
      </c>
      <c r="J26" s="85">
        <v>2960</v>
      </c>
      <c r="K26" s="73"/>
      <c r="L26" s="83">
        <v>798.02770621600007</v>
      </c>
      <c r="M26" s="84">
        <v>1.2576056436333833E-4</v>
      </c>
      <c r="N26" s="84">
        <f t="shared" si="0"/>
        <v>5.5276434747578151E-3</v>
      </c>
      <c r="O26" s="84">
        <f>L26/'סכום נכסי הקרן'!$C$42</f>
        <v>6.460655059904258E-4</v>
      </c>
    </row>
    <row r="27" spans="2:15">
      <c r="B27" s="76" t="s">
        <v>1147</v>
      </c>
      <c r="C27" s="73" t="s">
        <v>1148</v>
      </c>
      <c r="D27" s="86" t="s">
        <v>118</v>
      </c>
      <c r="E27" s="86" t="s">
        <v>296</v>
      </c>
      <c r="F27" s="73" t="s">
        <v>1149</v>
      </c>
      <c r="G27" s="86" t="s">
        <v>1150</v>
      </c>
      <c r="H27" s="86" t="s">
        <v>131</v>
      </c>
      <c r="I27" s="83">
        <v>8789.5120549999992</v>
      </c>
      <c r="J27" s="85">
        <v>8337</v>
      </c>
      <c r="K27" s="73"/>
      <c r="L27" s="83">
        <v>732.78161966499999</v>
      </c>
      <c r="M27" s="84">
        <v>8.1728699186532985E-5</v>
      </c>
      <c r="N27" s="84">
        <f t="shared" si="0"/>
        <v>5.0757079068973416E-3</v>
      </c>
      <c r="O27" s="84">
        <f>L27/'סכום נכסי הקרן'!$C$42</f>
        <v>5.9324372349700257E-4</v>
      </c>
    </row>
    <row r="28" spans="2:15">
      <c r="B28" s="76" t="s">
        <v>1151</v>
      </c>
      <c r="C28" s="73" t="s">
        <v>1152</v>
      </c>
      <c r="D28" s="86" t="s">
        <v>118</v>
      </c>
      <c r="E28" s="86" t="s">
        <v>296</v>
      </c>
      <c r="F28" s="73" t="s">
        <v>884</v>
      </c>
      <c r="G28" s="86" t="s">
        <v>885</v>
      </c>
      <c r="H28" s="86" t="s">
        <v>131</v>
      </c>
      <c r="I28" s="83">
        <v>15474.463987000001</v>
      </c>
      <c r="J28" s="85">
        <v>3055</v>
      </c>
      <c r="K28" s="73"/>
      <c r="L28" s="83">
        <v>472.744874788</v>
      </c>
      <c r="M28" s="84">
        <v>1.4119402919066268E-5</v>
      </c>
      <c r="N28" s="84">
        <f t="shared" si="0"/>
        <v>3.2745293202135891E-3</v>
      </c>
      <c r="O28" s="84">
        <f>L28/'סכום נכסי הקרן'!$C$42</f>
        <v>3.827237505105134E-4</v>
      </c>
    </row>
    <row r="29" spans="2:15">
      <c r="B29" s="76" t="s">
        <v>1153</v>
      </c>
      <c r="C29" s="73" t="s">
        <v>1154</v>
      </c>
      <c r="D29" s="86" t="s">
        <v>118</v>
      </c>
      <c r="E29" s="86" t="s">
        <v>296</v>
      </c>
      <c r="F29" s="73" t="s">
        <v>317</v>
      </c>
      <c r="G29" s="86" t="s">
        <v>306</v>
      </c>
      <c r="H29" s="86" t="s">
        <v>131</v>
      </c>
      <c r="I29" s="83">
        <v>218303.22423099997</v>
      </c>
      <c r="J29" s="85">
        <v>1890</v>
      </c>
      <c r="K29" s="73"/>
      <c r="L29" s="83">
        <v>4125.9309379729993</v>
      </c>
      <c r="M29" s="84">
        <v>1.5025385390934854E-4</v>
      </c>
      <c r="N29" s="84">
        <f t="shared" si="0"/>
        <v>2.857880127336684E-2</v>
      </c>
      <c r="O29" s="84">
        <f>L29/'סכום נכסי הקרן'!$C$42</f>
        <v>3.3402620464928834E-3</v>
      </c>
    </row>
    <row r="30" spans="2:15">
      <c r="B30" s="76" t="s">
        <v>1155</v>
      </c>
      <c r="C30" s="73" t="s">
        <v>1156</v>
      </c>
      <c r="D30" s="86" t="s">
        <v>118</v>
      </c>
      <c r="E30" s="86" t="s">
        <v>296</v>
      </c>
      <c r="F30" s="73" t="s">
        <v>442</v>
      </c>
      <c r="G30" s="86" t="s">
        <v>350</v>
      </c>
      <c r="H30" s="86" t="s">
        <v>131</v>
      </c>
      <c r="I30" s="83">
        <v>104518.514779</v>
      </c>
      <c r="J30" s="85">
        <v>828</v>
      </c>
      <c r="K30" s="73"/>
      <c r="L30" s="83">
        <v>865.41330237399995</v>
      </c>
      <c r="M30" s="84">
        <v>1.2765999480509753E-4</v>
      </c>
      <c r="N30" s="84">
        <f t="shared" si="0"/>
        <v>5.9943986362566998E-3</v>
      </c>
      <c r="O30" s="84">
        <f>L30/'סכום נכסי הקרן'!$C$42</f>
        <v>7.0061938794111216E-4</v>
      </c>
    </row>
    <row r="31" spans="2:15">
      <c r="B31" s="76" t="s">
        <v>1157</v>
      </c>
      <c r="C31" s="73" t="s">
        <v>1158</v>
      </c>
      <c r="D31" s="86" t="s">
        <v>118</v>
      </c>
      <c r="E31" s="86" t="s">
        <v>296</v>
      </c>
      <c r="F31" s="73" t="s">
        <v>543</v>
      </c>
      <c r="G31" s="86" t="s">
        <v>306</v>
      </c>
      <c r="H31" s="86" t="s">
        <v>131</v>
      </c>
      <c r="I31" s="83">
        <v>35777.122327999998</v>
      </c>
      <c r="J31" s="85">
        <v>7425</v>
      </c>
      <c r="K31" s="73"/>
      <c r="L31" s="83">
        <v>2656.45133287</v>
      </c>
      <c r="M31" s="84">
        <v>1.4027236390678834E-4</v>
      </c>
      <c r="N31" s="84">
        <f t="shared" si="0"/>
        <v>1.840025823887385E-2</v>
      </c>
      <c r="O31" s="84">
        <f>L31/'סכום נכסי הקרן'!$C$42</f>
        <v>2.1506039967553042E-3</v>
      </c>
    </row>
    <row r="32" spans="2:15">
      <c r="B32" s="76" t="s">
        <v>1159</v>
      </c>
      <c r="C32" s="73" t="s">
        <v>1160</v>
      </c>
      <c r="D32" s="86" t="s">
        <v>118</v>
      </c>
      <c r="E32" s="86" t="s">
        <v>296</v>
      </c>
      <c r="F32" s="73" t="s">
        <v>1161</v>
      </c>
      <c r="G32" s="86" t="s">
        <v>1162</v>
      </c>
      <c r="H32" s="86" t="s">
        <v>131</v>
      </c>
      <c r="I32" s="83">
        <v>18892.291678000001</v>
      </c>
      <c r="J32" s="85">
        <v>7269</v>
      </c>
      <c r="K32" s="73"/>
      <c r="L32" s="83">
        <v>1373.280682091</v>
      </c>
      <c r="M32" s="84">
        <v>3.0404297165518993E-4</v>
      </c>
      <c r="N32" s="84">
        <f t="shared" si="0"/>
        <v>9.5122085890544765E-3</v>
      </c>
      <c r="O32" s="84">
        <f>L32/'סכום נכסי הקרן'!$C$42</f>
        <v>1.1117775383375661E-3</v>
      </c>
    </row>
    <row r="33" spans="2:15">
      <c r="B33" s="76" t="s">
        <v>1163</v>
      </c>
      <c r="C33" s="73" t="s">
        <v>1164</v>
      </c>
      <c r="D33" s="86" t="s">
        <v>118</v>
      </c>
      <c r="E33" s="86" t="s">
        <v>296</v>
      </c>
      <c r="F33" s="73" t="s">
        <v>1165</v>
      </c>
      <c r="G33" s="86" t="s">
        <v>1166</v>
      </c>
      <c r="H33" s="86" t="s">
        <v>131</v>
      </c>
      <c r="I33" s="83">
        <v>32148.551068000001</v>
      </c>
      <c r="J33" s="85">
        <v>4828</v>
      </c>
      <c r="K33" s="73"/>
      <c r="L33" s="83">
        <v>1552.1320455970001</v>
      </c>
      <c r="M33" s="84">
        <v>2.9699811691935861E-4</v>
      </c>
      <c r="N33" s="84">
        <f t="shared" si="0"/>
        <v>1.0751045993739635E-2</v>
      </c>
      <c r="O33" s="84">
        <f>L33/'סכום נכסי הקרן'!$C$42</f>
        <v>1.2565716297714116E-3</v>
      </c>
    </row>
    <row r="34" spans="2:15">
      <c r="B34" s="76" t="s">
        <v>1167</v>
      </c>
      <c r="C34" s="73" t="s">
        <v>1168</v>
      </c>
      <c r="D34" s="86" t="s">
        <v>118</v>
      </c>
      <c r="E34" s="86" t="s">
        <v>296</v>
      </c>
      <c r="F34" s="73" t="s">
        <v>447</v>
      </c>
      <c r="G34" s="86" t="s">
        <v>350</v>
      </c>
      <c r="H34" s="86" t="s">
        <v>131</v>
      </c>
      <c r="I34" s="83">
        <v>9189.7304519999998</v>
      </c>
      <c r="J34" s="85">
        <v>17450</v>
      </c>
      <c r="K34" s="73"/>
      <c r="L34" s="83">
        <v>1603.607963917</v>
      </c>
      <c r="M34" s="84">
        <v>1.9371875091038889E-4</v>
      </c>
      <c r="N34" s="84">
        <f t="shared" si="0"/>
        <v>1.1107600687007011E-2</v>
      </c>
      <c r="O34" s="84">
        <f>L34/'סכום נכסי הקרן'!$C$42</f>
        <v>1.2982453899136829E-3</v>
      </c>
    </row>
    <row r="35" spans="2:15">
      <c r="B35" s="76" t="s">
        <v>1169</v>
      </c>
      <c r="C35" s="73" t="s">
        <v>1170</v>
      </c>
      <c r="D35" s="86" t="s">
        <v>118</v>
      </c>
      <c r="E35" s="86" t="s">
        <v>296</v>
      </c>
      <c r="F35" s="73" t="s">
        <v>1171</v>
      </c>
      <c r="G35" s="86" t="s">
        <v>1150</v>
      </c>
      <c r="H35" s="86" t="s">
        <v>131</v>
      </c>
      <c r="I35" s="83">
        <v>1878.3529530000001</v>
      </c>
      <c r="J35" s="85">
        <v>22670</v>
      </c>
      <c r="K35" s="73"/>
      <c r="L35" s="83">
        <v>425.82261433499997</v>
      </c>
      <c r="M35" s="84">
        <v>6.6512930261867934E-5</v>
      </c>
      <c r="N35" s="84">
        <f t="shared" si="0"/>
        <v>2.94951613483966E-3</v>
      </c>
      <c r="O35" s="84">
        <f>L35/'סכום נכסי הקרן'!$C$42</f>
        <v>3.4473653063624908E-4</v>
      </c>
    </row>
    <row r="36" spans="2:15">
      <c r="B36" s="76" t="s">
        <v>1172</v>
      </c>
      <c r="C36" s="73" t="s">
        <v>1173</v>
      </c>
      <c r="D36" s="86" t="s">
        <v>118</v>
      </c>
      <c r="E36" s="86" t="s">
        <v>296</v>
      </c>
      <c r="F36" s="73" t="s">
        <v>893</v>
      </c>
      <c r="G36" s="86" t="s">
        <v>156</v>
      </c>
      <c r="H36" s="86" t="s">
        <v>131</v>
      </c>
      <c r="I36" s="83">
        <v>1515.0128599999998</v>
      </c>
      <c r="J36" s="85">
        <v>90000</v>
      </c>
      <c r="K36" s="73"/>
      <c r="L36" s="83">
        <v>1363.511573795</v>
      </c>
      <c r="M36" s="84">
        <v>2.4150444161953064E-5</v>
      </c>
      <c r="N36" s="84">
        <f t="shared" si="0"/>
        <v>9.4445415803704816E-3</v>
      </c>
      <c r="O36" s="84">
        <f>L36/'סכום נכסי הקרן'!$C$42</f>
        <v>1.1038686852424054E-3</v>
      </c>
    </row>
    <row r="37" spans="2:15">
      <c r="B37" s="76" t="s">
        <v>1174</v>
      </c>
      <c r="C37" s="73" t="s">
        <v>1175</v>
      </c>
      <c r="D37" s="86" t="s">
        <v>118</v>
      </c>
      <c r="E37" s="86" t="s">
        <v>296</v>
      </c>
      <c r="F37" s="73" t="s">
        <v>560</v>
      </c>
      <c r="G37" s="86" t="s">
        <v>306</v>
      </c>
      <c r="H37" s="86" t="s">
        <v>131</v>
      </c>
      <c r="I37" s="83">
        <v>202710.193963</v>
      </c>
      <c r="J37" s="85">
        <v>2199</v>
      </c>
      <c r="K37" s="73"/>
      <c r="L37" s="83">
        <v>4457.5971652579992</v>
      </c>
      <c r="M37" s="84">
        <v>1.5174076039765137E-4</v>
      </c>
      <c r="N37" s="84">
        <f t="shared" si="0"/>
        <v>3.0876130855747592E-2</v>
      </c>
      <c r="O37" s="84">
        <f>L37/'סכום נכסי הקרן'!$C$42</f>
        <v>3.6087716574772681E-3</v>
      </c>
    </row>
    <row r="38" spans="2:15">
      <c r="B38" s="76" t="s">
        <v>1176</v>
      </c>
      <c r="C38" s="73" t="s">
        <v>1177</v>
      </c>
      <c r="D38" s="86" t="s">
        <v>118</v>
      </c>
      <c r="E38" s="86" t="s">
        <v>296</v>
      </c>
      <c r="F38" s="73" t="s">
        <v>1178</v>
      </c>
      <c r="G38" s="86" t="s">
        <v>885</v>
      </c>
      <c r="H38" s="86" t="s">
        <v>131</v>
      </c>
      <c r="I38" s="83">
        <v>5377.7547649999997</v>
      </c>
      <c r="J38" s="85">
        <v>14360</v>
      </c>
      <c r="K38" s="73"/>
      <c r="L38" s="83">
        <v>772.24558420899996</v>
      </c>
      <c r="M38" s="84">
        <v>3.9448216239837132E-5</v>
      </c>
      <c r="N38" s="84">
        <f t="shared" si="0"/>
        <v>5.3490602283776077E-3</v>
      </c>
      <c r="O38" s="84">
        <f>L38/'סכום נכסי הקרן'!$C$42</f>
        <v>6.2519287265925801E-4</v>
      </c>
    </row>
    <row r="39" spans="2:15">
      <c r="B39" s="76" t="s">
        <v>1179</v>
      </c>
      <c r="C39" s="73" t="s">
        <v>1180</v>
      </c>
      <c r="D39" s="86" t="s">
        <v>118</v>
      </c>
      <c r="E39" s="86" t="s">
        <v>296</v>
      </c>
      <c r="F39" s="73" t="s">
        <v>362</v>
      </c>
      <c r="G39" s="86" t="s">
        <v>350</v>
      </c>
      <c r="H39" s="86" t="s">
        <v>131</v>
      </c>
      <c r="I39" s="83">
        <v>19421.746707999999</v>
      </c>
      <c r="J39" s="85">
        <v>20410</v>
      </c>
      <c r="K39" s="73"/>
      <c r="L39" s="83">
        <v>3963.9785031030001</v>
      </c>
      <c r="M39" s="84">
        <v>1.601492924544638E-4</v>
      </c>
      <c r="N39" s="84">
        <f t="shared" si="0"/>
        <v>2.7457016512189656E-2</v>
      </c>
      <c r="O39" s="84">
        <f>L39/'סכום נכסי הקרן'!$C$42</f>
        <v>3.2091489523413037E-3</v>
      </c>
    </row>
    <row r="40" spans="2:15">
      <c r="B40" s="76" t="s">
        <v>1181</v>
      </c>
      <c r="C40" s="73" t="s">
        <v>1182</v>
      </c>
      <c r="D40" s="86" t="s">
        <v>118</v>
      </c>
      <c r="E40" s="86" t="s">
        <v>296</v>
      </c>
      <c r="F40" s="73" t="s">
        <v>467</v>
      </c>
      <c r="G40" s="86" t="s">
        <v>126</v>
      </c>
      <c r="H40" s="86" t="s">
        <v>131</v>
      </c>
      <c r="I40" s="83">
        <v>81268.171770000001</v>
      </c>
      <c r="J40" s="85">
        <v>2480</v>
      </c>
      <c r="K40" s="73"/>
      <c r="L40" s="83">
        <v>2015.4506598960002</v>
      </c>
      <c r="M40" s="84">
        <v>3.4112754668544842E-4</v>
      </c>
      <c r="N40" s="84">
        <f t="shared" si="0"/>
        <v>1.3960283085528657E-2</v>
      </c>
      <c r="O40" s="84">
        <f>L40/'סכום נכסי הקרן'!$C$42</f>
        <v>1.6316640891563324E-3</v>
      </c>
    </row>
    <row r="41" spans="2:15">
      <c r="B41" s="76" t="s">
        <v>1183</v>
      </c>
      <c r="C41" s="73" t="s">
        <v>1184</v>
      </c>
      <c r="D41" s="86" t="s">
        <v>118</v>
      </c>
      <c r="E41" s="86" t="s">
        <v>296</v>
      </c>
      <c r="F41" s="73" t="s">
        <v>660</v>
      </c>
      <c r="G41" s="86" t="s">
        <v>661</v>
      </c>
      <c r="H41" s="86" t="s">
        <v>131</v>
      </c>
      <c r="I41" s="83">
        <v>18012.411371999999</v>
      </c>
      <c r="J41" s="85">
        <v>9638</v>
      </c>
      <c r="K41" s="83">
        <v>10.859088383</v>
      </c>
      <c r="L41" s="83">
        <v>1746.895296462</v>
      </c>
      <c r="M41" s="84">
        <v>1.5512971756313798E-4</v>
      </c>
      <c r="N41" s="84">
        <f t="shared" si="0"/>
        <v>1.2100099171193026E-2</v>
      </c>
      <c r="O41" s="84">
        <f>L41/'סכום נכסי הקרן'!$C$42</f>
        <v>1.4142476317927982E-3</v>
      </c>
    </row>
    <row r="42" spans="2:15">
      <c r="B42" s="76" t="s">
        <v>1185</v>
      </c>
      <c r="C42" s="73" t="s">
        <v>1186</v>
      </c>
      <c r="D42" s="86" t="s">
        <v>118</v>
      </c>
      <c r="E42" s="86" t="s">
        <v>296</v>
      </c>
      <c r="F42" s="73" t="s">
        <v>1187</v>
      </c>
      <c r="G42" s="86" t="s">
        <v>672</v>
      </c>
      <c r="H42" s="86" t="s">
        <v>131</v>
      </c>
      <c r="I42" s="83">
        <v>51966.570099999997</v>
      </c>
      <c r="J42" s="85">
        <v>1873</v>
      </c>
      <c r="K42" s="73"/>
      <c r="L42" s="83">
        <v>973.33385797899996</v>
      </c>
      <c r="M42" s="84">
        <v>1.2192296600828471E-4</v>
      </c>
      <c r="N42" s="84">
        <f t="shared" si="0"/>
        <v>6.7419245057667374E-3</v>
      </c>
      <c r="O42" s="84">
        <f>L42/'סכום נכסי הקרן'!$C$42</f>
        <v>7.8798947273969711E-4</v>
      </c>
    </row>
    <row r="43" spans="2:15">
      <c r="B43" s="76" t="s">
        <v>1188</v>
      </c>
      <c r="C43" s="73" t="s">
        <v>1189</v>
      </c>
      <c r="D43" s="86" t="s">
        <v>118</v>
      </c>
      <c r="E43" s="86" t="s">
        <v>296</v>
      </c>
      <c r="F43" s="73" t="s">
        <v>782</v>
      </c>
      <c r="G43" s="86" t="s">
        <v>783</v>
      </c>
      <c r="H43" s="86" t="s">
        <v>131</v>
      </c>
      <c r="I43" s="83">
        <v>74246.985759999996</v>
      </c>
      <c r="J43" s="85">
        <v>2439</v>
      </c>
      <c r="K43" s="73"/>
      <c r="L43" s="83">
        <v>1810.8839826760002</v>
      </c>
      <c r="M43" s="84">
        <v>2.0835206277407213E-4</v>
      </c>
      <c r="N43" s="84">
        <f t="shared" si="0"/>
        <v>1.2543325190858823E-2</v>
      </c>
      <c r="O43" s="84">
        <f>L43/'סכום נכסי הקרן'!$C$42</f>
        <v>1.4660514509014556E-3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1190</v>
      </c>
      <c r="C45" s="71"/>
      <c r="D45" s="71"/>
      <c r="E45" s="71"/>
      <c r="F45" s="71"/>
      <c r="G45" s="71"/>
      <c r="H45" s="71"/>
      <c r="I45" s="80"/>
      <c r="J45" s="82"/>
      <c r="K45" s="80">
        <v>140.110293904</v>
      </c>
      <c r="L45" s="80">
        <v>25028.576793427008</v>
      </c>
      <c r="M45" s="71"/>
      <c r="N45" s="81">
        <f t="shared" si="0"/>
        <v>0.1733637167193981</v>
      </c>
      <c r="O45" s="81">
        <f>L45/'סכום נכסי הקרן'!$C$42</f>
        <v>2.0262579863222104E-2</v>
      </c>
    </row>
    <row r="46" spans="2:15">
      <c r="B46" s="76" t="s">
        <v>1191</v>
      </c>
      <c r="C46" s="73" t="s">
        <v>1192</v>
      </c>
      <c r="D46" s="86" t="s">
        <v>118</v>
      </c>
      <c r="E46" s="86" t="s">
        <v>296</v>
      </c>
      <c r="F46" s="73" t="s">
        <v>1193</v>
      </c>
      <c r="G46" s="86" t="s">
        <v>1194</v>
      </c>
      <c r="H46" s="86" t="s">
        <v>131</v>
      </c>
      <c r="I46" s="83">
        <v>80813.039292999994</v>
      </c>
      <c r="J46" s="85">
        <v>321.5</v>
      </c>
      <c r="K46" s="73"/>
      <c r="L46" s="83">
        <v>259.813921343</v>
      </c>
      <c r="M46" s="84">
        <v>2.7223242778902184E-4</v>
      </c>
      <c r="N46" s="84">
        <f t="shared" si="0"/>
        <v>1.7996351702783523E-3</v>
      </c>
      <c r="O46" s="84">
        <f>L46/'סכום נכסי הקרן'!$C$42</f>
        <v>2.1033958000248756E-4</v>
      </c>
    </row>
    <row r="47" spans="2:15">
      <c r="B47" s="76" t="s">
        <v>1195</v>
      </c>
      <c r="C47" s="73" t="s">
        <v>1196</v>
      </c>
      <c r="D47" s="86" t="s">
        <v>118</v>
      </c>
      <c r="E47" s="86" t="s">
        <v>296</v>
      </c>
      <c r="F47" s="73" t="s">
        <v>625</v>
      </c>
      <c r="G47" s="86" t="s">
        <v>419</v>
      </c>
      <c r="H47" s="86" t="s">
        <v>131</v>
      </c>
      <c r="I47" s="83">
        <v>58614.047415000008</v>
      </c>
      <c r="J47" s="85">
        <v>3344</v>
      </c>
      <c r="K47" s="73"/>
      <c r="L47" s="83">
        <v>1960.053745553</v>
      </c>
      <c r="M47" s="84">
        <v>3.2860860362603445E-4</v>
      </c>
      <c r="N47" s="84">
        <f t="shared" si="0"/>
        <v>1.3576569099529629E-2</v>
      </c>
      <c r="O47" s="84">
        <f>L47/'סכום נכסי הקרן'!$C$42</f>
        <v>1.5868159777229288E-3</v>
      </c>
    </row>
    <row r="48" spans="2:15">
      <c r="B48" s="76" t="s">
        <v>1197</v>
      </c>
      <c r="C48" s="73" t="s">
        <v>1198</v>
      </c>
      <c r="D48" s="86" t="s">
        <v>118</v>
      </c>
      <c r="E48" s="86" t="s">
        <v>296</v>
      </c>
      <c r="F48" s="73" t="s">
        <v>788</v>
      </c>
      <c r="G48" s="86" t="s">
        <v>672</v>
      </c>
      <c r="H48" s="86" t="s">
        <v>131</v>
      </c>
      <c r="I48" s="83">
        <v>34724.928862000001</v>
      </c>
      <c r="J48" s="85">
        <v>1105</v>
      </c>
      <c r="K48" s="73"/>
      <c r="L48" s="83">
        <v>383.71046392000005</v>
      </c>
      <c r="M48" s="84">
        <v>1.6477590860908173E-4</v>
      </c>
      <c r="N48" s="84">
        <f t="shared" si="0"/>
        <v>2.6578208069252085E-3</v>
      </c>
      <c r="O48" s="84">
        <f>L48/'סכום נכסי הקרן'!$C$42</f>
        <v>3.1064346901158449E-4</v>
      </c>
    </row>
    <row r="49" spans="2:15">
      <c r="B49" s="76" t="s">
        <v>1199</v>
      </c>
      <c r="C49" s="73" t="s">
        <v>1200</v>
      </c>
      <c r="D49" s="86" t="s">
        <v>118</v>
      </c>
      <c r="E49" s="86" t="s">
        <v>296</v>
      </c>
      <c r="F49" s="73" t="s">
        <v>1201</v>
      </c>
      <c r="G49" s="86" t="s">
        <v>415</v>
      </c>
      <c r="H49" s="86" t="s">
        <v>131</v>
      </c>
      <c r="I49" s="83">
        <v>2109.5547969999998</v>
      </c>
      <c r="J49" s="85">
        <v>9735</v>
      </c>
      <c r="K49" s="73"/>
      <c r="L49" s="83">
        <v>205.36515947000001</v>
      </c>
      <c r="M49" s="84">
        <v>1.4375245679480348E-4</v>
      </c>
      <c r="N49" s="84">
        <f t="shared" si="0"/>
        <v>1.4224886866016731E-3</v>
      </c>
      <c r="O49" s="84">
        <f>L49/'סכום נכסי הקרן'!$C$42</f>
        <v>1.6625907174941878E-4</v>
      </c>
    </row>
    <row r="50" spans="2:15">
      <c r="B50" s="76" t="s">
        <v>1202</v>
      </c>
      <c r="C50" s="73" t="s">
        <v>1203</v>
      </c>
      <c r="D50" s="86" t="s">
        <v>118</v>
      </c>
      <c r="E50" s="86" t="s">
        <v>296</v>
      </c>
      <c r="F50" s="73" t="s">
        <v>1204</v>
      </c>
      <c r="G50" s="86" t="s">
        <v>126</v>
      </c>
      <c r="H50" s="86" t="s">
        <v>131</v>
      </c>
      <c r="I50" s="83">
        <v>1275.3366880000001</v>
      </c>
      <c r="J50" s="85">
        <v>12300</v>
      </c>
      <c r="K50" s="73"/>
      <c r="L50" s="83">
        <v>156.866414109</v>
      </c>
      <c r="M50" s="84">
        <v>1.1305552903022546E-4</v>
      </c>
      <c r="N50" s="84">
        <f t="shared" si="0"/>
        <v>1.0865557719415509E-3</v>
      </c>
      <c r="O50" s="84">
        <f>L50/'סכום נכסי הקרן'!$C$42</f>
        <v>1.2699556470888206E-4</v>
      </c>
    </row>
    <row r="51" spans="2:15">
      <c r="B51" s="76" t="s">
        <v>1205</v>
      </c>
      <c r="C51" s="73" t="s">
        <v>1206</v>
      </c>
      <c r="D51" s="86" t="s">
        <v>118</v>
      </c>
      <c r="E51" s="86" t="s">
        <v>296</v>
      </c>
      <c r="F51" s="73" t="s">
        <v>1207</v>
      </c>
      <c r="G51" s="86" t="s">
        <v>783</v>
      </c>
      <c r="H51" s="86" t="s">
        <v>131</v>
      </c>
      <c r="I51" s="83">
        <v>47308.710206000003</v>
      </c>
      <c r="J51" s="85">
        <v>1565</v>
      </c>
      <c r="K51" s="73"/>
      <c r="L51" s="83">
        <v>740.38131472499992</v>
      </c>
      <c r="M51" s="84">
        <v>4.3476332374089353E-4</v>
      </c>
      <c r="N51" s="84">
        <f t="shared" si="0"/>
        <v>5.1283481905383052E-3</v>
      </c>
      <c r="O51" s="84">
        <f>L51/'סכום נכסי הקרן'!$C$42</f>
        <v>5.9939626782104993E-4</v>
      </c>
    </row>
    <row r="52" spans="2:15">
      <c r="B52" s="76" t="s">
        <v>1208</v>
      </c>
      <c r="C52" s="73" t="s">
        <v>1209</v>
      </c>
      <c r="D52" s="86" t="s">
        <v>118</v>
      </c>
      <c r="E52" s="86" t="s">
        <v>296</v>
      </c>
      <c r="F52" s="73" t="s">
        <v>1210</v>
      </c>
      <c r="G52" s="86" t="s">
        <v>1211</v>
      </c>
      <c r="H52" s="86" t="s">
        <v>131</v>
      </c>
      <c r="I52" s="83">
        <v>68473.344108000005</v>
      </c>
      <c r="J52" s="85">
        <v>213.6</v>
      </c>
      <c r="K52" s="73"/>
      <c r="L52" s="83">
        <v>146.259063021</v>
      </c>
      <c r="M52" s="84">
        <v>1.6170853041734499E-4</v>
      </c>
      <c r="N52" s="84">
        <f t="shared" si="0"/>
        <v>1.0130825647216273E-3</v>
      </c>
      <c r="O52" s="84">
        <f>L52/'סכום נכסי הקרן'!$C$42</f>
        <v>1.1840808886749577E-4</v>
      </c>
    </row>
    <row r="53" spans="2:15">
      <c r="B53" s="76" t="s">
        <v>1212</v>
      </c>
      <c r="C53" s="73" t="s">
        <v>1213</v>
      </c>
      <c r="D53" s="86" t="s">
        <v>118</v>
      </c>
      <c r="E53" s="86" t="s">
        <v>296</v>
      </c>
      <c r="F53" s="73" t="s">
        <v>1214</v>
      </c>
      <c r="G53" s="86" t="s">
        <v>156</v>
      </c>
      <c r="H53" s="86" t="s">
        <v>131</v>
      </c>
      <c r="I53" s="83">
        <v>473.28491500000001</v>
      </c>
      <c r="J53" s="85">
        <v>3391</v>
      </c>
      <c r="K53" s="73"/>
      <c r="L53" s="83">
        <v>16.049091475000001</v>
      </c>
      <c r="M53" s="84">
        <v>1.3480979833286833E-5</v>
      </c>
      <c r="N53" s="84">
        <f t="shared" si="0"/>
        <v>1.111661350559214E-4</v>
      </c>
      <c r="O53" s="84">
        <f>L53/'סכום נכסי הקרן'!$C$42</f>
        <v>1.2992987992419424E-5</v>
      </c>
    </row>
    <row r="54" spans="2:15">
      <c r="B54" s="76" t="s">
        <v>1215</v>
      </c>
      <c r="C54" s="73" t="s">
        <v>1216</v>
      </c>
      <c r="D54" s="86" t="s">
        <v>118</v>
      </c>
      <c r="E54" s="86" t="s">
        <v>296</v>
      </c>
      <c r="F54" s="73" t="s">
        <v>1217</v>
      </c>
      <c r="G54" s="86" t="s">
        <v>126</v>
      </c>
      <c r="H54" s="86" t="s">
        <v>131</v>
      </c>
      <c r="I54" s="83">
        <v>1710.5274879999999</v>
      </c>
      <c r="J54" s="85">
        <v>11140</v>
      </c>
      <c r="K54" s="73"/>
      <c r="L54" s="83">
        <v>190.55276216300001</v>
      </c>
      <c r="M54" s="84">
        <v>7.7782836357273444E-5</v>
      </c>
      <c r="N54" s="84">
        <f t="shared" si="0"/>
        <v>1.3198886757476674E-3</v>
      </c>
      <c r="O54" s="84">
        <f>L54/'סכום נכסי הקרן'!$C$42</f>
        <v>1.5426728388724653E-4</v>
      </c>
    </row>
    <row r="55" spans="2:15">
      <c r="B55" s="76" t="s">
        <v>1218</v>
      </c>
      <c r="C55" s="73" t="s">
        <v>1219</v>
      </c>
      <c r="D55" s="86" t="s">
        <v>118</v>
      </c>
      <c r="E55" s="86" t="s">
        <v>296</v>
      </c>
      <c r="F55" s="73" t="s">
        <v>1220</v>
      </c>
      <c r="G55" s="86" t="s">
        <v>154</v>
      </c>
      <c r="H55" s="86" t="s">
        <v>131</v>
      </c>
      <c r="I55" s="83">
        <v>851.92286999999999</v>
      </c>
      <c r="J55" s="85">
        <v>26800</v>
      </c>
      <c r="K55" s="73"/>
      <c r="L55" s="83">
        <v>228.31532916000003</v>
      </c>
      <c r="M55" s="84">
        <v>8.8259361597050625E-5</v>
      </c>
      <c r="N55" s="84">
        <f t="shared" si="0"/>
        <v>1.581456044180078E-3</v>
      </c>
      <c r="O55" s="84">
        <f>L55/'סכום נכסי הקרן'!$C$42</f>
        <v>1.8483901938512494E-4</v>
      </c>
    </row>
    <row r="56" spans="2:15">
      <c r="B56" s="76" t="s">
        <v>1221</v>
      </c>
      <c r="C56" s="73" t="s">
        <v>1222</v>
      </c>
      <c r="D56" s="86" t="s">
        <v>118</v>
      </c>
      <c r="E56" s="86" t="s">
        <v>296</v>
      </c>
      <c r="F56" s="73" t="s">
        <v>823</v>
      </c>
      <c r="G56" s="86" t="s">
        <v>154</v>
      </c>
      <c r="H56" s="86" t="s">
        <v>131</v>
      </c>
      <c r="I56" s="83">
        <v>315698.18047000002</v>
      </c>
      <c r="J56" s="85">
        <v>670</v>
      </c>
      <c r="K56" s="73"/>
      <c r="L56" s="83">
        <v>2115.1778091460001</v>
      </c>
      <c r="M56" s="84">
        <v>3.8361010332377146E-4</v>
      </c>
      <c r="N56" s="84">
        <f t="shared" si="0"/>
        <v>1.4651056252317373E-2</v>
      </c>
      <c r="O56" s="84">
        <f>L56/'סכום נכסי הקרן'!$C$42</f>
        <v>1.7124009741533361E-3</v>
      </c>
    </row>
    <row r="57" spans="2:15">
      <c r="B57" s="76" t="s">
        <v>1223</v>
      </c>
      <c r="C57" s="73" t="s">
        <v>1224</v>
      </c>
      <c r="D57" s="86" t="s">
        <v>118</v>
      </c>
      <c r="E57" s="86" t="s">
        <v>296</v>
      </c>
      <c r="F57" s="73" t="s">
        <v>671</v>
      </c>
      <c r="G57" s="86" t="s">
        <v>672</v>
      </c>
      <c r="H57" s="86" t="s">
        <v>131</v>
      </c>
      <c r="I57" s="83">
        <v>3014.2935440000001</v>
      </c>
      <c r="J57" s="85">
        <v>13070</v>
      </c>
      <c r="K57" s="73"/>
      <c r="L57" s="83">
        <v>393.96816618499992</v>
      </c>
      <c r="M57" s="84">
        <v>2.3840589721103338E-4</v>
      </c>
      <c r="N57" s="84">
        <f t="shared" si="0"/>
        <v>2.7288721257572239E-3</v>
      </c>
      <c r="O57" s="84">
        <f>L57/'סכום נכסי הקרן'!$C$42</f>
        <v>3.1894787693190614E-4</v>
      </c>
    </row>
    <row r="58" spans="2:15">
      <c r="B58" s="76" t="s">
        <v>1225</v>
      </c>
      <c r="C58" s="73" t="s">
        <v>1226</v>
      </c>
      <c r="D58" s="86" t="s">
        <v>118</v>
      </c>
      <c r="E58" s="86" t="s">
        <v>296</v>
      </c>
      <c r="F58" s="73" t="s">
        <v>1227</v>
      </c>
      <c r="G58" s="86" t="s">
        <v>650</v>
      </c>
      <c r="H58" s="86" t="s">
        <v>131</v>
      </c>
      <c r="I58" s="83">
        <v>2115.17839</v>
      </c>
      <c r="J58" s="85">
        <v>8387</v>
      </c>
      <c r="K58" s="73"/>
      <c r="L58" s="83">
        <v>177.40001153499998</v>
      </c>
      <c r="M58" s="84">
        <v>5.8219598576280663E-5</v>
      </c>
      <c r="N58" s="84">
        <f t="shared" si="0"/>
        <v>1.22878442508359E-3</v>
      </c>
      <c r="O58" s="84">
        <f>L58/'סכום נכסי הקרן'!$C$42</f>
        <v>1.4361910911404546E-4</v>
      </c>
    </row>
    <row r="59" spans="2:15">
      <c r="B59" s="76" t="s">
        <v>1228</v>
      </c>
      <c r="C59" s="73" t="s">
        <v>1229</v>
      </c>
      <c r="D59" s="86" t="s">
        <v>118</v>
      </c>
      <c r="E59" s="86" t="s">
        <v>296</v>
      </c>
      <c r="F59" s="73" t="s">
        <v>1230</v>
      </c>
      <c r="G59" s="86" t="s">
        <v>1166</v>
      </c>
      <c r="H59" s="86" t="s">
        <v>131</v>
      </c>
      <c r="I59" s="83">
        <v>7351.7870080000002</v>
      </c>
      <c r="J59" s="85">
        <v>4911</v>
      </c>
      <c r="K59" s="73"/>
      <c r="L59" s="83">
        <v>361.046259948</v>
      </c>
      <c r="M59" s="84">
        <v>2.9727337618205173E-4</v>
      </c>
      <c r="N59" s="84">
        <f t="shared" si="0"/>
        <v>2.5008342283633642E-3</v>
      </c>
      <c r="O59" s="84">
        <f>L59/'סכום נכסי הקרן'!$C$42</f>
        <v>2.9229503286959776E-4</v>
      </c>
    </row>
    <row r="60" spans="2:15">
      <c r="B60" s="76" t="s">
        <v>1231</v>
      </c>
      <c r="C60" s="73" t="s">
        <v>1232</v>
      </c>
      <c r="D60" s="86" t="s">
        <v>118</v>
      </c>
      <c r="E60" s="86" t="s">
        <v>296</v>
      </c>
      <c r="F60" s="73" t="s">
        <v>826</v>
      </c>
      <c r="G60" s="86" t="s">
        <v>419</v>
      </c>
      <c r="H60" s="86" t="s">
        <v>131</v>
      </c>
      <c r="I60" s="83">
        <v>183674.60240999999</v>
      </c>
      <c r="J60" s="85">
        <v>72.8</v>
      </c>
      <c r="K60" s="73"/>
      <c r="L60" s="83">
        <v>133.715110541</v>
      </c>
      <c r="M60" s="84">
        <v>5.7296019196482357E-5</v>
      </c>
      <c r="N60" s="84">
        <f t="shared" si="0"/>
        <v>9.261952342020822E-4</v>
      </c>
      <c r="O60" s="84">
        <f>L60/'סכום נכסי הקרן'!$C$42</f>
        <v>1.0825278355292375E-4</v>
      </c>
    </row>
    <row r="61" spans="2:15">
      <c r="B61" s="76" t="s">
        <v>1233</v>
      </c>
      <c r="C61" s="73" t="s">
        <v>1234</v>
      </c>
      <c r="D61" s="86" t="s">
        <v>118</v>
      </c>
      <c r="E61" s="86" t="s">
        <v>296</v>
      </c>
      <c r="F61" s="73" t="s">
        <v>405</v>
      </c>
      <c r="G61" s="86" t="s">
        <v>350</v>
      </c>
      <c r="H61" s="86" t="s">
        <v>131</v>
      </c>
      <c r="I61" s="83">
        <v>53899.990679000002</v>
      </c>
      <c r="J61" s="85">
        <v>2618</v>
      </c>
      <c r="K61" s="73"/>
      <c r="L61" s="83">
        <v>1411.101755976</v>
      </c>
      <c r="M61" s="84">
        <v>2.5215532339744505E-4</v>
      </c>
      <c r="N61" s="84">
        <f t="shared" si="0"/>
        <v>9.7741812131129282E-3</v>
      </c>
      <c r="O61" s="84">
        <f>L61/'סכום נכסי הקרן'!$C$42</f>
        <v>1.1423966397124752E-3</v>
      </c>
    </row>
    <row r="62" spans="2:15">
      <c r="B62" s="76" t="s">
        <v>1235</v>
      </c>
      <c r="C62" s="73" t="s">
        <v>1236</v>
      </c>
      <c r="D62" s="86" t="s">
        <v>118</v>
      </c>
      <c r="E62" s="86" t="s">
        <v>296</v>
      </c>
      <c r="F62" s="73" t="s">
        <v>1237</v>
      </c>
      <c r="G62" s="86" t="s">
        <v>154</v>
      </c>
      <c r="H62" s="86" t="s">
        <v>131</v>
      </c>
      <c r="I62" s="83">
        <v>15368.020400000001</v>
      </c>
      <c r="J62" s="85">
        <v>1521</v>
      </c>
      <c r="K62" s="73"/>
      <c r="L62" s="83">
        <v>233.74759028400001</v>
      </c>
      <c r="M62" s="84">
        <v>1.0677946123969068E-4</v>
      </c>
      <c r="N62" s="84">
        <f t="shared" si="0"/>
        <v>1.6190833126588137E-3</v>
      </c>
      <c r="O62" s="84">
        <f>L62/'סכום נכסי הקרן'!$C$42</f>
        <v>1.8923685733537681E-4</v>
      </c>
    </row>
    <row r="63" spans="2:15">
      <c r="B63" s="76" t="s">
        <v>1238</v>
      </c>
      <c r="C63" s="73" t="s">
        <v>1239</v>
      </c>
      <c r="D63" s="86" t="s">
        <v>118</v>
      </c>
      <c r="E63" s="86" t="s">
        <v>296</v>
      </c>
      <c r="F63" s="73" t="s">
        <v>863</v>
      </c>
      <c r="G63" s="86" t="s">
        <v>125</v>
      </c>
      <c r="H63" s="86" t="s">
        <v>131</v>
      </c>
      <c r="I63" s="83">
        <v>180714.172441</v>
      </c>
      <c r="J63" s="85">
        <v>388</v>
      </c>
      <c r="K63" s="83">
        <v>18.271106070999998</v>
      </c>
      <c r="L63" s="83">
        <v>719.44209520499999</v>
      </c>
      <c r="M63" s="84">
        <v>1.5395460103421045E-4</v>
      </c>
      <c r="N63" s="84">
        <f t="shared" si="0"/>
        <v>4.983309942812454E-3</v>
      </c>
      <c r="O63" s="84">
        <f>L63/'סכום נכסי הקרן'!$C$42</f>
        <v>5.8244434077784062E-4</v>
      </c>
    </row>
    <row r="64" spans="2:15">
      <c r="B64" s="76" t="s">
        <v>1240</v>
      </c>
      <c r="C64" s="73" t="s">
        <v>1241</v>
      </c>
      <c r="D64" s="86" t="s">
        <v>118</v>
      </c>
      <c r="E64" s="86" t="s">
        <v>296</v>
      </c>
      <c r="F64" s="73" t="s">
        <v>754</v>
      </c>
      <c r="G64" s="86" t="s">
        <v>672</v>
      </c>
      <c r="H64" s="86" t="s">
        <v>131</v>
      </c>
      <c r="I64" s="83">
        <v>3284.0023019999999</v>
      </c>
      <c r="J64" s="85">
        <v>14960</v>
      </c>
      <c r="K64" s="73"/>
      <c r="L64" s="83">
        <v>491.28674436399996</v>
      </c>
      <c r="M64" s="84">
        <v>1.755412094727401E-4</v>
      </c>
      <c r="N64" s="84">
        <f t="shared" si="0"/>
        <v>3.402962009421306E-3</v>
      </c>
      <c r="O64" s="84">
        <f>L64/'סכום נכסי הקרן'!$C$42</f>
        <v>3.9773483628650588E-4</v>
      </c>
    </row>
    <row r="65" spans="2:15">
      <c r="B65" s="76" t="s">
        <v>1242</v>
      </c>
      <c r="C65" s="73" t="s">
        <v>1243</v>
      </c>
      <c r="D65" s="86" t="s">
        <v>118</v>
      </c>
      <c r="E65" s="86" t="s">
        <v>296</v>
      </c>
      <c r="F65" s="73" t="s">
        <v>1244</v>
      </c>
      <c r="G65" s="86" t="s">
        <v>127</v>
      </c>
      <c r="H65" s="86" t="s">
        <v>131</v>
      </c>
      <c r="I65" s="83">
        <v>2650.0915059999998</v>
      </c>
      <c r="J65" s="85">
        <v>52940</v>
      </c>
      <c r="K65" s="73"/>
      <c r="L65" s="83">
        <v>1402.958443087</v>
      </c>
      <c r="M65" s="84">
        <v>4.9771771552827525E-4</v>
      </c>
      <c r="N65" s="84">
        <f t="shared" si="0"/>
        <v>9.7177754893477339E-3</v>
      </c>
      <c r="O65" s="84">
        <f>L65/'סכום נכסי הקרן'!$C$42</f>
        <v>1.1358039944683435E-3</v>
      </c>
    </row>
    <row r="66" spans="2:15">
      <c r="B66" s="76" t="s">
        <v>1245</v>
      </c>
      <c r="C66" s="73" t="s">
        <v>1246</v>
      </c>
      <c r="D66" s="86" t="s">
        <v>118</v>
      </c>
      <c r="E66" s="86" t="s">
        <v>296</v>
      </c>
      <c r="F66" s="73" t="s">
        <v>1247</v>
      </c>
      <c r="G66" s="86" t="s">
        <v>783</v>
      </c>
      <c r="H66" s="86" t="s">
        <v>131</v>
      </c>
      <c r="I66" s="83">
        <v>4978.8410459999996</v>
      </c>
      <c r="J66" s="85">
        <v>6061</v>
      </c>
      <c r="K66" s="73"/>
      <c r="L66" s="83">
        <v>301.76755577300003</v>
      </c>
      <c r="M66" s="84">
        <v>3.5389033754710126E-4</v>
      </c>
      <c r="N66" s="84">
        <f t="shared" si="0"/>
        <v>2.0902325164519394E-3</v>
      </c>
      <c r="O66" s="84">
        <f>L66/'סכום נכסי הקרן'!$C$42</f>
        <v>2.4430431060648859E-4</v>
      </c>
    </row>
    <row r="67" spans="2:15">
      <c r="B67" s="76" t="s">
        <v>1248</v>
      </c>
      <c r="C67" s="73" t="s">
        <v>1249</v>
      </c>
      <c r="D67" s="86" t="s">
        <v>118</v>
      </c>
      <c r="E67" s="86" t="s">
        <v>296</v>
      </c>
      <c r="F67" s="73" t="s">
        <v>1250</v>
      </c>
      <c r="G67" s="86" t="s">
        <v>1162</v>
      </c>
      <c r="H67" s="86" t="s">
        <v>131</v>
      </c>
      <c r="I67" s="83">
        <v>2940.2029810000004</v>
      </c>
      <c r="J67" s="85">
        <v>42490</v>
      </c>
      <c r="K67" s="73"/>
      <c r="L67" s="83">
        <v>1249.292246703</v>
      </c>
      <c r="M67" s="84">
        <v>4.1111887660433662E-4</v>
      </c>
      <c r="N67" s="84">
        <f t="shared" si="0"/>
        <v>8.6533864448112736E-3</v>
      </c>
      <c r="O67" s="84">
        <f>L67/'סכום נכסי הקרן'!$C$42</f>
        <v>1.0113992549497114E-3</v>
      </c>
    </row>
    <row r="68" spans="2:15">
      <c r="B68" s="76" t="s">
        <v>1251</v>
      </c>
      <c r="C68" s="73" t="s">
        <v>1252</v>
      </c>
      <c r="D68" s="86" t="s">
        <v>118</v>
      </c>
      <c r="E68" s="86" t="s">
        <v>296</v>
      </c>
      <c r="F68" s="73" t="s">
        <v>1253</v>
      </c>
      <c r="G68" s="86" t="s">
        <v>1162</v>
      </c>
      <c r="H68" s="86" t="s">
        <v>131</v>
      </c>
      <c r="I68" s="83">
        <v>7466.4925760000006</v>
      </c>
      <c r="J68" s="85">
        <v>15240</v>
      </c>
      <c r="K68" s="73"/>
      <c r="L68" s="83">
        <v>1137.8934685229999</v>
      </c>
      <c r="M68" s="84">
        <v>3.3150999661363527E-4</v>
      </c>
      <c r="N68" s="84">
        <f t="shared" si="0"/>
        <v>7.881768210874919E-3</v>
      </c>
      <c r="O68" s="84">
        <f>L68/'סכום נכסי הקרן'!$C$42</f>
        <v>9.2121327840907123E-4</v>
      </c>
    </row>
    <row r="69" spans="2:15">
      <c r="B69" s="76" t="s">
        <v>1254</v>
      </c>
      <c r="C69" s="73" t="s">
        <v>1255</v>
      </c>
      <c r="D69" s="86" t="s">
        <v>118</v>
      </c>
      <c r="E69" s="86" t="s">
        <v>296</v>
      </c>
      <c r="F69" s="73" t="s">
        <v>1256</v>
      </c>
      <c r="G69" s="86" t="s">
        <v>128</v>
      </c>
      <c r="H69" s="86" t="s">
        <v>131</v>
      </c>
      <c r="I69" s="83">
        <v>26518.896842999999</v>
      </c>
      <c r="J69" s="85">
        <v>1085</v>
      </c>
      <c r="K69" s="73"/>
      <c r="L69" s="83">
        <v>287.73003075999998</v>
      </c>
      <c r="M69" s="84">
        <v>1.32594484215E-4</v>
      </c>
      <c r="N69" s="84">
        <f t="shared" si="0"/>
        <v>1.992999760075863E-3</v>
      </c>
      <c r="O69" s="84">
        <f>L69/'סכום נכסי הקרן'!$C$42</f>
        <v>2.3293984214288062E-4</v>
      </c>
    </row>
    <row r="70" spans="2:15">
      <c r="B70" s="76" t="s">
        <v>1257</v>
      </c>
      <c r="C70" s="73" t="s">
        <v>1258</v>
      </c>
      <c r="D70" s="86" t="s">
        <v>118</v>
      </c>
      <c r="E70" s="86" t="s">
        <v>296</v>
      </c>
      <c r="F70" s="73" t="s">
        <v>690</v>
      </c>
      <c r="G70" s="86" t="s">
        <v>125</v>
      </c>
      <c r="H70" s="86" t="s">
        <v>131</v>
      </c>
      <c r="I70" s="83">
        <v>1384992.643321</v>
      </c>
      <c r="J70" s="85">
        <v>62.9</v>
      </c>
      <c r="K70" s="83">
        <v>121.83918783300001</v>
      </c>
      <c r="L70" s="83">
        <v>992.99956048500007</v>
      </c>
      <c r="M70" s="84">
        <v>5.3465185016238312E-4</v>
      </c>
      <c r="N70" s="84">
        <f t="shared" si="0"/>
        <v>6.8781415710228617E-3</v>
      </c>
      <c r="O70" s="84">
        <f>L70/'סכום נכסי הקרן'!$C$42</f>
        <v>8.0391038869440871E-4</v>
      </c>
    </row>
    <row r="71" spans="2:15">
      <c r="B71" s="76" t="s">
        <v>1259</v>
      </c>
      <c r="C71" s="73" t="s">
        <v>1260</v>
      </c>
      <c r="D71" s="86" t="s">
        <v>118</v>
      </c>
      <c r="E71" s="86" t="s">
        <v>296</v>
      </c>
      <c r="F71" s="73" t="s">
        <v>426</v>
      </c>
      <c r="G71" s="86" t="s">
        <v>350</v>
      </c>
      <c r="H71" s="86" t="s">
        <v>131</v>
      </c>
      <c r="I71" s="83">
        <v>719.50398800000005</v>
      </c>
      <c r="J71" s="85">
        <v>67280</v>
      </c>
      <c r="K71" s="73"/>
      <c r="L71" s="83">
        <v>484.08228321800004</v>
      </c>
      <c r="M71" s="84">
        <v>1.3798647644136096E-4</v>
      </c>
      <c r="N71" s="84">
        <f t="shared" si="0"/>
        <v>3.3530593652741944E-3</v>
      </c>
      <c r="O71" s="84">
        <f>L71/'סכום נכסי הקרן'!$C$42</f>
        <v>3.9190226456070799E-4</v>
      </c>
    </row>
    <row r="72" spans="2:15">
      <c r="B72" s="76" t="s">
        <v>1261</v>
      </c>
      <c r="C72" s="73" t="s">
        <v>1262</v>
      </c>
      <c r="D72" s="86" t="s">
        <v>118</v>
      </c>
      <c r="E72" s="86" t="s">
        <v>296</v>
      </c>
      <c r="F72" s="73" t="s">
        <v>1263</v>
      </c>
      <c r="G72" s="86" t="s">
        <v>415</v>
      </c>
      <c r="H72" s="86" t="s">
        <v>131</v>
      </c>
      <c r="I72" s="83">
        <v>9037.0273539999998</v>
      </c>
      <c r="J72" s="85">
        <v>5018</v>
      </c>
      <c r="K72" s="73"/>
      <c r="L72" s="83">
        <v>453.47803261399997</v>
      </c>
      <c r="M72" s="84">
        <v>1.3359516774569163E-4</v>
      </c>
      <c r="N72" s="84">
        <f t="shared" si="0"/>
        <v>3.1410750133107736E-3</v>
      </c>
      <c r="O72" s="84">
        <f>L72/'סכום נכסי הקרן'!$C$42</f>
        <v>3.67125743021518E-4</v>
      </c>
    </row>
    <row r="73" spans="2:15">
      <c r="B73" s="76" t="s">
        <v>1264</v>
      </c>
      <c r="C73" s="73" t="s">
        <v>1265</v>
      </c>
      <c r="D73" s="86" t="s">
        <v>118</v>
      </c>
      <c r="E73" s="86" t="s">
        <v>296</v>
      </c>
      <c r="F73" s="73" t="s">
        <v>1266</v>
      </c>
      <c r="G73" s="86" t="s">
        <v>126</v>
      </c>
      <c r="H73" s="86" t="s">
        <v>131</v>
      </c>
      <c r="I73" s="83">
        <v>1177.891946</v>
      </c>
      <c r="J73" s="85">
        <v>15310</v>
      </c>
      <c r="K73" s="73"/>
      <c r="L73" s="83">
        <v>180.33525696000001</v>
      </c>
      <c r="M73" s="84">
        <v>9.2814567298270733E-5</v>
      </c>
      <c r="N73" s="84">
        <f t="shared" si="0"/>
        <v>1.24911578713272E-3</v>
      </c>
      <c r="O73" s="84">
        <f>L73/'סכום נכסי הקרן'!$C$42</f>
        <v>1.4599541861550462E-4</v>
      </c>
    </row>
    <row r="74" spans="2:15">
      <c r="B74" s="76" t="s">
        <v>1267</v>
      </c>
      <c r="C74" s="73" t="s">
        <v>1268</v>
      </c>
      <c r="D74" s="86" t="s">
        <v>118</v>
      </c>
      <c r="E74" s="86" t="s">
        <v>296</v>
      </c>
      <c r="F74" s="73" t="s">
        <v>532</v>
      </c>
      <c r="G74" s="86" t="s">
        <v>350</v>
      </c>
      <c r="H74" s="86" t="s">
        <v>131</v>
      </c>
      <c r="I74" s="83">
        <v>4511.6665890000004</v>
      </c>
      <c r="J74" s="85">
        <v>9780</v>
      </c>
      <c r="K74" s="73"/>
      <c r="L74" s="83">
        <v>441.24099239700001</v>
      </c>
      <c r="M74" s="84">
        <v>1.2411930102574357E-4</v>
      </c>
      <c r="N74" s="84">
        <f t="shared" si="0"/>
        <v>3.056313550796413E-3</v>
      </c>
      <c r="O74" s="84">
        <f>L74/'סכום נכסי הקרן'!$C$42</f>
        <v>3.5721890705825459E-4</v>
      </c>
    </row>
    <row r="75" spans="2:15">
      <c r="B75" s="76" t="s">
        <v>1269</v>
      </c>
      <c r="C75" s="73" t="s">
        <v>1270</v>
      </c>
      <c r="D75" s="86" t="s">
        <v>118</v>
      </c>
      <c r="E75" s="86" t="s">
        <v>296</v>
      </c>
      <c r="F75" s="73" t="s">
        <v>1271</v>
      </c>
      <c r="G75" s="86" t="s">
        <v>415</v>
      </c>
      <c r="H75" s="86" t="s">
        <v>131</v>
      </c>
      <c r="I75" s="83">
        <v>7498.3979220000001</v>
      </c>
      <c r="J75" s="85">
        <v>6015</v>
      </c>
      <c r="K75" s="73"/>
      <c r="L75" s="83">
        <v>451.02863502700001</v>
      </c>
      <c r="M75" s="84">
        <v>1.1851065398968146E-4</v>
      </c>
      <c r="N75" s="84">
        <f t="shared" ref="N75:N137" si="1">IFERROR(L75/$L$11,0)</f>
        <v>3.1241089399734615E-3</v>
      </c>
      <c r="O75" s="84">
        <f>L75/'סכום נכסי הקרן'!$C$42</f>
        <v>3.6514276513855646E-4</v>
      </c>
    </row>
    <row r="76" spans="2:15">
      <c r="B76" s="76" t="s">
        <v>1272</v>
      </c>
      <c r="C76" s="73" t="s">
        <v>1273</v>
      </c>
      <c r="D76" s="86" t="s">
        <v>118</v>
      </c>
      <c r="E76" s="86" t="s">
        <v>296</v>
      </c>
      <c r="F76" s="73" t="s">
        <v>1274</v>
      </c>
      <c r="G76" s="86" t="s">
        <v>650</v>
      </c>
      <c r="H76" s="86" t="s">
        <v>131</v>
      </c>
      <c r="I76" s="83">
        <v>4454.3873039999999</v>
      </c>
      <c r="J76" s="85">
        <v>6142</v>
      </c>
      <c r="K76" s="73"/>
      <c r="L76" s="83">
        <v>273.588468224</v>
      </c>
      <c r="M76" s="84">
        <v>1.7817549215999999E-4</v>
      </c>
      <c r="N76" s="84">
        <f t="shared" si="1"/>
        <v>1.8950463741644193E-3</v>
      </c>
      <c r="O76" s="84">
        <f>L76/'סכום נכסי הקרן'!$C$42</f>
        <v>2.2149114721142524E-4</v>
      </c>
    </row>
    <row r="77" spans="2:15">
      <c r="B77" s="76" t="s">
        <v>1275</v>
      </c>
      <c r="C77" s="73" t="s">
        <v>1276</v>
      </c>
      <c r="D77" s="86" t="s">
        <v>118</v>
      </c>
      <c r="E77" s="86" t="s">
        <v>296</v>
      </c>
      <c r="F77" s="73" t="s">
        <v>1277</v>
      </c>
      <c r="G77" s="86" t="s">
        <v>126</v>
      </c>
      <c r="H77" s="86" t="s">
        <v>131</v>
      </c>
      <c r="I77" s="83">
        <v>7349.9228000000003</v>
      </c>
      <c r="J77" s="85">
        <v>1425</v>
      </c>
      <c r="K77" s="73"/>
      <c r="L77" s="83">
        <v>104.73639990000001</v>
      </c>
      <c r="M77" s="84">
        <v>5.1634685609606205E-5</v>
      </c>
      <c r="N77" s="84">
        <f t="shared" si="1"/>
        <v>7.2547039779112445E-4</v>
      </c>
      <c r="O77" s="84">
        <f>L77/'סכום נכסי הקרן'!$C$42</f>
        <v>8.4792263062974342E-5</v>
      </c>
    </row>
    <row r="78" spans="2:15">
      <c r="B78" s="76" t="s">
        <v>1278</v>
      </c>
      <c r="C78" s="73" t="s">
        <v>1279</v>
      </c>
      <c r="D78" s="86" t="s">
        <v>118</v>
      </c>
      <c r="E78" s="86" t="s">
        <v>296</v>
      </c>
      <c r="F78" s="73" t="s">
        <v>1280</v>
      </c>
      <c r="G78" s="86" t="s">
        <v>127</v>
      </c>
      <c r="H78" s="86" t="s">
        <v>131</v>
      </c>
      <c r="I78" s="83">
        <v>200050.65981099999</v>
      </c>
      <c r="J78" s="85">
        <v>307</v>
      </c>
      <c r="K78" s="73"/>
      <c r="L78" s="83">
        <v>614.15552561999993</v>
      </c>
      <c r="M78" s="84">
        <v>4.3152886893265535E-4</v>
      </c>
      <c r="N78" s="84">
        <f t="shared" si="1"/>
        <v>4.2540287226080073E-3</v>
      </c>
      <c r="O78" s="84">
        <f>L78/'סכום נכסי הקרן'!$C$42</f>
        <v>4.9720667255768753E-4</v>
      </c>
    </row>
    <row r="79" spans="2:15">
      <c r="B79" s="76" t="s">
        <v>1281</v>
      </c>
      <c r="C79" s="73" t="s">
        <v>1282</v>
      </c>
      <c r="D79" s="86" t="s">
        <v>118</v>
      </c>
      <c r="E79" s="86" t="s">
        <v>296</v>
      </c>
      <c r="F79" s="73" t="s">
        <v>1283</v>
      </c>
      <c r="G79" s="86" t="s">
        <v>125</v>
      </c>
      <c r="H79" s="86" t="s">
        <v>131</v>
      </c>
      <c r="I79" s="83">
        <v>21820.781822000001</v>
      </c>
      <c r="J79" s="85">
        <v>1540</v>
      </c>
      <c r="K79" s="73"/>
      <c r="L79" s="83">
        <v>336.04004005900003</v>
      </c>
      <c r="M79" s="84">
        <v>2.3172443423458662E-4</v>
      </c>
      <c r="N79" s="84">
        <f t="shared" si="1"/>
        <v>2.3276253696719639E-3</v>
      </c>
      <c r="O79" s="84">
        <f>L79/'סכום נכסי הקרן'!$C$42</f>
        <v>2.7205055265963141E-4</v>
      </c>
    </row>
    <row r="80" spans="2:15">
      <c r="B80" s="76" t="s">
        <v>1284</v>
      </c>
      <c r="C80" s="73" t="s">
        <v>1285</v>
      </c>
      <c r="D80" s="86" t="s">
        <v>118</v>
      </c>
      <c r="E80" s="86" t="s">
        <v>296</v>
      </c>
      <c r="F80" s="73" t="s">
        <v>1286</v>
      </c>
      <c r="G80" s="86" t="s">
        <v>419</v>
      </c>
      <c r="H80" s="86" t="s">
        <v>131</v>
      </c>
      <c r="I80" s="83">
        <v>2745.70732</v>
      </c>
      <c r="J80" s="85">
        <v>7776</v>
      </c>
      <c r="K80" s="73"/>
      <c r="L80" s="83">
        <v>213.50620116600004</v>
      </c>
      <c r="M80" s="84">
        <v>1.716067075E-4</v>
      </c>
      <c r="N80" s="84">
        <f t="shared" si="1"/>
        <v>1.4788786786509537E-3</v>
      </c>
      <c r="O80" s="84">
        <f>L80/'סכום נכסי הקרן'!$C$42</f>
        <v>1.7284987828614294E-4</v>
      </c>
    </row>
    <row r="81" spans="2:15">
      <c r="B81" s="76" t="s">
        <v>1287</v>
      </c>
      <c r="C81" s="73" t="s">
        <v>1288</v>
      </c>
      <c r="D81" s="86" t="s">
        <v>118</v>
      </c>
      <c r="E81" s="86" t="s">
        <v>296</v>
      </c>
      <c r="F81" s="73" t="s">
        <v>618</v>
      </c>
      <c r="G81" s="86" t="s">
        <v>155</v>
      </c>
      <c r="H81" s="86" t="s">
        <v>131</v>
      </c>
      <c r="I81" s="83">
        <v>44728.075471000004</v>
      </c>
      <c r="J81" s="85">
        <v>1584</v>
      </c>
      <c r="K81" s="73"/>
      <c r="L81" s="83">
        <v>708.49271545799991</v>
      </c>
      <c r="M81" s="84">
        <v>2.7478519661880364E-4</v>
      </c>
      <c r="N81" s="84">
        <f t="shared" si="1"/>
        <v>4.9074676292690583E-3</v>
      </c>
      <c r="O81" s="84">
        <f>L81/'סכום נכסי הקרן'!$C$42</f>
        <v>5.7357996613091296E-4</v>
      </c>
    </row>
    <row r="82" spans="2:15">
      <c r="B82" s="76" t="s">
        <v>1289</v>
      </c>
      <c r="C82" s="73" t="s">
        <v>1290</v>
      </c>
      <c r="D82" s="86" t="s">
        <v>118</v>
      </c>
      <c r="E82" s="86" t="s">
        <v>296</v>
      </c>
      <c r="F82" s="73" t="s">
        <v>1291</v>
      </c>
      <c r="G82" s="86" t="s">
        <v>650</v>
      </c>
      <c r="H82" s="86" t="s">
        <v>131</v>
      </c>
      <c r="I82" s="83">
        <v>1231.112069</v>
      </c>
      <c r="J82" s="85">
        <v>34500</v>
      </c>
      <c r="K82" s="73"/>
      <c r="L82" s="83">
        <v>424.73366380499999</v>
      </c>
      <c r="M82" s="84">
        <v>1.7083306480339126E-4</v>
      </c>
      <c r="N82" s="84">
        <f t="shared" si="1"/>
        <v>2.9419733763055857E-3</v>
      </c>
      <c r="O82" s="84">
        <f>L82/'סכום נכסי הקרן'!$C$42</f>
        <v>3.4385494047379855E-4</v>
      </c>
    </row>
    <row r="83" spans="2:15">
      <c r="B83" s="76" t="s">
        <v>1292</v>
      </c>
      <c r="C83" s="73" t="s">
        <v>1293</v>
      </c>
      <c r="D83" s="86" t="s">
        <v>118</v>
      </c>
      <c r="E83" s="86" t="s">
        <v>296</v>
      </c>
      <c r="F83" s="73" t="s">
        <v>1294</v>
      </c>
      <c r="G83" s="86" t="s">
        <v>152</v>
      </c>
      <c r="H83" s="86" t="s">
        <v>131</v>
      </c>
      <c r="I83" s="83">
        <v>774.79211199999986</v>
      </c>
      <c r="J83" s="85">
        <v>32240</v>
      </c>
      <c r="K83" s="73"/>
      <c r="L83" s="83">
        <v>249.79297689699999</v>
      </c>
      <c r="M83" s="84">
        <v>5.7132537702291459E-5</v>
      </c>
      <c r="N83" s="84">
        <f t="shared" si="1"/>
        <v>1.7302237855026342E-3</v>
      </c>
      <c r="O83" s="84">
        <f>L83/'סכום נכסי הקרן'!$C$42</f>
        <v>2.0222684595380956E-4</v>
      </c>
    </row>
    <row r="84" spans="2:15">
      <c r="B84" s="76" t="s">
        <v>1295</v>
      </c>
      <c r="C84" s="73" t="s">
        <v>1296</v>
      </c>
      <c r="D84" s="86" t="s">
        <v>118</v>
      </c>
      <c r="E84" s="86" t="s">
        <v>296</v>
      </c>
      <c r="F84" s="73" t="s">
        <v>571</v>
      </c>
      <c r="G84" s="86" t="s">
        <v>419</v>
      </c>
      <c r="H84" s="86" t="s">
        <v>131</v>
      </c>
      <c r="I84" s="83">
        <v>2838.1893939999995</v>
      </c>
      <c r="J84" s="85">
        <v>34450</v>
      </c>
      <c r="K84" s="73"/>
      <c r="L84" s="83">
        <v>977.75624609200008</v>
      </c>
      <c r="M84" s="84">
        <v>2.9733134057105591E-4</v>
      </c>
      <c r="N84" s="84">
        <f t="shared" si="1"/>
        <v>6.7725567565084868E-3</v>
      </c>
      <c r="O84" s="84">
        <f>L84/'סכום נכסי הקרן'!$C$42</f>
        <v>7.9156973993049328E-4</v>
      </c>
    </row>
    <row r="85" spans="2:15">
      <c r="B85" s="76" t="s">
        <v>1297</v>
      </c>
      <c r="C85" s="73" t="s">
        <v>1298</v>
      </c>
      <c r="D85" s="86" t="s">
        <v>118</v>
      </c>
      <c r="E85" s="86" t="s">
        <v>296</v>
      </c>
      <c r="F85" s="73" t="s">
        <v>1299</v>
      </c>
      <c r="G85" s="86" t="s">
        <v>471</v>
      </c>
      <c r="H85" s="86" t="s">
        <v>131</v>
      </c>
      <c r="I85" s="83">
        <v>1787.5546790000001</v>
      </c>
      <c r="J85" s="85">
        <v>15580</v>
      </c>
      <c r="K85" s="73"/>
      <c r="L85" s="83">
        <v>278.50101897899998</v>
      </c>
      <c r="M85" s="84">
        <v>1.8721859068250742E-4</v>
      </c>
      <c r="N85" s="84">
        <f t="shared" si="1"/>
        <v>1.9290738006732709E-3</v>
      </c>
      <c r="O85" s="84">
        <f>L85/'סכום נכסי הקרן'!$C$42</f>
        <v>2.254682391902013E-4</v>
      </c>
    </row>
    <row r="86" spans="2:15">
      <c r="B86" s="76" t="s">
        <v>1300</v>
      </c>
      <c r="C86" s="73" t="s">
        <v>1301</v>
      </c>
      <c r="D86" s="86" t="s">
        <v>118</v>
      </c>
      <c r="E86" s="86" t="s">
        <v>296</v>
      </c>
      <c r="F86" s="73" t="s">
        <v>770</v>
      </c>
      <c r="G86" s="86" t="s">
        <v>155</v>
      </c>
      <c r="H86" s="86" t="s">
        <v>131</v>
      </c>
      <c r="I86" s="83">
        <v>24547.987114</v>
      </c>
      <c r="J86" s="85">
        <v>1772</v>
      </c>
      <c r="K86" s="73"/>
      <c r="L86" s="83">
        <v>434.99033166899994</v>
      </c>
      <c r="M86" s="84">
        <v>1.3361530986883316E-4</v>
      </c>
      <c r="N86" s="84">
        <f t="shared" si="1"/>
        <v>3.013017530223535E-3</v>
      </c>
      <c r="O86" s="84">
        <f>L86/'סכום נכסי הקרן'!$C$42</f>
        <v>3.5215851096604572E-4</v>
      </c>
    </row>
    <row r="87" spans="2:15">
      <c r="B87" s="76" t="s">
        <v>1302</v>
      </c>
      <c r="C87" s="73" t="s">
        <v>1303</v>
      </c>
      <c r="D87" s="86" t="s">
        <v>118</v>
      </c>
      <c r="E87" s="86" t="s">
        <v>296</v>
      </c>
      <c r="F87" s="73" t="s">
        <v>837</v>
      </c>
      <c r="G87" s="86" t="s">
        <v>838</v>
      </c>
      <c r="H87" s="86" t="s">
        <v>131</v>
      </c>
      <c r="I87" s="83">
        <v>1441.2630660000002</v>
      </c>
      <c r="J87" s="85">
        <v>34570</v>
      </c>
      <c r="K87" s="73"/>
      <c r="L87" s="83">
        <v>498.24464199300002</v>
      </c>
      <c r="M87" s="84">
        <v>9.3216003889909821E-5</v>
      </c>
      <c r="N87" s="84">
        <f t="shared" si="1"/>
        <v>3.4511567990600568E-3</v>
      </c>
      <c r="O87" s="84">
        <f>L87/'סכום נכסי הקרן'!$C$42</f>
        <v>4.0336779566535328E-4</v>
      </c>
    </row>
    <row r="88" spans="2:15">
      <c r="B88" s="76" t="s">
        <v>1304</v>
      </c>
      <c r="C88" s="73" t="s">
        <v>1305</v>
      </c>
      <c r="D88" s="86" t="s">
        <v>118</v>
      </c>
      <c r="E88" s="86" t="s">
        <v>296</v>
      </c>
      <c r="F88" s="73" t="s">
        <v>1306</v>
      </c>
      <c r="G88" s="86" t="s">
        <v>1307</v>
      </c>
      <c r="H88" s="86" t="s">
        <v>131</v>
      </c>
      <c r="I88" s="83">
        <v>2217.2545519999999</v>
      </c>
      <c r="J88" s="85">
        <v>2067</v>
      </c>
      <c r="K88" s="73"/>
      <c r="L88" s="83">
        <v>45.830651588999999</v>
      </c>
      <c r="M88" s="84">
        <v>4.9803820900414394E-5</v>
      </c>
      <c r="N88" s="84">
        <f t="shared" si="1"/>
        <v>3.1745201354107508E-4</v>
      </c>
      <c r="O88" s="84">
        <f>L88/'סכום נכסי הקרן'!$C$42</f>
        <v>3.7103477583651513E-5</v>
      </c>
    </row>
    <row r="89" spans="2:15">
      <c r="B89" s="76" t="s">
        <v>1308</v>
      </c>
      <c r="C89" s="73" t="s">
        <v>1309</v>
      </c>
      <c r="D89" s="86" t="s">
        <v>118</v>
      </c>
      <c r="E89" s="86" t="s">
        <v>296</v>
      </c>
      <c r="F89" s="73" t="s">
        <v>1310</v>
      </c>
      <c r="G89" s="86" t="s">
        <v>1150</v>
      </c>
      <c r="H89" s="86" t="s">
        <v>131</v>
      </c>
      <c r="I89" s="83">
        <v>4115.3119790000001</v>
      </c>
      <c r="J89" s="85">
        <v>7132</v>
      </c>
      <c r="K89" s="73"/>
      <c r="L89" s="83">
        <v>293.50405036499996</v>
      </c>
      <c r="M89" s="84">
        <v>9.511472957534828E-5</v>
      </c>
      <c r="N89" s="84">
        <f t="shared" si="1"/>
        <v>2.0329942634547504E-3</v>
      </c>
      <c r="O89" s="84">
        <f>L89/'סכום נכסי הקרן'!$C$42</f>
        <v>2.3761436016856588E-4</v>
      </c>
    </row>
    <row r="90" spans="2:15">
      <c r="B90" s="76" t="s">
        <v>1311</v>
      </c>
      <c r="C90" s="73" t="s">
        <v>1312</v>
      </c>
      <c r="D90" s="86" t="s">
        <v>118</v>
      </c>
      <c r="E90" s="86" t="s">
        <v>296</v>
      </c>
      <c r="F90" s="73" t="s">
        <v>1313</v>
      </c>
      <c r="G90" s="86" t="s">
        <v>661</v>
      </c>
      <c r="H90" s="86" t="s">
        <v>131</v>
      </c>
      <c r="I90" s="83">
        <v>2893.25702</v>
      </c>
      <c r="J90" s="85">
        <v>9586</v>
      </c>
      <c r="K90" s="73"/>
      <c r="L90" s="83">
        <v>277.34761791199998</v>
      </c>
      <c r="M90" s="84">
        <v>2.3003372680209015E-4</v>
      </c>
      <c r="N90" s="84">
        <f t="shared" si="1"/>
        <v>1.9210846170495438E-3</v>
      </c>
      <c r="O90" s="84">
        <f>L90/'סכום נכסי הקרן'!$C$42</f>
        <v>2.2453447130450392E-4</v>
      </c>
    </row>
    <row r="91" spans="2:15">
      <c r="B91" s="76" t="s">
        <v>1314</v>
      </c>
      <c r="C91" s="73" t="s">
        <v>1315</v>
      </c>
      <c r="D91" s="86" t="s">
        <v>118</v>
      </c>
      <c r="E91" s="86" t="s">
        <v>296</v>
      </c>
      <c r="F91" s="73" t="s">
        <v>579</v>
      </c>
      <c r="G91" s="86" t="s">
        <v>350</v>
      </c>
      <c r="H91" s="86" t="s">
        <v>131</v>
      </c>
      <c r="I91" s="83">
        <v>627.492977</v>
      </c>
      <c r="J91" s="85">
        <v>20690</v>
      </c>
      <c r="K91" s="73"/>
      <c r="L91" s="83">
        <v>129.82829700400001</v>
      </c>
      <c r="M91" s="84">
        <v>5.4164402411055011E-5</v>
      </c>
      <c r="N91" s="84">
        <f t="shared" si="1"/>
        <v>8.9927271093873183E-4</v>
      </c>
      <c r="O91" s="84">
        <f>L91/'סכום נכסי הקרן'!$C$42</f>
        <v>1.0510610564323142E-4</v>
      </c>
    </row>
    <row r="92" spans="2:15">
      <c r="B92" s="76" t="s">
        <v>1316</v>
      </c>
      <c r="C92" s="73" t="s">
        <v>1317</v>
      </c>
      <c r="D92" s="86" t="s">
        <v>118</v>
      </c>
      <c r="E92" s="86" t="s">
        <v>296</v>
      </c>
      <c r="F92" s="73" t="s">
        <v>460</v>
      </c>
      <c r="G92" s="86" t="s">
        <v>350</v>
      </c>
      <c r="H92" s="86" t="s">
        <v>131</v>
      </c>
      <c r="I92" s="83">
        <v>42508.762941000008</v>
      </c>
      <c r="J92" s="85">
        <v>1609</v>
      </c>
      <c r="K92" s="73"/>
      <c r="L92" s="83">
        <v>683.96599571299998</v>
      </c>
      <c r="M92" s="84">
        <v>2.3789077728201988E-4</v>
      </c>
      <c r="N92" s="84">
        <f t="shared" si="1"/>
        <v>4.7375800911552291E-3</v>
      </c>
      <c r="O92" s="84">
        <f>L92/'סכום נכסי הקרן'!$C$42</f>
        <v>5.5372367858737021E-4</v>
      </c>
    </row>
    <row r="93" spans="2:15">
      <c r="B93" s="76" t="s">
        <v>1318</v>
      </c>
      <c r="C93" s="73" t="s">
        <v>1319</v>
      </c>
      <c r="D93" s="86" t="s">
        <v>118</v>
      </c>
      <c r="E93" s="86" t="s">
        <v>296</v>
      </c>
      <c r="F93" s="73" t="s">
        <v>1320</v>
      </c>
      <c r="G93" s="86" t="s">
        <v>126</v>
      </c>
      <c r="H93" s="86" t="s">
        <v>131</v>
      </c>
      <c r="I93" s="83">
        <v>1599.8309690000001</v>
      </c>
      <c r="J93" s="85">
        <v>22500</v>
      </c>
      <c r="K93" s="73"/>
      <c r="L93" s="83">
        <v>359.96196799899991</v>
      </c>
      <c r="M93" s="84">
        <v>1.1613526403927878E-4</v>
      </c>
      <c r="N93" s="84">
        <f t="shared" si="1"/>
        <v>2.4933237381010117E-3</v>
      </c>
      <c r="O93" s="84">
        <f>L93/'סכום נכסי הקרן'!$C$42</f>
        <v>2.9141721419085318E-4</v>
      </c>
    </row>
    <row r="94" spans="2:15">
      <c r="B94" s="76" t="s">
        <v>1321</v>
      </c>
      <c r="C94" s="73" t="s">
        <v>1322</v>
      </c>
      <c r="D94" s="86" t="s">
        <v>118</v>
      </c>
      <c r="E94" s="86" t="s">
        <v>296</v>
      </c>
      <c r="F94" s="73" t="s">
        <v>1323</v>
      </c>
      <c r="G94" s="86" t="s">
        <v>125</v>
      </c>
      <c r="H94" s="86" t="s">
        <v>131</v>
      </c>
      <c r="I94" s="83">
        <v>134444.20337199999</v>
      </c>
      <c r="J94" s="85">
        <v>122</v>
      </c>
      <c r="K94" s="73"/>
      <c r="L94" s="83">
        <v>164.02192811</v>
      </c>
      <c r="M94" s="84">
        <v>1.1962895040601187E-4</v>
      </c>
      <c r="N94" s="84">
        <f t="shared" si="1"/>
        <v>1.1361193772751483E-3</v>
      </c>
      <c r="O94" s="84">
        <f>L94/'סכום נכסי הקרן'!$C$42</f>
        <v>1.3278850991325114E-4</v>
      </c>
    </row>
    <row r="95" spans="2:15">
      <c r="B95" s="76" t="s">
        <v>1324</v>
      </c>
      <c r="C95" s="73" t="s">
        <v>1325</v>
      </c>
      <c r="D95" s="86" t="s">
        <v>118</v>
      </c>
      <c r="E95" s="86" t="s">
        <v>296</v>
      </c>
      <c r="F95" s="73" t="s">
        <v>1326</v>
      </c>
      <c r="G95" s="86" t="s">
        <v>126</v>
      </c>
      <c r="H95" s="86" t="s">
        <v>131</v>
      </c>
      <c r="I95" s="83">
        <v>1065.0305410000001</v>
      </c>
      <c r="J95" s="85">
        <v>23710</v>
      </c>
      <c r="K95" s="73"/>
      <c r="L95" s="83">
        <v>252.51874120300002</v>
      </c>
      <c r="M95" s="84">
        <v>1.2493273075645363E-4</v>
      </c>
      <c r="N95" s="84">
        <f t="shared" si="1"/>
        <v>1.749104149132153E-3</v>
      </c>
      <c r="O95" s="84">
        <f>L95/'סכום נכסי הקרן'!$C$42</f>
        <v>2.0443356419410321E-4</v>
      </c>
    </row>
    <row r="96" spans="2:15">
      <c r="B96" s="72"/>
      <c r="C96" s="73"/>
      <c r="D96" s="73"/>
      <c r="E96" s="73"/>
      <c r="F96" s="73"/>
      <c r="G96" s="73"/>
      <c r="H96" s="73"/>
      <c r="I96" s="83"/>
      <c r="J96" s="85"/>
      <c r="K96" s="73"/>
      <c r="L96" s="73"/>
      <c r="M96" s="73"/>
      <c r="N96" s="84"/>
      <c r="O96" s="73"/>
    </row>
    <row r="97" spans="2:15">
      <c r="B97" s="89" t="s">
        <v>28</v>
      </c>
      <c r="C97" s="71"/>
      <c r="D97" s="71"/>
      <c r="E97" s="71"/>
      <c r="F97" s="71"/>
      <c r="G97" s="71"/>
      <c r="H97" s="71"/>
      <c r="I97" s="80"/>
      <c r="J97" s="82"/>
      <c r="K97" s="71"/>
      <c r="L97" s="80">
        <f>SUM(L98:L142)</f>
        <v>5337.6970066640006</v>
      </c>
      <c r="M97" s="71"/>
      <c r="N97" s="81">
        <f t="shared" si="1"/>
        <v>3.6972257729024981E-2</v>
      </c>
      <c r="O97" s="81">
        <f>L97/'סכום נכסי הקרן'!$C$42</f>
        <v>4.3212809412165468E-3</v>
      </c>
    </row>
    <row r="98" spans="2:15">
      <c r="B98" s="76" t="s">
        <v>1327</v>
      </c>
      <c r="C98" s="73" t="s">
        <v>1328</v>
      </c>
      <c r="D98" s="86" t="s">
        <v>118</v>
      </c>
      <c r="E98" s="86" t="s">
        <v>296</v>
      </c>
      <c r="F98" s="73" t="s">
        <v>1329</v>
      </c>
      <c r="G98" s="86" t="s">
        <v>1330</v>
      </c>
      <c r="H98" s="86" t="s">
        <v>131</v>
      </c>
      <c r="I98" s="83">
        <v>1115.684872</v>
      </c>
      <c r="J98" s="85">
        <v>2634</v>
      </c>
      <c r="K98" s="73"/>
      <c r="L98" s="83">
        <v>29.387139535999996</v>
      </c>
      <c r="M98" s="84">
        <v>2.4157530628210412E-4</v>
      </c>
      <c r="N98" s="84">
        <f t="shared" si="1"/>
        <v>2.0355387266967915E-4</v>
      </c>
      <c r="O98" s="84">
        <f>L98/'סכום נכסי הקרן'!$C$42</f>
        <v>2.3791175451743262E-5</v>
      </c>
    </row>
    <row r="99" spans="2:15">
      <c r="B99" s="76" t="s">
        <v>1331</v>
      </c>
      <c r="C99" s="73" t="s">
        <v>1332</v>
      </c>
      <c r="D99" s="86" t="s">
        <v>118</v>
      </c>
      <c r="E99" s="86" t="s">
        <v>296</v>
      </c>
      <c r="F99" s="73" t="s">
        <v>1333</v>
      </c>
      <c r="G99" s="86" t="s">
        <v>127</v>
      </c>
      <c r="H99" s="86" t="s">
        <v>131</v>
      </c>
      <c r="I99" s="83">
        <v>14583.195642999999</v>
      </c>
      <c r="J99" s="85">
        <v>455.2</v>
      </c>
      <c r="K99" s="73"/>
      <c r="L99" s="83">
        <v>66.382706576000004</v>
      </c>
      <c r="M99" s="84">
        <v>2.6594158530935264E-4</v>
      </c>
      <c r="N99" s="84">
        <f t="shared" si="1"/>
        <v>4.5980851539792337E-4</v>
      </c>
      <c r="O99" s="84">
        <f>L99/'סכום נכסי הקרן'!$C$42</f>
        <v>5.374196482024039E-5</v>
      </c>
    </row>
    <row r="100" spans="2:15">
      <c r="B100" s="76" t="s">
        <v>1334</v>
      </c>
      <c r="C100" s="73" t="s">
        <v>1335</v>
      </c>
      <c r="D100" s="86" t="s">
        <v>118</v>
      </c>
      <c r="E100" s="86" t="s">
        <v>296</v>
      </c>
      <c r="F100" s="73" t="s">
        <v>1336</v>
      </c>
      <c r="G100" s="86" t="s">
        <v>127</v>
      </c>
      <c r="H100" s="86" t="s">
        <v>131</v>
      </c>
      <c r="I100" s="83">
        <v>6412.6806900000001</v>
      </c>
      <c r="J100" s="85">
        <v>3652</v>
      </c>
      <c r="K100" s="73"/>
      <c r="L100" s="83">
        <v>234.191098791</v>
      </c>
      <c r="M100" s="84">
        <v>3.8119320841921954E-4</v>
      </c>
      <c r="N100" s="84">
        <f t="shared" si="1"/>
        <v>1.6221553324466261E-3</v>
      </c>
      <c r="O100" s="84">
        <f>L100/'סכום נכסי הקרן'!$C$42</f>
        <v>1.8959591197189397E-4</v>
      </c>
    </row>
    <row r="101" spans="2:15">
      <c r="B101" s="76" t="s">
        <v>1337</v>
      </c>
      <c r="C101" s="73" t="s">
        <v>1338</v>
      </c>
      <c r="D101" s="86" t="s">
        <v>118</v>
      </c>
      <c r="E101" s="86" t="s">
        <v>296</v>
      </c>
      <c r="F101" s="73" t="s">
        <v>1339</v>
      </c>
      <c r="G101" s="86" t="s">
        <v>1340</v>
      </c>
      <c r="H101" s="86" t="s">
        <v>131</v>
      </c>
      <c r="I101" s="83">
        <v>7306.648459</v>
      </c>
      <c r="J101" s="85">
        <v>550.20000000000005</v>
      </c>
      <c r="K101" s="73"/>
      <c r="L101" s="83">
        <v>40.201179807999999</v>
      </c>
      <c r="M101" s="84">
        <v>3.7617886335282469E-4</v>
      </c>
      <c r="N101" s="84">
        <f t="shared" si="1"/>
        <v>2.7845873960560179E-4</v>
      </c>
      <c r="O101" s="84">
        <f>L101/'סכום נכסי הקרן'!$C$42</f>
        <v>3.2545982265730601E-5</v>
      </c>
    </row>
    <row r="102" spans="2:15">
      <c r="B102" s="76" t="s">
        <v>1341</v>
      </c>
      <c r="C102" s="73" t="s">
        <v>1342</v>
      </c>
      <c r="D102" s="86" t="s">
        <v>118</v>
      </c>
      <c r="E102" s="86" t="s">
        <v>296</v>
      </c>
      <c r="F102" s="73" t="s">
        <v>1343</v>
      </c>
      <c r="G102" s="86" t="s">
        <v>153</v>
      </c>
      <c r="H102" s="86" t="s">
        <v>131</v>
      </c>
      <c r="I102" s="83">
        <v>4385.4305960000002</v>
      </c>
      <c r="J102" s="85">
        <v>1066</v>
      </c>
      <c r="K102" s="73"/>
      <c r="L102" s="83">
        <v>46.748690154999998</v>
      </c>
      <c r="M102" s="84">
        <v>1.0183172043623723E-4</v>
      </c>
      <c r="N102" s="84">
        <f t="shared" si="1"/>
        <v>3.2381092796146288E-4</v>
      </c>
      <c r="O102" s="84">
        <f>L102/'סכום נכסי הקרן'!$C$42</f>
        <v>3.7846701216166577E-5</v>
      </c>
    </row>
    <row r="103" spans="2:15">
      <c r="B103" s="76" t="s">
        <v>1344</v>
      </c>
      <c r="C103" s="73" t="s">
        <v>1345</v>
      </c>
      <c r="D103" s="86" t="s">
        <v>118</v>
      </c>
      <c r="E103" s="86" t="s">
        <v>296</v>
      </c>
      <c r="F103" s="73" t="s">
        <v>1346</v>
      </c>
      <c r="G103" s="86" t="s">
        <v>650</v>
      </c>
      <c r="H103" s="86" t="s">
        <v>131</v>
      </c>
      <c r="I103" s="83">
        <v>4597.2397360000004</v>
      </c>
      <c r="J103" s="85">
        <v>1932</v>
      </c>
      <c r="K103" s="73"/>
      <c r="L103" s="83">
        <v>88.818671690999992</v>
      </c>
      <c r="M103" s="84">
        <v>1.64223649730115E-4</v>
      </c>
      <c r="N103" s="84">
        <f t="shared" si="1"/>
        <v>6.152141676100234E-4</v>
      </c>
      <c r="O103" s="84">
        <f>L103/'סכום נכסי הקרן'!$C$42</f>
        <v>7.1905623853004165E-5</v>
      </c>
    </row>
    <row r="104" spans="2:15">
      <c r="B104" s="76" t="s">
        <v>1347</v>
      </c>
      <c r="C104" s="73" t="s">
        <v>1348</v>
      </c>
      <c r="D104" s="86" t="s">
        <v>118</v>
      </c>
      <c r="E104" s="86" t="s">
        <v>296</v>
      </c>
      <c r="F104" s="73" t="s">
        <v>1349</v>
      </c>
      <c r="G104" s="86" t="s">
        <v>127</v>
      </c>
      <c r="H104" s="86" t="s">
        <v>131</v>
      </c>
      <c r="I104" s="83">
        <v>2454.192677</v>
      </c>
      <c r="J104" s="85">
        <v>1561</v>
      </c>
      <c r="K104" s="73"/>
      <c r="L104" s="83">
        <v>38.309947686000001</v>
      </c>
      <c r="M104" s="84">
        <v>3.7154310401860293E-4</v>
      </c>
      <c r="N104" s="84">
        <f t="shared" si="1"/>
        <v>2.6535887249948893E-4</v>
      </c>
      <c r="O104" s="84">
        <f>L104/'סכום נכסי הקרן'!$C$42</f>
        <v>3.1014882745841801E-5</v>
      </c>
    </row>
    <row r="105" spans="2:15">
      <c r="B105" s="76" t="s">
        <v>1350</v>
      </c>
      <c r="C105" s="73" t="s">
        <v>1351</v>
      </c>
      <c r="D105" s="86" t="s">
        <v>118</v>
      </c>
      <c r="E105" s="86" t="s">
        <v>296</v>
      </c>
      <c r="F105" s="73" t="s">
        <v>1352</v>
      </c>
      <c r="G105" s="86" t="s">
        <v>1340</v>
      </c>
      <c r="H105" s="86" t="s">
        <v>131</v>
      </c>
      <c r="I105" s="83">
        <v>1069.941826</v>
      </c>
      <c r="J105" s="85">
        <v>12480</v>
      </c>
      <c r="K105" s="73"/>
      <c r="L105" s="83">
        <v>133.52873988499999</v>
      </c>
      <c r="M105" s="84">
        <v>2.1155974396320004E-4</v>
      </c>
      <c r="N105" s="84">
        <f t="shared" si="1"/>
        <v>9.2490431343266474E-4</v>
      </c>
      <c r="O105" s="84">
        <f>L105/'סכום נכסי הקרן'!$C$42</f>
        <v>1.0810190200929747E-4</v>
      </c>
    </row>
    <row r="106" spans="2:15">
      <c r="B106" s="76" t="s">
        <v>1353</v>
      </c>
      <c r="C106" s="73" t="s">
        <v>1354</v>
      </c>
      <c r="D106" s="86" t="s">
        <v>118</v>
      </c>
      <c r="E106" s="86" t="s">
        <v>296</v>
      </c>
      <c r="F106" s="73" t="s">
        <v>1355</v>
      </c>
      <c r="G106" s="86" t="s">
        <v>783</v>
      </c>
      <c r="H106" s="86" t="s">
        <v>131</v>
      </c>
      <c r="I106" s="83">
        <v>407.890648</v>
      </c>
      <c r="J106" s="85">
        <v>9.9999999999999995E-7</v>
      </c>
      <c r="K106" s="73"/>
      <c r="L106" s="83">
        <v>4.01E-7</v>
      </c>
      <c r="M106" s="84">
        <v>2.5800661002915373E-4</v>
      </c>
      <c r="N106" s="84">
        <f t="shared" si="1"/>
        <v>2.7775790440763551E-12</v>
      </c>
      <c r="O106" s="84">
        <f>L106/'סכום נכסי הקרן'!$C$42</f>
        <v>3.2464069340474546E-13</v>
      </c>
    </row>
    <row r="107" spans="2:15">
      <c r="B107" s="76" t="s">
        <v>1356</v>
      </c>
      <c r="C107" s="73" t="s">
        <v>1357</v>
      </c>
      <c r="D107" s="86" t="s">
        <v>118</v>
      </c>
      <c r="E107" s="86" t="s">
        <v>296</v>
      </c>
      <c r="F107" s="73" t="s">
        <v>1358</v>
      </c>
      <c r="G107" s="86" t="s">
        <v>1166</v>
      </c>
      <c r="H107" s="86" t="s">
        <v>131</v>
      </c>
      <c r="I107" s="83">
        <v>3124.051277</v>
      </c>
      <c r="J107" s="85">
        <v>4147</v>
      </c>
      <c r="K107" s="73"/>
      <c r="L107" s="83">
        <v>129.55440647400002</v>
      </c>
      <c r="M107" s="84">
        <v>1.0918665792395533E-4</v>
      </c>
      <c r="N107" s="84">
        <f t="shared" si="1"/>
        <v>8.9737557229409607E-4</v>
      </c>
      <c r="O107" s="84">
        <f>L107/'סכום נכסי הקרן'!$C$42</f>
        <v>1.0488436995351523E-4</v>
      </c>
    </row>
    <row r="108" spans="2:15">
      <c r="B108" s="76" t="s">
        <v>1359</v>
      </c>
      <c r="C108" s="73" t="s">
        <v>1360</v>
      </c>
      <c r="D108" s="86" t="s">
        <v>118</v>
      </c>
      <c r="E108" s="86" t="s">
        <v>296</v>
      </c>
      <c r="F108" s="73" t="s">
        <v>1361</v>
      </c>
      <c r="G108" s="86" t="s">
        <v>1166</v>
      </c>
      <c r="H108" s="86" t="s">
        <v>131</v>
      </c>
      <c r="I108" s="83">
        <v>7488.0779629999997</v>
      </c>
      <c r="J108" s="85">
        <v>1348</v>
      </c>
      <c r="K108" s="73"/>
      <c r="L108" s="83">
        <v>100.939290935</v>
      </c>
      <c r="M108" s="84">
        <v>7.663125983529158E-5</v>
      </c>
      <c r="N108" s="84">
        <f t="shared" si="1"/>
        <v>6.9916922499995619E-4</v>
      </c>
      <c r="O108" s="84">
        <f>L108/'סכום נכסי הקרן'!$C$42</f>
        <v>8.1718207982348472E-5</v>
      </c>
    </row>
    <row r="109" spans="2:15">
      <c r="B109" s="76" t="s">
        <v>1362</v>
      </c>
      <c r="C109" s="73" t="s">
        <v>1363</v>
      </c>
      <c r="D109" s="86" t="s">
        <v>118</v>
      </c>
      <c r="E109" s="86" t="s">
        <v>296</v>
      </c>
      <c r="F109" s="73" t="s">
        <v>1364</v>
      </c>
      <c r="G109" s="86" t="s">
        <v>152</v>
      </c>
      <c r="H109" s="86" t="s">
        <v>131</v>
      </c>
      <c r="I109" s="83">
        <v>2826.8972389999999</v>
      </c>
      <c r="J109" s="85">
        <v>594.1</v>
      </c>
      <c r="K109" s="73"/>
      <c r="L109" s="83">
        <v>16.794596516000002</v>
      </c>
      <c r="M109" s="84">
        <v>4.6860781106611071E-4</v>
      </c>
      <c r="N109" s="84">
        <f t="shared" si="1"/>
        <v>1.1632997340787873E-4</v>
      </c>
      <c r="O109" s="84">
        <f>L109/'סכום נכסי הקרן'!$C$42</f>
        <v>1.3596532315229832E-5</v>
      </c>
    </row>
    <row r="110" spans="2:15">
      <c r="B110" s="76" t="s">
        <v>1365</v>
      </c>
      <c r="C110" s="73" t="s">
        <v>1366</v>
      </c>
      <c r="D110" s="86" t="s">
        <v>118</v>
      </c>
      <c r="E110" s="86" t="s">
        <v>296</v>
      </c>
      <c r="F110" s="73" t="s">
        <v>1367</v>
      </c>
      <c r="G110" s="86" t="s">
        <v>154</v>
      </c>
      <c r="H110" s="86" t="s">
        <v>131</v>
      </c>
      <c r="I110" s="83">
        <v>6459.413904</v>
      </c>
      <c r="J110" s="85">
        <v>1901</v>
      </c>
      <c r="K110" s="73"/>
      <c r="L110" s="83">
        <v>122.793458312</v>
      </c>
      <c r="M110" s="84">
        <v>2.9045947862019769E-4</v>
      </c>
      <c r="N110" s="84">
        <f t="shared" si="1"/>
        <v>8.5054497894532352E-4</v>
      </c>
      <c r="O110" s="84">
        <f>L110/'סכום נכסי הקרן'!$C$42</f>
        <v>9.9410856488714165E-5</v>
      </c>
    </row>
    <row r="111" spans="2:15">
      <c r="B111" s="76" t="s">
        <v>1368</v>
      </c>
      <c r="C111" s="73" t="s">
        <v>1369</v>
      </c>
      <c r="D111" s="86" t="s">
        <v>118</v>
      </c>
      <c r="E111" s="86" t="s">
        <v>296</v>
      </c>
      <c r="F111" s="73" t="s">
        <v>1370</v>
      </c>
      <c r="G111" s="86" t="s">
        <v>471</v>
      </c>
      <c r="H111" s="86" t="s">
        <v>131</v>
      </c>
      <c r="I111" s="83">
        <v>9042.6926739999999</v>
      </c>
      <c r="J111" s="85">
        <v>814.7</v>
      </c>
      <c r="K111" s="73"/>
      <c r="L111" s="83">
        <v>73.670817259999993</v>
      </c>
      <c r="M111" s="84">
        <v>2.6416030228934828E-4</v>
      </c>
      <c r="N111" s="84">
        <f t="shared" si="1"/>
        <v>5.102905690308095E-4</v>
      </c>
      <c r="O111" s="84">
        <f>L111/'סכום נכסי הקרן'!$C$42</f>
        <v>5.9642257354066547E-5</v>
      </c>
    </row>
    <row r="112" spans="2:15">
      <c r="B112" s="76" t="s">
        <v>1371</v>
      </c>
      <c r="C112" s="73" t="s">
        <v>1372</v>
      </c>
      <c r="D112" s="86" t="s">
        <v>118</v>
      </c>
      <c r="E112" s="86" t="s">
        <v>296</v>
      </c>
      <c r="F112" s="73" t="s">
        <v>1373</v>
      </c>
      <c r="G112" s="86" t="s">
        <v>127</v>
      </c>
      <c r="H112" s="86" t="s">
        <v>131</v>
      </c>
      <c r="I112" s="83">
        <v>26058.817200000001</v>
      </c>
      <c r="J112" s="85">
        <v>753.3</v>
      </c>
      <c r="K112" s="73"/>
      <c r="L112" s="83">
        <v>196.30106996799998</v>
      </c>
      <c r="M112" s="84">
        <v>3.2682363985309831E-4</v>
      </c>
      <c r="N112" s="84">
        <f t="shared" si="1"/>
        <v>1.3597050829747708E-3</v>
      </c>
      <c r="O112" s="84">
        <f>L112/'סכום נכסי הקרן'!$C$42</f>
        <v>1.5892098621073556E-4</v>
      </c>
    </row>
    <row r="113" spans="2:15">
      <c r="B113" s="76" t="s">
        <v>1374</v>
      </c>
      <c r="C113" s="73" t="s">
        <v>1375</v>
      </c>
      <c r="D113" s="86" t="s">
        <v>118</v>
      </c>
      <c r="E113" s="86" t="s">
        <v>296</v>
      </c>
      <c r="F113" s="73" t="s">
        <v>1376</v>
      </c>
      <c r="G113" s="86" t="s">
        <v>471</v>
      </c>
      <c r="H113" s="86" t="s">
        <v>131</v>
      </c>
      <c r="I113" s="83">
        <v>5645.5725879999991</v>
      </c>
      <c r="J113" s="85">
        <v>1586</v>
      </c>
      <c r="K113" s="73"/>
      <c r="L113" s="83">
        <v>89.538781246000013</v>
      </c>
      <c r="M113" s="84">
        <v>3.719143112012193E-4</v>
      </c>
      <c r="N113" s="84">
        <f t="shared" si="1"/>
        <v>6.2020210080056509E-4</v>
      </c>
      <c r="O113" s="84">
        <f>L113/'סכום נכסי הקרן'!$C$42</f>
        <v>7.2488608554407131E-5</v>
      </c>
    </row>
    <row r="114" spans="2:15">
      <c r="B114" s="76" t="s">
        <v>1377</v>
      </c>
      <c r="C114" s="73" t="s">
        <v>1378</v>
      </c>
      <c r="D114" s="86" t="s">
        <v>118</v>
      </c>
      <c r="E114" s="86" t="s">
        <v>296</v>
      </c>
      <c r="F114" s="73" t="s">
        <v>1379</v>
      </c>
      <c r="G114" s="86" t="s">
        <v>154</v>
      </c>
      <c r="H114" s="86" t="s">
        <v>131</v>
      </c>
      <c r="I114" s="83">
        <v>7772.543361</v>
      </c>
      <c r="J114" s="85">
        <v>1607</v>
      </c>
      <c r="K114" s="73"/>
      <c r="L114" s="83">
        <v>124.904771811</v>
      </c>
      <c r="M114" s="84">
        <v>8.4798935084057992E-5</v>
      </c>
      <c r="N114" s="84">
        <f t="shared" si="1"/>
        <v>8.6516926854706398E-4</v>
      </c>
      <c r="O114" s="84">
        <f>L114/'סכום נכסי הקרן'!$C$42</f>
        <v>1.0112012900320335E-4</v>
      </c>
    </row>
    <row r="115" spans="2:15">
      <c r="B115" s="76" t="s">
        <v>1380</v>
      </c>
      <c r="C115" s="73" t="s">
        <v>1381</v>
      </c>
      <c r="D115" s="86" t="s">
        <v>118</v>
      </c>
      <c r="E115" s="86" t="s">
        <v>296</v>
      </c>
      <c r="F115" s="73" t="s">
        <v>1382</v>
      </c>
      <c r="G115" s="86" t="s">
        <v>419</v>
      </c>
      <c r="H115" s="86" t="s">
        <v>131</v>
      </c>
      <c r="I115" s="83">
        <v>456726.50131300004</v>
      </c>
      <c r="J115" s="85">
        <v>96.2</v>
      </c>
      <c r="K115" s="73"/>
      <c r="L115" s="83">
        <v>439.37089427699999</v>
      </c>
      <c r="M115" s="84">
        <v>4.1452157247533027E-4</v>
      </c>
      <c r="N115" s="84">
        <f t="shared" si="1"/>
        <v>3.0433600711243965E-3</v>
      </c>
      <c r="O115" s="84">
        <f>L115/'סכום נכסי הקרן'!$C$42</f>
        <v>3.5570491715697849E-4</v>
      </c>
    </row>
    <row r="116" spans="2:15">
      <c r="B116" s="76" t="s">
        <v>1383</v>
      </c>
      <c r="C116" s="73" t="s">
        <v>1384</v>
      </c>
      <c r="D116" s="86" t="s">
        <v>118</v>
      </c>
      <c r="E116" s="86" t="s">
        <v>296</v>
      </c>
      <c r="F116" s="73" t="s">
        <v>1385</v>
      </c>
      <c r="G116" s="86" t="s">
        <v>125</v>
      </c>
      <c r="H116" s="86" t="s">
        <v>131</v>
      </c>
      <c r="I116" s="83">
        <v>5313.6600970000009</v>
      </c>
      <c r="J116" s="85">
        <v>615.70000000000005</v>
      </c>
      <c r="K116" s="73"/>
      <c r="L116" s="83">
        <v>32.716205216999995</v>
      </c>
      <c r="M116" s="84">
        <v>2.6566972136393187E-4</v>
      </c>
      <c r="N116" s="84">
        <f t="shared" si="1"/>
        <v>2.2661308232528856E-4</v>
      </c>
      <c r="O116" s="84">
        <f>L116/'סכום נכסי הקרן'!$C$42</f>
        <v>2.6486313085333738E-5</v>
      </c>
    </row>
    <row r="117" spans="2:15">
      <c r="B117" s="76" t="s">
        <v>1386</v>
      </c>
      <c r="C117" s="73" t="s">
        <v>1387</v>
      </c>
      <c r="D117" s="86" t="s">
        <v>118</v>
      </c>
      <c r="E117" s="86" t="s">
        <v>296</v>
      </c>
      <c r="F117" s="73" t="s">
        <v>1388</v>
      </c>
      <c r="G117" s="86" t="s">
        <v>1166</v>
      </c>
      <c r="H117" s="86" t="s">
        <v>131</v>
      </c>
      <c r="I117" s="83">
        <v>7807.2884510000004</v>
      </c>
      <c r="J117" s="85">
        <v>748.4</v>
      </c>
      <c r="K117" s="73"/>
      <c r="L117" s="83">
        <v>58.429746764000001</v>
      </c>
      <c r="M117" s="84">
        <v>1.133183514067757E-4</v>
      </c>
      <c r="N117" s="84">
        <f t="shared" si="1"/>
        <v>4.0472129716302902E-4</v>
      </c>
      <c r="O117" s="84">
        <f>L117/'סכום נכסי הקרן'!$C$42</f>
        <v>4.7303425199323292E-5</v>
      </c>
    </row>
    <row r="118" spans="2:15">
      <c r="B118" s="76" t="s">
        <v>1389</v>
      </c>
      <c r="C118" s="73" t="s">
        <v>1390</v>
      </c>
      <c r="D118" s="86" t="s">
        <v>118</v>
      </c>
      <c r="E118" s="86" t="s">
        <v>296</v>
      </c>
      <c r="F118" s="73" t="s">
        <v>1391</v>
      </c>
      <c r="G118" s="86" t="s">
        <v>661</v>
      </c>
      <c r="H118" s="86" t="s">
        <v>131</v>
      </c>
      <c r="I118" s="83">
        <v>3916.322842</v>
      </c>
      <c r="J118" s="85">
        <v>1825</v>
      </c>
      <c r="K118" s="73"/>
      <c r="L118" s="83">
        <v>71.472891868999994</v>
      </c>
      <c r="M118" s="84">
        <v>2.6611125224173111E-4</v>
      </c>
      <c r="N118" s="84">
        <f t="shared" si="1"/>
        <v>4.9506635081014889E-4</v>
      </c>
      <c r="O118" s="84">
        <f>L118/'סכום נכסי הקרן'!$C$42</f>
        <v>5.7862865775547509E-5</v>
      </c>
    </row>
    <row r="119" spans="2:15">
      <c r="B119" s="76" t="s">
        <v>1392</v>
      </c>
      <c r="C119" s="73" t="s">
        <v>1393</v>
      </c>
      <c r="D119" s="86" t="s">
        <v>118</v>
      </c>
      <c r="E119" s="86" t="s">
        <v>296</v>
      </c>
      <c r="F119" s="73" t="s">
        <v>1394</v>
      </c>
      <c r="G119" s="86" t="s">
        <v>127</v>
      </c>
      <c r="H119" s="86" t="s">
        <v>131</v>
      </c>
      <c r="I119" s="83">
        <v>3919.5701720000002</v>
      </c>
      <c r="J119" s="85">
        <v>813.7</v>
      </c>
      <c r="K119" s="73"/>
      <c r="L119" s="83">
        <v>31.893542490000002</v>
      </c>
      <c r="M119" s="84">
        <v>3.4010241780332916E-4</v>
      </c>
      <c r="N119" s="84">
        <f t="shared" si="1"/>
        <v>2.2091480115107935E-4</v>
      </c>
      <c r="O119" s="84">
        <f>L119/'סכום נכסי הקרן'!$C$42</f>
        <v>2.582030361368407E-5</v>
      </c>
    </row>
    <row r="120" spans="2:15">
      <c r="B120" s="76" t="s">
        <v>1395</v>
      </c>
      <c r="C120" s="73" t="s">
        <v>1396</v>
      </c>
      <c r="D120" s="86" t="s">
        <v>118</v>
      </c>
      <c r="E120" s="86" t="s">
        <v>296</v>
      </c>
      <c r="F120" s="73" t="s">
        <v>1397</v>
      </c>
      <c r="G120" s="86" t="s">
        <v>672</v>
      </c>
      <c r="H120" s="86" t="s">
        <v>131</v>
      </c>
      <c r="I120" s="83">
        <v>1644.1443220000001</v>
      </c>
      <c r="J120" s="85">
        <v>22160</v>
      </c>
      <c r="K120" s="73"/>
      <c r="L120" s="83">
        <v>364.342381671</v>
      </c>
      <c r="M120" s="84">
        <v>4.504268054940672E-4</v>
      </c>
      <c r="N120" s="84">
        <f t="shared" si="1"/>
        <v>2.5236652473771539E-3</v>
      </c>
      <c r="O120" s="84">
        <f>L120/'סכום נכסי הקרן'!$C$42</f>
        <v>2.9496349980650838E-4</v>
      </c>
    </row>
    <row r="121" spans="2:15">
      <c r="B121" s="76" t="s">
        <v>1398</v>
      </c>
      <c r="C121" s="73" t="s">
        <v>1399</v>
      </c>
      <c r="D121" s="86" t="s">
        <v>118</v>
      </c>
      <c r="E121" s="86" t="s">
        <v>296</v>
      </c>
      <c r="F121" s="73" t="s">
        <v>1400</v>
      </c>
      <c r="G121" s="86" t="s">
        <v>661</v>
      </c>
      <c r="H121" s="86" t="s">
        <v>131</v>
      </c>
      <c r="I121" s="83">
        <v>165.16001499999999</v>
      </c>
      <c r="J121" s="85">
        <v>13700</v>
      </c>
      <c r="K121" s="73"/>
      <c r="L121" s="83">
        <v>22.626922056999998</v>
      </c>
      <c r="M121" s="84">
        <v>4.9674814366113809E-5</v>
      </c>
      <c r="N121" s="84">
        <f t="shared" si="1"/>
        <v>1.567283404924495E-4</v>
      </c>
      <c r="O121" s="84">
        <f>L121/'סכום נכסי הקרן'!$C$42</f>
        <v>1.8318253531669847E-5</v>
      </c>
    </row>
    <row r="122" spans="2:15">
      <c r="B122" s="76" t="s">
        <v>1401</v>
      </c>
      <c r="C122" s="73" t="s">
        <v>1402</v>
      </c>
      <c r="D122" s="86" t="s">
        <v>118</v>
      </c>
      <c r="E122" s="86" t="s">
        <v>296</v>
      </c>
      <c r="F122" s="73" t="s">
        <v>1403</v>
      </c>
      <c r="G122" s="86" t="s">
        <v>126</v>
      </c>
      <c r="H122" s="86" t="s">
        <v>131</v>
      </c>
      <c r="I122" s="83">
        <v>10621.517096</v>
      </c>
      <c r="J122" s="85">
        <v>971.2</v>
      </c>
      <c r="K122" s="73"/>
      <c r="L122" s="83">
        <v>103.156174048</v>
      </c>
      <c r="M122" s="84">
        <v>2.6808400835464681E-4</v>
      </c>
      <c r="N122" s="84">
        <f t="shared" si="1"/>
        <v>7.1452475636612958E-4</v>
      </c>
      <c r="O122" s="84">
        <f>L122/'סכום נכסי הקרן'!$C$42</f>
        <v>8.3512947311529482E-5</v>
      </c>
    </row>
    <row r="123" spans="2:15">
      <c r="B123" s="76" t="s">
        <v>1404</v>
      </c>
      <c r="C123" s="73" t="s">
        <v>1405</v>
      </c>
      <c r="D123" s="86" t="s">
        <v>118</v>
      </c>
      <c r="E123" s="86" t="s">
        <v>296</v>
      </c>
      <c r="F123" s="73" t="s">
        <v>1406</v>
      </c>
      <c r="G123" s="86" t="s">
        <v>783</v>
      </c>
      <c r="H123" s="86" t="s">
        <v>131</v>
      </c>
      <c r="I123" s="83">
        <v>2031.685706</v>
      </c>
      <c r="J123" s="85">
        <v>7175</v>
      </c>
      <c r="K123" s="73"/>
      <c r="L123" s="83">
        <v>145.77344937799998</v>
      </c>
      <c r="M123" s="84">
        <v>2.2960579514322182E-4</v>
      </c>
      <c r="N123" s="84">
        <f t="shared" si="1"/>
        <v>1.0097188981921649E-3</v>
      </c>
      <c r="O123" s="84">
        <f>L123/'סכום נכסי הקרן'!$C$42</f>
        <v>1.1801494684806851E-4</v>
      </c>
    </row>
    <row r="124" spans="2:15">
      <c r="B124" s="76" t="s">
        <v>1407</v>
      </c>
      <c r="C124" s="73" t="s">
        <v>1408</v>
      </c>
      <c r="D124" s="86" t="s">
        <v>118</v>
      </c>
      <c r="E124" s="86" t="s">
        <v>296</v>
      </c>
      <c r="F124" s="73" t="s">
        <v>641</v>
      </c>
      <c r="G124" s="86" t="s">
        <v>350</v>
      </c>
      <c r="H124" s="86" t="s">
        <v>131</v>
      </c>
      <c r="I124" s="83">
        <v>55681.010608000004</v>
      </c>
      <c r="J124" s="85">
        <v>191</v>
      </c>
      <c r="K124" s="73"/>
      <c r="L124" s="83">
        <v>106.350730262</v>
      </c>
      <c r="M124" s="84">
        <v>8.8946566842166126E-5</v>
      </c>
      <c r="N124" s="84">
        <f t="shared" si="1"/>
        <v>7.3665226857343711E-4</v>
      </c>
      <c r="O124" s="84">
        <f>L124/'סכום נכסי הקרן'!$C$42</f>
        <v>8.6099189068221261E-5</v>
      </c>
    </row>
    <row r="125" spans="2:15">
      <c r="B125" s="76" t="s">
        <v>1411</v>
      </c>
      <c r="C125" s="73" t="s">
        <v>1412</v>
      </c>
      <c r="D125" s="86" t="s">
        <v>118</v>
      </c>
      <c r="E125" s="86" t="s">
        <v>296</v>
      </c>
      <c r="F125" s="73" t="s">
        <v>1413</v>
      </c>
      <c r="G125" s="86" t="s">
        <v>126</v>
      </c>
      <c r="H125" s="86" t="s">
        <v>131</v>
      </c>
      <c r="I125" s="83">
        <v>17375.090545999999</v>
      </c>
      <c r="J125" s="85">
        <v>37.9</v>
      </c>
      <c r="K125" s="73"/>
      <c r="L125" s="83">
        <v>6.5851593240000001</v>
      </c>
      <c r="M125" s="84">
        <v>9.9374374490187085E-5</v>
      </c>
      <c r="N125" s="84">
        <f t="shared" si="1"/>
        <v>4.5612968928295307E-5</v>
      </c>
      <c r="O125" s="84">
        <f>L125/'סכום נכסי הקרן'!$C$42</f>
        <v>5.3311987259952241E-6</v>
      </c>
    </row>
    <row r="126" spans="2:15">
      <c r="B126" s="76" t="s">
        <v>1414</v>
      </c>
      <c r="C126" s="73" t="s">
        <v>1415</v>
      </c>
      <c r="D126" s="86" t="s">
        <v>118</v>
      </c>
      <c r="E126" s="86" t="s">
        <v>296</v>
      </c>
      <c r="F126" s="73" t="s">
        <v>646</v>
      </c>
      <c r="G126" s="86" t="s">
        <v>154</v>
      </c>
      <c r="H126" s="86" t="s">
        <v>131</v>
      </c>
      <c r="I126" s="83">
        <v>21591.0664</v>
      </c>
      <c r="J126" s="85">
        <v>355</v>
      </c>
      <c r="K126" s="73"/>
      <c r="L126" s="83">
        <v>76.648285719</v>
      </c>
      <c r="M126" s="84">
        <v>1.6868020625000001E-4</v>
      </c>
      <c r="N126" s="84">
        <f t="shared" si="1"/>
        <v>5.3091439445753462E-4</v>
      </c>
      <c r="O126" s="84">
        <f>L126/'סכום נכסי הקרן'!$C$42</f>
        <v>6.2052749686037921E-5</v>
      </c>
    </row>
    <row r="127" spans="2:15">
      <c r="B127" s="76" t="s">
        <v>1416</v>
      </c>
      <c r="C127" s="73" t="s">
        <v>1417</v>
      </c>
      <c r="D127" s="86" t="s">
        <v>118</v>
      </c>
      <c r="E127" s="86" t="s">
        <v>296</v>
      </c>
      <c r="F127" s="73" t="s">
        <v>1418</v>
      </c>
      <c r="G127" s="86" t="s">
        <v>154</v>
      </c>
      <c r="H127" s="86" t="s">
        <v>131</v>
      </c>
      <c r="I127" s="83">
        <v>3320.8287559999999</v>
      </c>
      <c r="J127" s="85">
        <v>9199</v>
      </c>
      <c r="K127" s="73"/>
      <c r="L127" s="83">
        <v>305.48303726399996</v>
      </c>
      <c r="M127" s="84">
        <v>1.2820272424569402E-4</v>
      </c>
      <c r="N127" s="84">
        <f t="shared" si="1"/>
        <v>2.115968285848585E-3</v>
      </c>
      <c r="O127" s="84">
        <f>L127/'סכום נכסי הקרן'!$C$42</f>
        <v>2.4731228189718861E-4</v>
      </c>
    </row>
    <row r="128" spans="2:15">
      <c r="B128" s="76" t="s">
        <v>1419</v>
      </c>
      <c r="C128" s="73" t="s">
        <v>1420</v>
      </c>
      <c r="D128" s="86" t="s">
        <v>118</v>
      </c>
      <c r="E128" s="86" t="s">
        <v>296</v>
      </c>
      <c r="F128" s="73" t="s">
        <v>1421</v>
      </c>
      <c r="G128" s="86" t="s">
        <v>154</v>
      </c>
      <c r="H128" s="86" t="s">
        <v>131</v>
      </c>
      <c r="I128" s="83">
        <v>3806.1441580000001</v>
      </c>
      <c r="J128" s="85">
        <v>3298</v>
      </c>
      <c r="K128" s="73"/>
      <c r="L128" s="83">
        <v>125.52663434699998</v>
      </c>
      <c r="M128" s="84">
        <v>2.2160749349642159E-4</v>
      </c>
      <c r="N128" s="84">
        <f t="shared" si="1"/>
        <v>8.6947668088693862E-4</v>
      </c>
      <c r="O128" s="84">
        <f>L128/'סכום נכסי הקרן'!$C$42</f>
        <v>1.0162357510018457E-4</v>
      </c>
    </row>
    <row r="129" spans="2:15">
      <c r="B129" s="76" t="s">
        <v>1422</v>
      </c>
      <c r="C129" s="73" t="s">
        <v>1423</v>
      </c>
      <c r="D129" s="86" t="s">
        <v>118</v>
      </c>
      <c r="E129" s="86" t="s">
        <v>296</v>
      </c>
      <c r="F129" s="73" t="s">
        <v>1424</v>
      </c>
      <c r="G129" s="86" t="s">
        <v>126</v>
      </c>
      <c r="H129" s="86" t="s">
        <v>131</v>
      </c>
      <c r="I129" s="83">
        <v>2952.1933779999999</v>
      </c>
      <c r="J129" s="85">
        <v>6502</v>
      </c>
      <c r="K129" s="73"/>
      <c r="L129" s="83">
        <v>191.95161343500001</v>
      </c>
      <c r="M129" s="84">
        <v>2.7099578350103619E-4</v>
      </c>
      <c r="N129" s="84">
        <f t="shared" si="1"/>
        <v>1.3295780023783077E-3</v>
      </c>
      <c r="O129" s="84">
        <f>L129/'סכום נכסי הקרן'!$C$42</f>
        <v>1.5539976280722707E-4</v>
      </c>
    </row>
    <row r="130" spans="2:15">
      <c r="B130" s="76" t="s">
        <v>1425</v>
      </c>
      <c r="C130" s="73" t="s">
        <v>1426</v>
      </c>
      <c r="D130" s="86" t="s">
        <v>118</v>
      </c>
      <c r="E130" s="86" t="s">
        <v>296</v>
      </c>
      <c r="F130" s="73" t="s">
        <v>1427</v>
      </c>
      <c r="G130" s="86" t="s">
        <v>1194</v>
      </c>
      <c r="H130" s="86" t="s">
        <v>131</v>
      </c>
      <c r="I130" s="83">
        <v>1755.5379480000001</v>
      </c>
      <c r="J130" s="85">
        <v>7000</v>
      </c>
      <c r="K130" s="73"/>
      <c r="L130" s="83">
        <v>122.88765632500001</v>
      </c>
      <c r="M130" s="84">
        <v>1.6670597519035694E-4</v>
      </c>
      <c r="N130" s="84">
        <f t="shared" si="1"/>
        <v>8.5119745382537955E-4</v>
      </c>
      <c r="O130" s="84">
        <f>L130/'סכום נכסי הקרן'!$C$42</f>
        <v>9.9487117107810609E-5</v>
      </c>
    </row>
    <row r="131" spans="2:15">
      <c r="B131" s="76" t="s">
        <v>1428</v>
      </c>
      <c r="C131" s="73" t="s">
        <v>1429</v>
      </c>
      <c r="D131" s="86" t="s">
        <v>118</v>
      </c>
      <c r="E131" s="86" t="s">
        <v>296</v>
      </c>
      <c r="F131" s="73" t="s">
        <v>1430</v>
      </c>
      <c r="G131" s="86" t="s">
        <v>471</v>
      </c>
      <c r="H131" s="86" t="s">
        <v>131</v>
      </c>
      <c r="I131" s="83">
        <v>26726.991999999998</v>
      </c>
      <c r="J131" s="85">
        <v>1027</v>
      </c>
      <c r="K131" s="73"/>
      <c r="L131" s="83">
        <v>274.48620783999996</v>
      </c>
      <c r="M131" s="84">
        <v>2.6726992E-4</v>
      </c>
      <c r="N131" s="84">
        <f t="shared" si="1"/>
        <v>1.9012646852478077E-3</v>
      </c>
      <c r="O131" s="84">
        <f>L131/'סכום נכסי הקרן'!$C$42</f>
        <v>2.2221793726487945E-4</v>
      </c>
    </row>
    <row r="132" spans="2:15">
      <c r="B132" s="76" t="s">
        <v>1431</v>
      </c>
      <c r="C132" s="73" t="s">
        <v>1432</v>
      </c>
      <c r="D132" s="86" t="s">
        <v>118</v>
      </c>
      <c r="E132" s="86" t="s">
        <v>296</v>
      </c>
      <c r="F132" s="73" t="s">
        <v>1433</v>
      </c>
      <c r="G132" s="86" t="s">
        <v>672</v>
      </c>
      <c r="H132" s="86" t="s">
        <v>131</v>
      </c>
      <c r="I132" s="83">
        <v>51.092086000000002</v>
      </c>
      <c r="J132" s="85">
        <v>81.900000000000006</v>
      </c>
      <c r="K132" s="73"/>
      <c r="L132" s="83">
        <v>4.1844413000000004E-2</v>
      </c>
      <c r="M132" s="84">
        <v>7.4526027834458909E-6</v>
      </c>
      <c r="N132" s="84">
        <f t="shared" si="1"/>
        <v>2.8984080962712274E-7</v>
      </c>
      <c r="O132" s="84">
        <f>L132/'סכום נכסי הקרן'!$C$42</f>
        <v>3.3876307360185898E-8</v>
      </c>
    </row>
    <row r="133" spans="2:15">
      <c r="B133" s="76" t="s">
        <v>1434</v>
      </c>
      <c r="C133" s="73" t="s">
        <v>1435</v>
      </c>
      <c r="D133" s="86" t="s">
        <v>118</v>
      </c>
      <c r="E133" s="86" t="s">
        <v>296</v>
      </c>
      <c r="F133" s="73" t="s">
        <v>1436</v>
      </c>
      <c r="G133" s="86" t="s">
        <v>471</v>
      </c>
      <c r="H133" s="86" t="s">
        <v>131</v>
      </c>
      <c r="I133" s="83">
        <v>2466.5906599999998</v>
      </c>
      <c r="J133" s="85">
        <v>710.3</v>
      </c>
      <c r="K133" s="73"/>
      <c r="L133" s="83">
        <v>17.520193457000001</v>
      </c>
      <c r="M133" s="84">
        <v>1.6434216346557131E-4</v>
      </c>
      <c r="N133" s="84">
        <f t="shared" si="1"/>
        <v>1.2135591569657575E-4</v>
      </c>
      <c r="O133" s="84">
        <f>L133/'סכום נכסי הקרן'!$C$42</f>
        <v>1.4183959482458265E-5</v>
      </c>
    </row>
    <row r="134" spans="2:15">
      <c r="B134" s="76" t="s">
        <v>1437</v>
      </c>
      <c r="C134" s="73" t="s">
        <v>1438</v>
      </c>
      <c r="D134" s="86" t="s">
        <v>118</v>
      </c>
      <c r="E134" s="86" t="s">
        <v>296</v>
      </c>
      <c r="F134" s="73" t="s">
        <v>1439</v>
      </c>
      <c r="G134" s="86" t="s">
        <v>471</v>
      </c>
      <c r="H134" s="86" t="s">
        <v>131</v>
      </c>
      <c r="I134" s="83">
        <v>5411.6045000000004</v>
      </c>
      <c r="J134" s="85">
        <v>2944</v>
      </c>
      <c r="K134" s="73"/>
      <c r="L134" s="83">
        <v>159.31763648200001</v>
      </c>
      <c r="M134" s="84">
        <v>2.1035965227791413E-4</v>
      </c>
      <c r="N134" s="84">
        <f t="shared" si="1"/>
        <v>1.103534484898199E-3</v>
      </c>
      <c r="O134" s="84">
        <f>L134/'סכום נכסי הקרן'!$C$42</f>
        <v>1.2898001989805898E-4</v>
      </c>
    </row>
    <row r="135" spans="2:15">
      <c r="B135" s="76" t="s">
        <v>1440</v>
      </c>
      <c r="C135" s="73" t="s">
        <v>1441</v>
      </c>
      <c r="D135" s="86" t="s">
        <v>118</v>
      </c>
      <c r="E135" s="86" t="s">
        <v>296</v>
      </c>
      <c r="F135" s="73" t="s">
        <v>1442</v>
      </c>
      <c r="G135" s="86" t="s">
        <v>128</v>
      </c>
      <c r="H135" s="86" t="s">
        <v>131</v>
      </c>
      <c r="I135" s="83">
        <v>75546.832970000003</v>
      </c>
      <c r="J135" s="85">
        <v>320.60000000000002</v>
      </c>
      <c r="K135" s="73"/>
      <c r="L135" s="83">
        <v>242.203146503</v>
      </c>
      <c r="M135" s="84">
        <v>3.2261820878670851E-4</v>
      </c>
      <c r="N135" s="84">
        <f t="shared" si="1"/>
        <v>1.6776518307633121E-3</v>
      </c>
      <c r="O135" s="84">
        <f>L135/'סכום נכסי הקרן'!$C$42</f>
        <v>1.9608228784425203E-4</v>
      </c>
    </row>
    <row r="136" spans="2:15">
      <c r="B136" s="76" t="s">
        <v>1443</v>
      </c>
      <c r="C136" s="73" t="s">
        <v>1444</v>
      </c>
      <c r="D136" s="86" t="s">
        <v>118</v>
      </c>
      <c r="E136" s="86" t="s">
        <v>296</v>
      </c>
      <c r="F136" s="73" t="s">
        <v>1445</v>
      </c>
      <c r="G136" s="86" t="s">
        <v>783</v>
      </c>
      <c r="H136" s="86" t="s">
        <v>131</v>
      </c>
      <c r="I136" s="83">
        <v>469.04868699999997</v>
      </c>
      <c r="J136" s="85">
        <v>26140</v>
      </c>
      <c r="K136" s="73"/>
      <c r="L136" s="83">
        <v>122.609326776</v>
      </c>
      <c r="M136" s="84">
        <v>2.0416100798930986E-4</v>
      </c>
      <c r="N136" s="84">
        <f t="shared" si="1"/>
        <v>8.4926956773398389E-4</v>
      </c>
      <c r="O136" s="84">
        <f>L136/'סכום נכסי הקרן'!$C$42</f>
        <v>9.9261787686906895E-5</v>
      </c>
    </row>
    <row r="137" spans="2:15">
      <c r="B137" s="76" t="s">
        <v>1446</v>
      </c>
      <c r="C137" s="73" t="s">
        <v>1447</v>
      </c>
      <c r="D137" s="86" t="s">
        <v>118</v>
      </c>
      <c r="E137" s="86" t="s">
        <v>296</v>
      </c>
      <c r="F137" s="73" t="s">
        <v>1448</v>
      </c>
      <c r="G137" s="86" t="s">
        <v>152</v>
      </c>
      <c r="H137" s="86" t="s">
        <v>131</v>
      </c>
      <c r="I137" s="83">
        <v>6.6149999999999994E-3</v>
      </c>
      <c r="J137" s="85">
        <v>4958</v>
      </c>
      <c r="K137" s="73"/>
      <c r="L137" s="83">
        <v>3.2797399999999997E-4</v>
      </c>
      <c r="M137" s="84">
        <v>8.0204858850360645E-10</v>
      </c>
      <c r="N137" s="84">
        <f t="shared" si="1"/>
        <v>2.2717548862890236E-9</v>
      </c>
      <c r="O137" s="84">
        <f>L137/'סכום נכסי הקרן'!$C$42</f>
        <v>2.65520465782364E-10</v>
      </c>
    </row>
    <row r="138" spans="2:15">
      <c r="B138" s="76" t="s">
        <v>1449</v>
      </c>
      <c r="C138" s="73" t="s">
        <v>1450</v>
      </c>
      <c r="D138" s="86" t="s">
        <v>118</v>
      </c>
      <c r="E138" s="86" t="s">
        <v>296</v>
      </c>
      <c r="F138" s="73" t="s">
        <v>1451</v>
      </c>
      <c r="G138" s="86" t="s">
        <v>471</v>
      </c>
      <c r="H138" s="86" t="s">
        <v>131</v>
      </c>
      <c r="I138" s="83">
        <v>27661.574775000001</v>
      </c>
      <c r="J138" s="85">
        <v>870</v>
      </c>
      <c r="K138" s="73"/>
      <c r="L138" s="83">
        <v>240.65570053799999</v>
      </c>
      <c r="M138" s="84">
        <v>3.2588940830299856E-4</v>
      </c>
      <c r="N138" s="84">
        <f t="shared" ref="N138:N196" si="2">IFERROR(L138/$L$11,0)</f>
        <v>1.6669332435208569E-3</v>
      </c>
      <c r="O138" s="84">
        <f>L138/'סכום נכסי הקרן'!$C$42</f>
        <v>1.9482950996124959E-4</v>
      </c>
    </row>
    <row r="139" spans="2:15">
      <c r="B139" s="76" t="s">
        <v>1452</v>
      </c>
      <c r="C139" s="73" t="s">
        <v>1453</v>
      </c>
      <c r="D139" s="86" t="s">
        <v>118</v>
      </c>
      <c r="E139" s="86" t="s">
        <v>296</v>
      </c>
      <c r="F139" s="73" t="s">
        <v>1454</v>
      </c>
      <c r="G139" s="86" t="s">
        <v>350</v>
      </c>
      <c r="H139" s="86" t="s">
        <v>131</v>
      </c>
      <c r="I139" s="83">
        <v>28397.429</v>
      </c>
      <c r="J139" s="85">
        <v>1339</v>
      </c>
      <c r="K139" s="73"/>
      <c r="L139" s="83">
        <v>380.24157430999998</v>
      </c>
      <c r="M139" s="84">
        <v>4.5728549114331724E-4</v>
      </c>
      <c r="N139" s="84">
        <f t="shared" si="2"/>
        <v>2.6337930885038858E-3</v>
      </c>
      <c r="O139" s="84">
        <f>L139/'סכום נכסי הקרן'!$C$42</f>
        <v>3.0783513303069931E-4</v>
      </c>
    </row>
    <row r="140" spans="2:15">
      <c r="B140" s="76" t="s">
        <v>1455</v>
      </c>
      <c r="C140" s="73" t="s">
        <v>1456</v>
      </c>
      <c r="D140" s="86" t="s">
        <v>118</v>
      </c>
      <c r="E140" s="86" t="s">
        <v>296</v>
      </c>
      <c r="F140" s="73" t="s">
        <v>1457</v>
      </c>
      <c r="G140" s="86" t="s">
        <v>471</v>
      </c>
      <c r="H140" s="86" t="s">
        <v>131</v>
      </c>
      <c r="I140" s="83">
        <v>6550.0908369999997</v>
      </c>
      <c r="J140" s="85">
        <v>1525</v>
      </c>
      <c r="K140" s="73"/>
      <c r="L140" s="83">
        <v>99.888885270000017</v>
      </c>
      <c r="M140" s="84">
        <v>3.9427454111293431E-4</v>
      </c>
      <c r="N140" s="84">
        <f t="shared" si="2"/>
        <v>6.9189345252393853E-4</v>
      </c>
      <c r="O140" s="84">
        <f>L140/'סכום נכסי הקרן'!$C$42</f>
        <v>8.0867822886483465E-5</v>
      </c>
    </row>
    <row r="141" spans="2:15">
      <c r="B141" s="76" t="s">
        <v>1458</v>
      </c>
      <c r="C141" s="73" t="s">
        <v>1459</v>
      </c>
      <c r="D141" s="86" t="s">
        <v>118</v>
      </c>
      <c r="E141" s="86" t="s">
        <v>296</v>
      </c>
      <c r="F141" s="73" t="s">
        <v>1460</v>
      </c>
      <c r="G141" s="86" t="s">
        <v>783</v>
      </c>
      <c r="H141" s="86" t="s">
        <v>131</v>
      </c>
      <c r="I141" s="83">
        <v>33854.556249000001</v>
      </c>
      <c r="J141" s="85">
        <v>8</v>
      </c>
      <c r="K141" s="73"/>
      <c r="L141" s="83">
        <v>2.7083645000000001</v>
      </c>
      <c r="M141" s="84">
        <v>8.2220264291621136E-5</v>
      </c>
      <c r="N141" s="84">
        <f t="shared" si="2"/>
        <v>1.8759841593317545E-5</v>
      </c>
      <c r="O141" s="84">
        <f>L141/'סכום נכסי הקרן'!$C$42</f>
        <v>2.1926317438224356E-6</v>
      </c>
    </row>
    <row r="142" spans="2:15">
      <c r="B142" s="76" t="s">
        <v>1461</v>
      </c>
      <c r="C142" s="73" t="s">
        <v>1462</v>
      </c>
      <c r="D142" s="86" t="s">
        <v>118</v>
      </c>
      <c r="E142" s="86" t="s">
        <v>296</v>
      </c>
      <c r="F142" s="73" t="s">
        <v>858</v>
      </c>
      <c r="G142" s="86" t="s">
        <v>125</v>
      </c>
      <c r="H142" s="86" t="s">
        <v>131</v>
      </c>
      <c r="I142" s="83">
        <v>22185.210772999999</v>
      </c>
      <c r="J142" s="85">
        <v>273.8</v>
      </c>
      <c r="K142" s="73"/>
      <c r="L142" s="83">
        <v>60.743107103</v>
      </c>
      <c r="M142" s="84">
        <v>2.5069287952880266E-4</v>
      </c>
      <c r="N142" s="84">
        <f t="shared" si="2"/>
        <v>4.2074509067675412E-4</v>
      </c>
      <c r="O142" s="84">
        <f>L142/'סכום נכסי הקרן'!$C$42</f>
        <v>4.9176270347822042E-5</v>
      </c>
    </row>
    <row r="143" spans="2:15">
      <c r="B143" s="72"/>
      <c r="C143" s="73"/>
      <c r="D143" s="73"/>
      <c r="E143" s="73"/>
      <c r="F143" s="73"/>
      <c r="G143" s="73"/>
      <c r="H143" s="73"/>
      <c r="I143" s="83"/>
      <c r="J143" s="85"/>
      <c r="K143" s="73"/>
      <c r="L143" s="73"/>
      <c r="M143" s="73"/>
      <c r="N143" s="84"/>
      <c r="O143" s="73"/>
    </row>
    <row r="144" spans="2:15">
      <c r="B144" s="70" t="s">
        <v>196</v>
      </c>
      <c r="C144" s="71"/>
      <c r="D144" s="71"/>
      <c r="E144" s="71"/>
      <c r="F144" s="71"/>
      <c r="G144" s="71"/>
      <c r="H144" s="71"/>
      <c r="I144" s="80"/>
      <c r="J144" s="82"/>
      <c r="K144" s="80">
        <v>37.708392582999991</v>
      </c>
      <c r="L144" s="80">
        <v>62484.547722776049</v>
      </c>
      <c r="M144" s="71"/>
      <c r="N144" s="81">
        <f t="shared" si="2"/>
        <v>0.43280740731514139</v>
      </c>
      <c r="O144" s="81">
        <f>L144/'סכום נכסי הקרן'!$C$42</f>
        <v>5.05861019945235E-2</v>
      </c>
    </row>
    <row r="145" spans="2:15">
      <c r="B145" s="89" t="s">
        <v>64</v>
      </c>
      <c r="C145" s="71"/>
      <c r="D145" s="71"/>
      <c r="E145" s="71"/>
      <c r="F145" s="71"/>
      <c r="G145" s="71"/>
      <c r="H145" s="71"/>
      <c r="I145" s="80"/>
      <c r="J145" s="82"/>
      <c r="K145" s="80">
        <v>3.3082002999999999E-2</v>
      </c>
      <c r="L145" s="80">
        <f>SUM(L146:L169)</f>
        <v>16797.156070150002</v>
      </c>
      <c r="M145" s="71"/>
      <c r="N145" s="81">
        <f t="shared" si="2"/>
        <v>0.11634770249508376</v>
      </c>
      <c r="O145" s="81">
        <f>L145/'סכום נכסי הקרן'!$C$42</f>
        <v>1.3598604473419516E-2</v>
      </c>
    </row>
    <row r="146" spans="2:15">
      <c r="B146" s="76" t="s">
        <v>1463</v>
      </c>
      <c r="C146" s="73" t="s">
        <v>1464</v>
      </c>
      <c r="D146" s="86" t="s">
        <v>1465</v>
      </c>
      <c r="E146" s="86" t="s">
        <v>870</v>
      </c>
      <c r="F146" s="73" t="s">
        <v>1214</v>
      </c>
      <c r="G146" s="86" t="s">
        <v>156</v>
      </c>
      <c r="H146" s="86" t="s">
        <v>130</v>
      </c>
      <c r="I146" s="83">
        <v>6733.2743000000009</v>
      </c>
      <c r="J146" s="85">
        <v>1052</v>
      </c>
      <c r="K146" s="73"/>
      <c r="L146" s="83">
        <v>227.731456705</v>
      </c>
      <c r="M146" s="84">
        <v>1.9178962222002899E-4</v>
      </c>
      <c r="N146" s="84">
        <f t="shared" si="2"/>
        <v>1.5774117751141889E-3</v>
      </c>
      <c r="O146" s="84">
        <f>L146/'סכום נכסי הקרן'!$C$42</f>
        <v>1.843663292139251E-4</v>
      </c>
    </row>
    <row r="147" spans="2:15">
      <c r="B147" s="76" t="s">
        <v>1466</v>
      </c>
      <c r="C147" s="73" t="s">
        <v>1467</v>
      </c>
      <c r="D147" s="86" t="s">
        <v>1468</v>
      </c>
      <c r="E147" s="86" t="s">
        <v>870</v>
      </c>
      <c r="F147" s="73" t="s">
        <v>1469</v>
      </c>
      <c r="G147" s="86" t="s">
        <v>1470</v>
      </c>
      <c r="H147" s="86" t="s">
        <v>130</v>
      </c>
      <c r="I147" s="83">
        <v>615.72307799999999</v>
      </c>
      <c r="J147" s="85">
        <v>2755</v>
      </c>
      <c r="K147" s="73"/>
      <c r="L147" s="83">
        <v>54.536594152999996</v>
      </c>
      <c r="M147" s="84">
        <v>1.8838021786302541E-5</v>
      </c>
      <c r="N147" s="84">
        <f t="shared" si="2"/>
        <v>3.7775486547299221E-4</v>
      </c>
      <c r="O147" s="84">
        <f>L147/'סכום נכסי הקרן'!$C$42</f>
        <v>4.4151615316117467E-5</v>
      </c>
    </row>
    <row r="148" spans="2:15">
      <c r="B148" s="76" t="s">
        <v>1471</v>
      </c>
      <c r="C148" s="73" t="s">
        <v>1472</v>
      </c>
      <c r="D148" s="86" t="s">
        <v>1465</v>
      </c>
      <c r="E148" s="86" t="s">
        <v>870</v>
      </c>
      <c r="F148" s="73" t="s">
        <v>1473</v>
      </c>
      <c r="G148" s="86" t="s">
        <v>947</v>
      </c>
      <c r="H148" s="86" t="s">
        <v>130</v>
      </c>
      <c r="I148" s="83">
        <v>3471.4253330000001</v>
      </c>
      <c r="J148" s="85">
        <v>1289</v>
      </c>
      <c r="K148" s="73"/>
      <c r="L148" s="83">
        <v>143.86055225600001</v>
      </c>
      <c r="M148" s="84">
        <v>1.0081126230205545E-4</v>
      </c>
      <c r="N148" s="84">
        <f t="shared" si="2"/>
        <v>9.964689656247307E-4</v>
      </c>
      <c r="O148" s="84">
        <f>L148/'סכום נכסי הקרן'!$C$42</f>
        <v>1.164663078253802E-4</v>
      </c>
    </row>
    <row r="149" spans="2:15">
      <c r="B149" s="76" t="s">
        <v>1474</v>
      </c>
      <c r="C149" s="73" t="s">
        <v>1475</v>
      </c>
      <c r="D149" s="86" t="s">
        <v>1465</v>
      </c>
      <c r="E149" s="86" t="s">
        <v>870</v>
      </c>
      <c r="F149" s="73" t="s">
        <v>1310</v>
      </c>
      <c r="G149" s="86" t="s">
        <v>1150</v>
      </c>
      <c r="H149" s="86" t="s">
        <v>130</v>
      </c>
      <c r="I149" s="83">
        <v>5552.3622029999997</v>
      </c>
      <c r="J149" s="85">
        <v>2191</v>
      </c>
      <c r="K149" s="73"/>
      <c r="L149" s="83">
        <v>391.11200265500003</v>
      </c>
      <c r="M149" s="84">
        <v>1.284187546362865E-4</v>
      </c>
      <c r="N149" s="84">
        <f t="shared" si="2"/>
        <v>2.7090885348161195E-3</v>
      </c>
      <c r="O149" s="84">
        <f>L149/'סכום נכסי הקרן'!$C$42</f>
        <v>3.1663559037615422E-4</v>
      </c>
    </row>
    <row r="150" spans="2:15">
      <c r="B150" s="76" t="s">
        <v>1476</v>
      </c>
      <c r="C150" s="73" t="s">
        <v>1477</v>
      </c>
      <c r="D150" s="86" t="s">
        <v>1465</v>
      </c>
      <c r="E150" s="86" t="s">
        <v>870</v>
      </c>
      <c r="F150" s="73" t="s">
        <v>1478</v>
      </c>
      <c r="G150" s="86" t="s">
        <v>890</v>
      </c>
      <c r="H150" s="86" t="s">
        <v>130</v>
      </c>
      <c r="I150" s="83">
        <v>1168.1666620000001</v>
      </c>
      <c r="J150" s="85">
        <v>13291</v>
      </c>
      <c r="K150" s="73"/>
      <c r="L150" s="83">
        <v>499.16421478899997</v>
      </c>
      <c r="M150" s="84">
        <v>8.3321390545164561E-6</v>
      </c>
      <c r="N150" s="84">
        <f t="shared" si="2"/>
        <v>3.4575263405255737E-3</v>
      </c>
      <c r="O150" s="84">
        <f>L150/'סכום נכסי הקרן'!$C$42</f>
        <v>4.0411226137639962E-4</v>
      </c>
    </row>
    <row r="151" spans="2:15">
      <c r="B151" s="76" t="s">
        <v>1479</v>
      </c>
      <c r="C151" s="73" t="s">
        <v>1480</v>
      </c>
      <c r="D151" s="86" t="s">
        <v>1465</v>
      </c>
      <c r="E151" s="86" t="s">
        <v>870</v>
      </c>
      <c r="F151" s="73" t="s">
        <v>889</v>
      </c>
      <c r="G151" s="86" t="s">
        <v>890</v>
      </c>
      <c r="H151" s="86" t="s">
        <v>130</v>
      </c>
      <c r="I151" s="83">
        <v>1353.0539699999999</v>
      </c>
      <c r="J151" s="85">
        <v>16159</v>
      </c>
      <c r="K151" s="73"/>
      <c r="L151" s="83">
        <v>702.92757110499997</v>
      </c>
      <c r="M151" s="84">
        <v>3.493432183451319E-5</v>
      </c>
      <c r="N151" s="84">
        <f t="shared" si="2"/>
        <v>4.8689199276926182E-3</v>
      </c>
      <c r="O151" s="84">
        <f>L151/'סכום נכסי הקרן'!$C$42</f>
        <v>5.6907454886992686E-4</v>
      </c>
    </row>
    <row r="152" spans="2:15">
      <c r="B152" s="76" t="s">
        <v>1481</v>
      </c>
      <c r="C152" s="73" t="s">
        <v>1482</v>
      </c>
      <c r="D152" s="86" t="s">
        <v>1465</v>
      </c>
      <c r="E152" s="86" t="s">
        <v>870</v>
      </c>
      <c r="F152" s="73" t="s">
        <v>1125</v>
      </c>
      <c r="G152" s="86" t="s">
        <v>703</v>
      </c>
      <c r="H152" s="86" t="s">
        <v>130</v>
      </c>
      <c r="I152" s="83">
        <v>23.386118</v>
      </c>
      <c r="J152" s="85">
        <v>13080</v>
      </c>
      <c r="K152" s="83">
        <v>3.3082002999999999E-2</v>
      </c>
      <c r="L152" s="83">
        <v>9.8674591159999991</v>
      </c>
      <c r="M152" s="84">
        <v>5.2911768385819105E-7</v>
      </c>
      <c r="N152" s="84">
        <f t="shared" si="2"/>
        <v>6.8348248525889759E-5</v>
      </c>
      <c r="O152" s="84">
        <f>L152/'סכום נכסי הקרן'!$C$42</f>
        <v>7.9884757345666245E-6</v>
      </c>
    </row>
    <row r="153" spans="2:15">
      <c r="B153" s="76" t="s">
        <v>1485</v>
      </c>
      <c r="C153" s="73" t="s">
        <v>1486</v>
      </c>
      <c r="D153" s="86" t="s">
        <v>1468</v>
      </c>
      <c r="E153" s="86" t="s">
        <v>870</v>
      </c>
      <c r="F153" s="73" t="s">
        <v>1487</v>
      </c>
      <c r="G153" s="86" t="s">
        <v>981</v>
      </c>
      <c r="H153" s="86" t="s">
        <v>130</v>
      </c>
      <c r="I153" s="83">
        <v>1378.287591</v>
      </c>
      <c r="J153" s="85">
        <v>19510</v>
      </c>
      <c r="K153" s="73"/>
      <c r="L153" s="83">
        <v>864.52606763500012</v>
      </c>
      <c r="M153" s="84">
        <v>3.924817863660515E-5</v>
      </c>
      <c r="N153" s="84">
        <f t="shared" si="2"/>
        <v>5.9882530885803347E-3</v>
      </c>
      <c r="O153" s="84">
        <f>L153/'סכום נכסי הקרן'!$C$42</f>
        <v>6.9990110240275387E-4</v>
      </c>
    </row>
    <row r="154" spans="2:15">
      <c r="B154" s="76" t="s">
        <v>1488</v>
      </c>
      <c r="C154" s="73" t="s">
        <v>1489</v>
      </c>
      <c r="D154" s="86" t="s">
        <v>1465</v>
      </c>
      <c r="E154" s="86" t="s">
        <v>870</v>
      </c>
      <c r="F154" s="73" t="s">
        <v>1490</v>
      </c>
      <c r="G154" s="86" t="s">
        <v>890</v>
      </c>
      <c r="H154" s="86" t="s">
        <v>130</v>
      </c>
      <c r="I154" s="83">
        <v>400.90487999999999</v>
      </c>
      <c r="J154" s="85">
        <v>6283</v>
      </c>
      <c r="K154" s="73"/>
      <c r="L154" s="83">
        <v>80.982164357000002</v>
      </c>
      <c r="M154" s="84">
        <v>4.3962155941924603E-6</v>
      </c>
      <c r="N154" s="84">
        <f t="shared" si="2"/>
        <v>5.6093357272306819E-4</v>
      </c>
      <c r="O154" s="84">
        <f>L154/'סכום נכסי הקרן'!$C$42</f>
        <v>6.5561361571754462E-5</v>
      </c>
    </row>
    <row r="155" spans="2:15">
      <c r="B155" s="76" t="s">
        <v>1491</v>
      </c>
      <c r="C155" s="73" t="s">
        <v>1492</v>
      </c>
      <c r="D155" s="86" t="s">
        <v>1465</v>
      </c>
      <c r="E155" s="86" t="s">
        <v>870</v>
      </c>
      <c r="F155" s="73" t="s">
        <v>1306</v>
      </c>
      <c r="G155" s="86" t="s">
        <v>1307</v>
      </c>
      <c r="H155" s="86" t="s">
        <v>130</v>
      </c>
      <c r="I155" s="83">
        <v>1542.394663</v>
      </c>
      <c r="J155" s="85">
        <v>648</v>
      </c>
      <c r="K155" s="73"/>
      <c r="L155" s="83">
        <v>32.133016472000001</v>
      </c>
      <c r="M155" s="84">
        <v>3.4645163986478996E-5</v>
      </c>
      <c r="N155" s="84">
        <f t="shared" si="2"/>
        <v>2.2257354906630308E-4</v>
      </c>
      <c r="O155" s="84">
        <f>L155/'סכום נכסי הקרן'!$C$42</f>
        <v>2.6014176430564059E-5</v>
      </c>
    </row>
    <row r="156" spans="2:15">
      <c r="B156" s="76" t="s">
        <v>1493</v>
      </c>
      <c r="C156" s="73" t="s">
        <v>1494</v>
      </c>
      <c r="D156" s="86" t="s">
        <v>1465</v>
      </c>
      <c r="E156" s="86" t="s">
        <v>870</v>
      </c>
      <c r="F156" s="73" t="s">
        <v>1495</v>
      </c>
      <c r="G156" s="86" t="s">
        <v>947</v>
      </c>
      <c r="H156" s="86" t="s">
        <v>130</v>
      </c>
      <c r="I156" s="83">
        <v>5219.3839740000003</v>
      </c>
      <c r="J156" s="85">
        <v>8913</v>
      </c>
      <c r="K156" s="73"/>
      <c r="L156" s="83">
        <v>1495.6298748199999</v>
      </c>
      <c r="M156" s="84">
        <v>1.1593533762988874E-4</v>
      </c>
      <c r="N156" s="84">
        <f t="shared" si="2"/>
        <v>1.035967630422587E-2</v>
      </c>
      <c r="O156" s="84">
        <f>L156/'סכום נכסי הקרן'!$C$42</f>
        <v>1.2108287272778488E-3</v>
      </c>
    </row>
    <row r="157" spans="2:15">
      <c r="B157" s="76" t="s">
        <v>1498</v>
      </c>
      <c r="C157" s="73" t="s">
        <v>1499</v>
      </c>
      <c r="D157" s="86" t="s">
        <v>1465</v>
      </c>
      <c r="E157" s="86" t="s">
        <v>870</v>
      </c>
      <c r="F157" s="73" t="s">
        <v>1500</v>
      </c>
      <c r="G157" s="86" t="s">
        <v>921</v>
      </c>
      <c r="H157" s="86" t="s">
        <v>130</v>
      </c>
      <c r="I157" s="83">
        <v>6378.1026439999996</v>
      </c>
      <c r="J157" s="85">
        <v>370</v>
      </c>
      <c r="K157" s="73"/>
      <c r="L157" s="83">
        <v>75.87071997999999</v>
      </c>
      <c r="M157" s="84">
        <v>2.3437882357835066E-4</v>
      </c>
      <c r="N157" s="84">
        <f t="shared" si="2"/>
        <v>5.2552848347988323E-4</v>
      </c>
      <c r="O157" s="84">
        <f>L157/'סכום נכסי הקרן'!$C$42</f>
        <v>6.1423249734225607E-5</v>
      </c>
    </row>
    <row r="158" spans="2:15">
      <c r="B158" s="76" t="s">
        <v>1501</v>
      </c>
      <c r="C158" s="73" t="s">
        <v>1502</v>
      </c>
      <c r="D158" s="86" t="s">
        <v>1465</v>
      </c>
      <c r="E158" s="86" t="s">
        <v>870</v>
      </c>
      <c r="F158" s="73" t="s">
        <v>1503</v>
      </c>
      <c r="G158" s="86" t="s">
        <v>1089</v>
      </c>
      <c r="H158" s="86" t="s">
        <v>130</v>
      </c>
      <c r="I158" s="83">
        <v>534.53984000000003</v>
      </c>
      <c r="J158" s="85">
        <v>4566</v>
      </c>
      <c r="K158" s="73"/>
      <c r="L158" s="83">
        <v>78.468791437999997</v>
      </c>
      <c r="M158" s="84">
        <v>1.1546629016877062E-5</v>
      </c>
      <c r="N158" s="84">
        <f t="shared" si="2"/>
        <v>5.4352436586580281E-4</v>
      </c>
      <c r="O158" s="84">
        <f>L158/'סכום נכסי הקרן'!$C$42</f>
        <v>6.3526590680959279E-5</v>
      </c>
    </row>
    <row r="159" spans="2:15">
      <c r="B159" s="76" t="s">
        <v>1504</v>
      </c>
      <c r="C159" s="73" t="s">
        <v>1505</v>
      </c>
      <c r="D159" s="86" t="s">
        <v>1465</v>
      </c>
      <c r="E159" s="86" t="s">
        <v>870</v>
      </c>
      <c r="F159" s="73" t="s">
        <v>893</v>
      </c>
      <c r="G159" s="86" t="s">
        <v>156</v>
      </c>
      <c r="H159" s="86" t="s">
        <v>130</v>
      </c>
      <c r="I159" s="83">
        <v>4353.0585959999999</v>
      </c>
      <c r="J159" s="85">
        <v>28354</v>
      </c>
      <c r="K159" s="73"/>
      <c r="L159" s="83">
        <v>3968.1659431160001</v>
      </c>
      <c r="M159" s="84">
        <v>6.9391027186665476E-5</v>
      </c>
      <c r="N159" s="84">
        <f t="shared" si="2"/>
        <v>2.7486021364130895E-2</v>
      </c>
      <c r="O159" s="84">
        <f>L159/'סכום נכסי הקרן'!$C$42</f>
        <v>3.212539010768763E-3</v>
      </c>
    </row>
    <row r="160" spans="2:15">
      <c r="B160" s="76" t="s">
        <v>1506</v>
      </c>
      <c r="C160" s="73" t="s">
        <v>1507</v>
      </c>
      <c r="D160" s="86" t="s">
        <v>1465</v>
      </c>
      <c r="E160" s="86" t="s">
        <v>870</v>
      </c>
      <c r="F160" s="73" t="s">
        <v>1171</v>
      </c>
      <c r="G160" s="86" t="s">
        <v>1150</v>
      </c>
      <c r="H160" s="86" t="s">
        <v>130</v>
      </c>
      <c r="I160" s="83">
        <v>3638.2552169999999</v>
      </c>
      <c r="J160" s="85">
        <v>7060</v>
      </c>
      <c r="K160" s="73"/>
      <c r="L160" s="83">
        <v>825.8075309919999</v>
      </c>
      <c r="M160" s="84">
        <v>1.288314931103357E-4</v>
      </c>
      <c r="N160" s="84">
        <f t="shared" si="2"/>
        <v>5.720064071131706E-3</v>
      </c>
      <c r="O160" s="84">
        <f>L160/'סכום נכסי הקרן'!$C$42</f>
        <v>6.6855543511247799E-4</v>
      </c>
    </row>
    <row r="161" spans="2:15">
      <c r="B161" s="76" t="s">
        <v>1510</v>
      </c>
      <c r="C161" s="73" t="s">
        <v>1511</v>
      </c>
      <c r="D161" s="86" t="s">
        <v>1465</v>
      </c>
      <c r="E161" s="86" t="s">
        <v>870</v>
      </c>
      <c r="F161" s="73" t="s">
        <v>770</v>
      </c>
      <c r="G161" s="86" t="s">
        <v>155</v>
      </c>
      <c r="H161" s="86" t="s">
        <v>130</v>
      </c>
      <c r="I161" s="83">
        <v>247.081018</v>
      </c>
      <c r="J161" s="85">
        <v>535</v>
      </c>
      <c r="K161" s="73"/>
      <c r="L161" s="83">
        <v>4.2498552900000002</v>
      </c>
      <c r="M161" s="84">
        <v>1.3448681812265003E-6</v>
      </c>
      <c r="N161" s="84">
        <f t="shared" si="2"/>
        <v>2.9437179535813072E-5</v>
      </c>
      <c r="O161" s="84">
        <f>L161/'סכום נכסי הקרן'!$C$42</f>
        <v>3.4405884494150263E-6</v>
      </c>
    </row>
    <row r="162" spans="2:15">
      <c r="B162" s="76" t="s">
        <v>1514</v>
      </c>
      <c r="C162" s="73" t="s">
        <v>1515</v>
      </c>
      <c r="D162" s="86" t="s">
        <v>1465</v>
      </c>
      <c r="E162" s="86" t="s">
        <v>870</v>
      </c>
      <c r="F162" s="73" t="s">
        <v>1516</v>
      </c>
      <c r="G162" s="86" t="s">
        <v>921</v>
      </c>
      <c r="H162" s="86" t="s">
        <v>130</v>
      </c>
      <c r="I162" s="83">
        <v>2974.508746</v>
      </c>
      <c r="J162" s="85">
        <v>808</v>
      </c>
      <c r="K162" s="73"/>
      <c r="L162" s="83">
        <v>77.269408618999989</v>
      </c>
      <c r="M162" s="84">
        <v>7.951402480792855E-5</v>
      </c>
      <c r="N162" s="84">
        <f t="shared" si="2"/>
        <v>5.3521668361173886E-4</v>
      </c>
      <c r="O162" s="84">
        <f>L162/'סכום נכסי הקרן'!$C$42</f>
        <v>6.2555596990141566E-5</v>
      </c>
    </row>
    <row r="163" spans="2:15">
      <c r="B163" s="76" t="s">
        <v>1519</v>
      </c>
      <c r="C163" s="73" t="s">
        <v>1520</v>
      </c>
      <c r="D163" s="86" t="s">
        <v>1465</v>
      </c>
      <c r="E163" s="86" t="s">
        <v>870</v>
      </c>
      <c r="F163" s="73" t="s">
        <v>1521</v>
      </c>
      <c r="G163" s="86" t="s">
        <v>921</v>
      </c>
      <c r="H163" s="86" t="s">
        <v>130</v>
      </c>
      <c r="I163" s="83">
        <v>4138.126808</v>
      </c>
      <c r="J163" s="85">
        <v>979</v>
      </c>
      <c r="K163" s="73"/>
      <c r="L163" s="83">
        <v>130.24692054300002</v>
      </c>
      <c r="M163" s="84">
        <v>1.7991243984661042E-4</v>
      </c>
      <c r="N163" s="84">
        <f t="shared" si="2"/>
        <v>9.0217236173495007E-4</v>
      </c>
      <c r="O163" s="84">
        <f>L163/'סכום נכסי הקרן'!$C$42</f>
        <v>1.0544501396237484E-4</v>
      </c>
    </row>
    <row r="164" spans="2:15">
      <c r="B164" s="76" t="s">
        <v>1522</v>
      </c>
      <c r="C164" s="73" t="s">
        <v>1523</v>
      </c>
      <c r="D164" s="86" t="s">
        <v>1465</v>
      </c>
      <c r="E164" s="86" t="s">
        <v>870</v>
      </c>
      <c r="F164" s="73" t="s">
        <v>1524</v>
      </c>
      <c r="G164" s="86" t="s">
        <v>954</v>
      </c>
      <c r="H164" s="86" t="s">
        <v>130</v>
      </c>
      <c r="I164" s="83">
        <v>3025.432018</v>
      </c>
      <c r="J164" s="85">
        <v>31912</v>
      </c>
      <c r="K164" s="73"/>
      <c r="L164" s="83">
        <v>3104.0049076589999</v>
      </c>
      <c r="M164" s="84">
        <v>5.907731286091328E-5</v>
      </c>
      <c r="N164" s="84">
        <f t="shared" si="2"/>
        <v>2.1500296718762593E-2</v>
      </c>
      <c r="O164" s="84">
        <f>L164/'סכום נכסי הקרן'!$C$42</f>
        <v>2.5129334303096024E-3</v>
      </c>
    </row>
    <row r="165" spans="2:15">
      <c r="B165" s="76" t="s">
        <v>1525</v>
      </c>
      <c r="C165" s="73" t="s">
        <v>1526</v>
      </c>
      <c r="D165" s="86" t="s">
        <v>1465</v>
      </c>
      <c r="E165" s="86" t="s">
        <v>870</v>
      </c>
      <c r="F165" s="73" t="s">
        <v>884</v>
      </c>
      <c r="G165" s="86" t="s">
        <v>885</v>
      </c>
      <c r="H165" s="86" t="s">
        <v>130</v>
      </c>
      <c r="I165" s="83">
        <v>66025.024686999997</v>
      </c>
      <c r="J165" s="85">
        <v>965</v>
      </c>
      <c r="K165" s="73"/>
      <c r="L165" s="83">
        <v>2048.4098846639999</v>
      </c>
      <c r="M165" s="84">
        <v>6.0243374315272828E-5</v>
      </c>
      <c r="N165" s="84">
        <f t="shared" si="2"/>
        <v>1.4188579474617432E-2</v>
      </c>
      <c r="O165" s="84">
        <f>L165/'סכום נכסי הקרן'!$C$42</f>
        <v>1.6583471454724578E-3</v>
      </c>
    </row>
    <row r="166" spans="2:15">
      <c r="B166" s="76" t="s">
        <v>1527</v>
      </c>
      <c r="C166" s="73" t="s">
        <v>1528</v>
      </c>
      <c r="D166" s="86" t="s">
        <v>1465</v>
      </c>
      <c r="E166" s="86" t="s">
        <v>870</v>
      </c>
      <c r="F166" s="73" t="s">
        <v>1149</v>
      </c>
      <c r="G166" s="86" t="s">
        <v>1150</v>
      </c>
      <c r="H166" s="86" t="s">
        <v>130</v>
      </c>
      <c r="I166" s="83">
        <v>5835.5346840000002</v>
      </c>
      <c r="J166" s="85">
        <v>2582</v>
      </c>
      <c r="K166" s="73"/>
      <c r="L166" s="83">
        <v>484.41532028099999</v>
      </c>
      <c r="M166" s="84">
        <v>5.4261335077174077E-5</v>
      </c>
      <c r="N166" s="84">
        <f t="shared" si="2"/>
        <v>3.3553661901297789E-3</v>
      </c>
      <c r="O166" s="84">
        <f>L166/'סכום נכסי הקרן'!$C$42</f>
        <v>3.9217188396983962E-4</v>
      </c>
    </row>
    <row r="167" spans="2:15">
      <c r="B167" s="76" t="s">
        <v>1529</v>
      </c>
      <c r="C167" s="73" t="s">
        <v>1530</v>
      </c>
      <c r="D167" s="86" t="s">
        <v>1465</v>
      </c>
      <c r="E167" s="86" t="s">
        <v>870</v>
      </c>
      <c r="F167" s="73" t="s">
        <v>1531</v>
      </c>
      <c r="G167" s="86" t="s">
        <v>921</v>
      </c>
      <c r="H167" s="86" t="s">
        <v>130</v>
      </c>
      <c r="I167" s="83">
        <v>2466.5739560000002</v>
      </c>
      <c r="J167" s="85">
        <v>1802</v>
      </c>
      <c r="K167" s="73"/>
      <c r="L167" s="83">
        <v>142.89923550700001</v>
      </c>
      <c r="M167" s="84">
        <v>1.1164477106696069E-4</v>
      </c>
      <c r="N167" s="84">
        <f t="shared" si="2"/>
        <v>9.8981027919894026E-4</v>
      </c>
      <c r="O167" s="84">
        <f>L167/'סכום נכסי הקרן'!$C$42</f>
        <v>1.1568804713715836E-4</v>
      </c>
    </row>
    <row r="168" spans="2:15">
      <c r="B168" s="76" t="s">
        <v>1532</v>
      </c>
      <c r="C168" s="73" t="s">
        <v>1533</v>
      </c>
      <c r="D168" s="86" t="s">
        <v>1465</v>
      </c>
      <c r="E168" s="86" t="s">
        <v>870</v>
      </c>
      <c r="F168" s="73" t="s">
        <v>1534</v>
      </c>
      <c r="G168" s="86" t="s">
        <v>890</v>
      </c>
      <c r="H168" s="86" t="s">
        <v>130</v>
      </c>
      <c r="I168" s="83">
        <v>3474.5089600000001</v>
      </c>
      <c r="J168" s="85">
        <v>6718</v>
      </c>
      <c r="K168" s="73"/>
      <c r="L168" s="83">
        <v>750.43730086400001</v>
      </c>
      <c r="M168" s="84">
        <v>5.2855358842617121E-5</v>
      </c>
      <c r="N168" s="84">
        <f t="shared" si="2"/>
        <v>5.1980022961921925E-3</v>
      </c>
      <c r="O168" s="84">
        <f>L168/'סכום נכסי הקרן'!$C$42</f>
        <v>6.075373708460712E-4</v>
      </c>
    </row>
    <row r="169" spans="2:15">
      <c r="B169" s="76" t="s">
        <v>1535</v>
      </c>
      <c r="C169" s="73" t="s">
        <v>1536</v>
      </c>
      <c r="D169" s="86" t="s">
        <v>1465</v>
      </c>
      <c r="E169" s="86" t="s">
        <v>870</v>
      </c>
      <c r="F169" s="73" t="s">
        <v>1537</v>
      </c>
      <c r="G169" s="86" t="s">
        <v>890</v>
      </c>
      <c r="H169" s="86" t="s">
        <v>130</v>
      </c>
      <c r="I169" s="83">
        <v>752.14432700000009</v>
      </c>
      <c r="J169" s="85">
        <v>24996</v>
      </c>
      <c r="K169" s="73"/>
      <c r="L169" s="83">
        <v>604.43927713400001</v>
      </c>
      <c r="M169" s="84">
        <v>1.3517986795245502E-5</v>
      </c>
      <c r="N169" s="84">
        <f t="shared" si="2"/>
        <v>4.1867278543243364E-3</v>
      </c>
      <c r="O169" s="84">
        <f>L169/'סכום נכסי הקרן'!$C$42</f>
        <v>4.8934061359063555E-4</v>
      </c>
    </row>
    <row r="170" spans="2:15">
      <c r="B170" s="72"/>
      <c r="C170" s="73"/>
      <c r="D170" s="73"/>
      <c r="E170" s="73"/>
      <c r="F170" s="73"/>
      <c r="G170" s="73"/>
      <c r="H170" s="73"/>
      <c r="I170" s="83"/>
      <c r="J170" s="85"/>
      <c r="K170" s="73"/>
      <c r="L170" s="73"/>
      <c r="M170" s="73"/>
      <c r="N170" s="84"/>
      <c r="O170" s="73"/>
    </row>
    <row r="171" spans="2:15">
      <c r="B171" s="89" t="s">
        <v>63</v>
      </c>
      <c r="C171" s="71"/>
      <c r="D171" s="71"/>
      <c r="E171" s="71"/>
      <c r="F171" s="71"/>
      <c r="G171" s="71"/>
      <c r="H171" s="71"/>
      <c r="I171" s="80"/>
      <c r="J171" s="82"/>
      <c r="K171" s="80">
        <v>37.675310579999994</v>
      </c>
      <c r="L171" s="80">
        <f>SUM(L172:L264)</f>
        <v>45687.391652626015</v>
      </c>
      <c r="M171" s="71"/>
      <c r="N171" s="81">
        <f t="shared" si="2"/>
        <v>0.31645970482005742</v>
      </c>
      <c r="O171" s="81">
        <f>L171/'סכום נכסי הקרן'!$C$42</f>
        <v>3.698749752110396E-2</v>
      </c>
    </row>
    <row r="172" spans="2:15">
      <c r="B172" s="76" t="s">
        <v>1538</v>
      </c>
      <c r="C172" s="73" t="s">
        <v>1539</v>
      </c>
      <c r="D172" s="86" t="s">
        <v>123</v>
      </c>
      <c r="E172" s="86" t="s">
        <v>870</v>
      </c>
      <c r="F172" s="73"/>
      <c r="G172" s="86" t="s">
        <v>947</v>
      </c>
      <c r="H172" s="86" t="s">
        <v>1540</v>
      </c>
      <c r="I172" s="83">
        <v>4224.9898380000004</v>
      </c>
      <c r="J172" s="85">
        <v>2471</v>
      </c>
      <c r="K172" s="73"/>
      <c r="L172" s="83">
        <v>381.03729107799995</v>
      </c>
      <c r="M172" s="84">
        <v>1.9486627866515682E-6</v>
      </c>
      <c r="N172" s="84">
        <f t="shared" si="2"/>
        <v>2.6393047249622819E-3</v>
      </c>
      <c r="O172" s="84">
        <f>L172/'סכום נכסי הקרן'!$C$42</f>
        <v>3.0847932765243823E-4</v>
      </c>
    </row>
    <row r="173" spans="2:15">
      <c r="B173" s="76" t="s">
        <v>1541</v>
      </c>
      <c r="C173" s="73" t="s">
        <v>1542</v>
      </c>
      <c r="D173" s="86" t="s">
        <v>27</v>
      </c>
      <c r="E173" s="86" t="s">
        <v>870</v>
      </c>
      <c r="F173" s="73"/>
      <c r="G173" s="86" t="s">
        <v>900</v>
      </c>
      <c r="H173" s="86" t="s">
        <v>132</v>
      </c>
      <c r="I173" s="83">
        <v>428.54108600000001</v>
      </c>
      <c r="J173" s="85">
        <v>29790</v>
      </c>
      <c r="K173" s="73"/>
      <c r="L173" s="83">
        <v>503.51323050300005</v>
      </c>
      <c r="M173" s="84">
        <v>2.1382558692140764E-6</v>
      </c>
      <c r="N173" s="84">
        <f t="shared" si="2"/>
        <v>3.4876503677314721E-3</v>
      </c>
      <c r="O173" s="84">
        <f>L173/'סכום נכסי הקרן'!$C$42</f>
        <v>4.076331279026368E-4</v>
      </c>
    </row>
    <row r="174" spans="2:15">
      <c r="B174" s="76" t="s">
        <v>1543</v>
      </c>
      <c r="C174" s="73" t="s">
        <v>1544</v>
      </c>
      <c r="D174" s="86" t="s">
        <v>27</v>
      </c>
      <c r="E174" s="86" t="s">
        <v>870</v>
      </c>
      <c r="F174" s="73"/>
      <c r="G174" s="86" t="s">
        <v>947</v>
      </c>
      <c r="H174" s="86" t="s">
        <v>132</v>
      </c>
      <c r="I174" s="83">
        <v>2170.8550180000002</v>
      </c>
      <c r="J174" s="85">
        <v>8978</v>
      </c>
      <c r="K174" s="73"/>
      <c r="L174" s="83">
        <v>768.70257969200009</v>
      </c>
      <c r="M174" s="84">
        <v>2.768420632464531E-6</v>
      </c>
      <c r="N174" s="84">
        <f t="shared" si="2"/>
        <v>5.3245191433414808E-3</v>
      </c>
      <c r="O174" s="84">
        <f>L174/'סכום נכסי הקרן'!$C$42</f>
        <v>6.2232453489582918E-4</v>
      </c>
    </row>
    <row r="175" spans="2:15">
      <c r="B175" s="76" t="s">
        <v>1545</v>
      </c>
      <c r="C175" s="73" t="s">
        <v>1546</v>
      </c>
      <c r="D175" s="86" t="s">
        <v>1547</v>
      </c>
      <c r="E175" s="86" t="s">
        <v>870</v>
      </c>
      <c r="F175" s="73"/>
      <c r="G175" s="86" t="s">
        <v>981</v>
      </c>
      <c r="H175" s="86" t="s">
        <v>135</v>
      </c>
      <c r="I175" s="83">
        <v>1962.7835999999998</v>
      </c>
      <c r="J175" s="85">
        <v>23260</v>
      </c>
      <c r="K175" s="73"/>
      <c r="L175" s="83">
        <v>189.314878781</v>
      </c>
      <c r="M175" s="84">
        <v>9.0680304221195103E-8</v>
      </c>
      <c r="N175" s="84">
        <f t="shared" si="2"/>
        <v>1.3113143142991547E-3</v>
      </c>
      <c r="O175" s="84">
        <f>L175/'סכום נכסי הקרן'!$C$42</f>
        <v>1.5326512099575853E-4</v>
      </c>
    </row>
    <row r="176" spans="2:15">
      <c r="B176" s="76" t="s">
        <v>1548</v>
      </c>
      <c r="C176" s="73" t="s">
        <v>1549</v>
      </c>
      <c r="D176" s="86" t="s">
        <v>1468</v>
      </c>
      <c r="E176" s="86" t="s">
        <v>870</v>
      </c>
      <c r="F176" s="73"/>
      <c r="G176" s="86" t="s">
        <v>981</v>
      </c>
      <c r="H176" s="86" t="s">
        <v>130</v>
      </c>
      <c r="I176" s="83">
        <v>185.185361</v>
      </c>
      <c r="J176" s="85">
        <v>23273</v>
      </c>
      <c r="K176" s="73"/>
      <c r="L176" s="83">
        <v>138.560678102</v>
      </c>
      <c r="M176" s="84">
        <v>6.8444284424597154E-8</v>
      </c>
      <c r="N176" s="84">
        <f t="shared" si="2"/>
        <v>9.5975869284071005E-4</v>
      </c>
      <c r="O176" s="84">
        <f>L176/'סכום נכסי הקרן'!$C$42</f>
        <v>1.1217564742559851E-4</v>
      </c>
    </row>
    <row r="177" spans="2:15">
      <c r="B177" s="76" t="s">
        <v>1550</v>
      </c>
      <c r="C177" s="73" t="s">
        <v>1551</v>
      </c>
      <c r="D177" s="86" t="s">
        <v>1465</v>
      </c>
      <c r="E177" s="86" t="s">
        <v>870</v>
      </c>
      <c r="F177" s="73"/>
      <c r="G177" s="86" t="s">
        <v>1100</v>
      </c>
      <c r="H177" s="86" t="s">
        <v>130</v>
      </c>
      <c r="I177" s="83">
        <v>330.426964</v>
      </c>
      <c r="J177" s="85">
        <v>175188</v>
      </c>
      <c r="K177" s="73"/>
      <c r="L177" s="83">
        <v>1861.061873998</v>
      </c>
      <c r="M177" s="84">
        <v>1.0016969009942099E-6</v>
      </c>
      <c r="N177" s="84">
        <f t="shared" si="2"/>
        <v>1.2890888930040686E-2</v>
      </c>
      <c r="O177" s="84">
        <f>L177/'סכום נכסי הקרן'!$C$42</f>
        <v>1.5066743572165729E-3</v>
      </c>
    </row>
    <row r="178" spans="2:15">
      <c r="B178" s="76" t="s">
        <v>1552</v>
      </c>
      <c r="C178" s="73" t="s">
        <v>1553</v>
      </c>
      <c r="D178" s="86" t="s">
        <v>1465</v>
      </c>
      <c r="E178" s="86" t="s">
        <v>870</v>
      </c>
      <c r="F178" s="73"/>
      <c r="G178" s="86" t="s">
        <v>981</v>
      </c>
      <c r="H178" s="86" t="s">
        <v>130</v>
      </c>
      <c r="I178" s="83">
        <v>224.22839800000003</v>
      </c>
      <c r="J178" s="85">
        <v>325693</v>
      </c>
      <c r="K178" s="73"/>
      <c r="L178" s="83">
        <v>2347.902275981</v>
      </c>
      <c r="M178" s="84">
        <v>4.468916179914618E-7</v>
      </c>
      <c r="N178" s="84">
        <f t="shared" si="2"/>
        <v>1.6263052766344151E-2</v>
      </c>
      <c r="O178" s="84">
        <f>L178/'סכום נכסי הקרן'!$C$42</f>
        <v>1.9008095334689572E-3</v>
      </c>
    </row>
    <row r="179" spans="2:15">
      <c r="B179" s="76" t="s">
        <v>1554</v>
      </c>
      <c r="C179" s="73" t="s">
        <v>1555</v>
      </c>
      <c r="D179" s="86" t="s">
        <v>1468</v>
      </c>
      <c r="E179" s="86" t="s">
        <v>870</v>
      </c>
      <c r="F179" s="73"/>
      <c r="G179" s="86" t="s">
        <v>937</v>
      </c>
      <c r="H179" s="86" t="s">
        <v>130</v>
      </c>
      <c r="I179" s="83">
        <v>906.67517099999998</v>
      </c>
      <c r="J179" s="85">
        <v>12091</v>
      </c>
      <c r="K179" s="73"/>
      <c r="L179" s="83">
        <v>352.447895157</v>
      </c>
      <c r="M179" s="84">
        <v>1.1260220741814869E-6</v>
      </c>
      <c r="N179" s="84">
        <f t="shared" si="2"/>
        <v>2.4412765279723282E-3</v>
      </c>
      <c r="O179" s="84">
        <f>L179/'סכום נכסי הקרן'!$C$42</f>
        <v>2.8533398771274691E-4</v>
      </c>
    </row>
    <row r="180" spans="2:15">
      <c r="B180" s="76" t="s">
        <v>1556</v>
      </c>
      <c r="C180" s="73" t="s">
        <v>1557</v>
      </c>
      <c r="D180" s="86" t="s">
        <v>119</v>
      </c>
      <c r="E180" s="86" t="s">
        <v>870</v>
      </c>
      <c r="F180" s="73"/>
      <c r="G180" s="86" t="s">
        <v>1034</v>
      </c>
      <c r="H180" s="86" t="s">
        <v>133</v>
      </c>
      <c r="I180" s="83">
        <v>4198.214199</v>
      </c>
      <c r="J180" s="85">
        <v>2424.5</v>
      </c>
      <c r="K180" s="73"/>
      <c r="L180" s="83">
        <v>447.03263016399995</v>
      </c>
      <c r="M180" s="84">
        <v>3.3563750789182589E-6</v>
      </c>
      <c r="N180" s="84">
        <f t="shared" si="2"/>
        <v>3.0964300886829471E-3</v>
      </c>
      <c r="O180" s="84">
        <f>L180/'סכום נכסי הקרן'!$C$42</f>
        <v>3.6190768835657873E-4</v>
      </c>
    </row>
    <row r="181" spans="2:15">
      <c r="B181" s="76" t="s">
        <v>1558</v>
      </c>
      <c r="C181" s="73" t="s">
        <v>1559</v>
      </c>
      <c r="D181" s="86" t="s">
        <v>119</v>
      </c>
      <c r="E181" s="86" t="s">
        <v>870</v>
      </c>
      <c r="F181" s="73"/>
      <c r="G181" s="86" t="s">
        <v>1034</v>
      </c>
      <c r="H181" s="86" t="s">
        <v>133</v>
      </c>
      <c r="I181" s="83">
        <v>2771.3882880000001</v>
      </c>
      <c r="J181" s="85">
        <v>1440.5</v>
      </c>
      <c r="K181" s="73"/>
      <c r="L181" s="83">
        <v>175.33276559100003</v>
      </c>
      <c r="M181" s="84">
        <v>2.8111472002530754E-6</v>
      </c>
      <c r="N181" s="84">
        <f t="shared" si="2"/>
        <v>1.2144653751758442E-3</v>
      </c>
      <c r="O181" s="84">
        <f>L181/'סכום נכסי הקרן'!$C$42</f>
        <v>1.4194551271330159E-4</v>
      </c>
    </row>
    <row r="182" spans="2:15">
      <c r="B182" s="76" t="s">
        <v>1560</v>
      </c>
      <c r="C182" s="73" t="s">
        <v>1561</v>
      </c>
      <c r="D182" s="86" t="s">
        <v>1465</v>
      </c>
      <c r="E182" s="86" t="s">
        <v>870</v>
      </c>
      <c r="F182" s="73"/>
      <c r="G182" s="86" t="s">
        <v>940</v>
      </c>
      <c r="H182" s="86" t="s">
        <v>130</v>
      </c>
      <c r="I182" s="83">
        <v>4891.9109920000001</v>
      </c>
      <c r="J182" s="85">
        <v>13269</v>
      </c>
      <c r="K182" s="73"/>
      <c r="L182" s="83">
        <v>2086.8811577050001</v>
      </c>
      <c r="M182" s="84">
        <v>2.877289708467373E-7</v>
      </c>
      <c r="N182" s="84">
        <f t="shared" si="2"/>
        <v>1.445505578832721E-2</v>
      </c>
      <c r="O182" s="84">
        <f>L182/'סכום נכסי הקרן'!$C$42</f>
        <v>1.6894926336425166E-3</v>
      </c>
    </row>
    <row r="183" spans="2:15">
      <c r="B183" s="76" t="s">
        <v>1562</v>
      </c>
      <c r="C183" s="73" t="s">
        <v>1563</v>
      </c>
      <c r="D183" s="86" t="s">
        <v>27</v>
      </c>
      <c r="E183" s="86" t="s">
        <v>870</v>
      </c>
      <c r="F183" s="73"/>
      <c r="G183" s="86" t="s">
        <v>928</v>
      </c>
      <c r="H183" s="86" t="s">
        <v>132</v>
      </c>
      <c r="I183" s="83">
        <v>21782.498479999998</v>
      </c>
      <c r="J183" s="85">
        <v>612</v>
      </c>
      <c r="K183" s="83">
        <v>12.027729316</v>
      </c>
      <c r="L183" s="83">
        <v>537.81132511600003</v>
      </c>
      <c r="M183" s="84">
        <v>1.4171851368287774E-5</v>
      </c>
      <c r="N183" s="84">
        <f t="shared" si="2"/>
        <v>3.72522061423725E-3</v>
      </c>
      <c r="O183" s="84">
        <f>L183/'סכום נכסי הקרן'!$C$42</f>
        <v>4.3540010350768887E-4</v>
      </c>
    </row>
    <row r="184" spans="2:15">
      <c r="B184" s="76" t="s">
        <v>1564</v>
      </c>
      <c r="C184" s="73" t="s">
        <v>1565</v>
      </c>
      <c r="D184" s="86" t="s">
        <v>27</v>
      </c>
      <c r="E184" s="86" t="s">
        <v>870</v>
      </c>
      <c r="F184" s="73"/>
      <c r="G184" s="86" t="s">
        <v>954</v>
      </c>
      <c r="H184" s="86" t="s">
        <v>132</v>
      </c>
      <c r="I184" s="83">
        <v>352.430881</v>
      </c>
      <c r="J184" s="85">
        <v>39755</v>
      </c>
      <c r="K184" s="73"/>
      <c r="L184" s="83">
        <v>552.60349901799998</v>
      </c>
      <c r="M184" s="84">
        <v>8.4012632438040408E-7</v>
      </c>
      <c r="N184" s="84">
        <f t="shared" si="2"/>
        <v>3.8276805450265972E-3</v>
      </c>
      <c r="O184" s="84">
        <f>L184/'סכום נכסי הקרן'!$C$42</f>
        <v>4.4737551895035433E-4</v>
      </c>
    </row>
    <row r="185" spans="2:15">
      <c r="B185" s="76" t="s">
        <v>1566</v>
      </c>
      <c r="C185" s="73" t="s">
        <v>1567</v>
      </c>
      <c r="D185" s="86" t="s">
        <v>1468</v>
      </c>
      <c r="E185" s="86" t="s">
        <v>870</v>
      </c>
      <c r="F185" s="73"/>
      <c r="G185" s="86" t="s">
        <v>911</v>
      </c>
      <c r="H185" s="86" t="s">
        <v>130</v>
      </c>
      <c r="I185" s="83">
        <v>7482.7853439999999</v>
      </c>
      <c r="J185" s="85">
        <v>3031</v>
      </c>
      <c r="K185" s="73"/>
      <c r="L185" s="83">
        <v>729.17236448100005</v>
      </c>
      <c r="M185" s="84">
        <v>8.6498292163892242E-7</v>
      </c>
      <c r="N185" s="84">
        <f t="shared" si="2"/>
        <v>5.0507079279352414E-3</v>
      </c>
      <c r="O185" s="84">
        <f>L185/'סכום נכסי הקרן'!$C$42</f>
        <v>5.9032175066506146E-4</v>
      </c>
    </row>
    <row r="186" spans="2:15">
      <c r="B186" s="76" t="s">
        <v>1568</v>
      </c>
      <c r="C186" s="73" t="s">
        <v>1569</v>
      </c>
      <c r="D186" s="86" t="s">
        <v>119</v>
      </c>
      <c r="E186" s="86" t="s">
        <v>870</v>
      </c>
      <c r="F186" s="73"/>
      <c r="G186" s="86" t="s">
        <v>911</v>
      </c>
      <c r="H186" s="86" t="s">
        <v>133</v>
      </c>
      <c r="I186" s="83">
        <v>34348.713000000003</v>
      </c>
      <c r="J186" s="85">
        <v>146.68</v>
      </c>
      <c r="K186" s="73"/>
      <c r="L186" s="83">
        <v>221.27574599799996</v>
      </c>
      <c r="M186" s="84">
        <v>1.978867620948428E-6</v>
      </c>
      <c r="N186" s="84">
        <f t="shared" si="2"/>
        <v>1.5326954489935339E-3</v>
      </c>
      <c r="O186" s="84">
        <f>L186/'סכום נכסי הקרן'!$C$42</f>
        <v>1.791399292130749E-4</v>
      </c>
    </row>
    <row r="187" spans="2:15">
      <c r="B187" s="76" t="s">
        <v>1570</v>
      </c>
      <c r="C187" s="73" t="s">
        <v>1571</v>
      </c>
      <c r="D187" s="86" t="s">
        <v>1468</v>
      </c>
      <c r="E187" s="86" t="s">
        <v>870</v>
      </c>
      <c r="F187" s="73"/>
      <c r="G187" s="86" t="s">
        <v>937</v>
      </c>
      <c r="H187" s="86" t="s">
        <v>130</v>
      </c>
      <c r="I187" s="83">
        <v>267.95921700000002</v>
      </c>
      <c r="J187" s="85">
        <v>72154</v>
      </c>
      <c r="K187" s="73"/>
      <c r="L187" s="83">
        <v>621.59868857999993</v>
      </c>
      <c r="M187" s="84">
        <v>1.75698626195471E-6</v>
      </c>
      <c r="N187" s="84">
        <f t="shared" si="2"/>
        <v>4.3055847661475121E-3</v>
      </c>
      <c r="O187" s="84">
        <f>L187/'סכום נכסי הקרן'!$C$42</f>
        <v>5.032324919703032E-4</v>
      </c>
    </row>
    <row r="188" spans="2:15">
      <c r="B188" s="76" t="s">
        <v>1572</v>
      </c>
      <c r="C188" s="73" t="s">
        <v>1573</v>
      </c>
      <c r="D188" s="86" t="s">
        <v>1468</v>
      </c>
      <c r="E188" s="86" t="s">
        <v>870</v>
      </c>
      <c r="F188" s="73"/>
      <c r="G188" s="86" t="s">
        <v>947</v>
      </c>
      <c r="H188" s="86" t="s">
        <v>130</v>
      </c>
      <c r="I188" s="83">
        <v>994.47702400000014</v>
      </c>
      <c r="J188" s="85">
        <v>21406</v>
      </c>
      <c r="K188" s="73"/>
      <c r="L188" s="83">
        <v>684.40197190000004</v>
      </c>
      <c r="M188" s="84">
        <v>1.7616027087014874E-6</v>
      </c>
      <c r="N188" s="84">
        <f t="shared" si="2"/>
        <v>4.7405999373415827E-3</v>
      </c>
      <c r="O188" s="84">
        <f>L188/'סכום נכסי הקרן'!$C$42</f>
        <v>5.5407663522491545E-4</v>
      </c>
    </row>
    <row r="189" spans="2:15">
      <c r="B189" s="76" t="s">
        <v>1574</v>
      </c>
      <c r="C189" s="73" t="s">
        <v>1575</v>
      </c>
      <c r="D189" s="86" t="s">
        <v>1465</v>
      </c>
      <c r="E189" s="86" t="s">
        <v>870</v>
      </c>
      <c r="F189" s="73"/>
      <c r="G189" s="86" t="s">
        <v>981</v>
      </c>
      <c r="H189" s="86" t="s">
        <v>130</v>
      </c>
      <c r="I189" s="83">
        <v>53.976548999999999</v>
      </c>
      <c r="J189" s="85">
        <v>222727</v>
      </c>
      <c r="K189" s="73"/>
      <c r="L189" s="83">
        <v>386.50841977300007</v>
      </c>
      <c r="M189" s="84">
        <v>1.3179505549908152E-6</v>
      </c>
      <c r="N189" s="84">
        <f t="shared" si="2"/>
        <v>2.6772012147644694E-3</v>
      </c>
      <c r="O189" s="84">
        <f>L189/'סכום נכסי הקרן'!$C$42</f>
        <v>3.1290863192488572E-4</v>
      </c>
    </row>
    <row r="190" spans="2:15">
      <c r="B190" s="76" t="s">
        <v>1576</v>
      </c>
      <c r="C190" s="73" t="s">
        <v>1577</v>
      </c>
      <c r="D190" s="86" t="s">
        <v>1468</v>
      </c>
      <c r="E190" s="86" t="s">
        <v>870</v>
      </c>
      <c r="F190" s="73"/>
      <c r="G190" s="86" t="s">
        <v>947</v>
      </c>
      <c r="H190" s="86" t="s">
        <v>130</v>
      </c>
      <c r="I190" s="83">
        <v>654.26120000000003</v>
      </c>
      <c r="J190" s="85">
        <v>18202</v>
      </c>
      <c r="K190" s="73"/>
      <c r="L190" s="83">
        <v>382.86992495099997</v>
      </c>
      <c r="M190" s="84">
        <v>1.2043280709628868E-6</v>
      </c>
      <c r="N190" s="84">
        <f t="shared" si="2"/>
        <v>2.6519987036184149E-3</v>
      </c>
      <c r="O190" s="84">
        <f>L190/'סכום נכסי הקרן'!$C$42</f>
        <v>3.0996298733146002E-4</v>
      </c>
    </row>
    <row r="191" spans="2:15">
      <c r="B191" s="76" t="s">
        <v>1578</v>
      </c>
      <c r="C191" s="73" t="s">
        <v>1579</v>
      </c>
      <c r="D191" s="86" t="s">
        <v>1580</v>
      </c>
      <c r="E191" s="86" t="s">
        <v>870</v>
      </c>
      <c r="F191" s="73"/>
      <c r="G191" s="86" t="s">
        <v>903</v>
      </c>
      <c r="H191" s="86" t="s">
        <v>132</v>
      </c>
      <c r="I191" s="83">
        <v>1913.190601</v>
      </c>
      <c r="J191" s="85">
        <v>4912</v>
      </c>
      <c r="K191" s="73"/>
      <c r="L191" s="83">
        <v>370.65043523700001</v>
      </c>
      <c r="M191" s="84">
        <v>3.9308743050146903E-6</v>
      </c>
      <c r="N191" s="84">
        <f t="shared" si="2"/>
        <v>2.5673588069627718E-3</v>
      </c>
      <c r="O191" s="84">
        <f>L191/'סכום נכסי הקרן'!$C$42</f>
        <v>3.0007035986561191E-4</v>
      </c>
    </row>
    <row r="192" spans="2:15">
      <c r="B192" s="76" t="s">
        <v>1581</v>
      </c>
      <c r="C192" s="73" t="s">
        <v>1582</v>
      </c>
      <c r="D192" s="86" t="s">
        <v>1468</v>
      </c>
      <c r="E192" s="86" t="s">
        <v>870</v>
      </c>
      <c r="F192" s="73"/>
      <c r="G192" s="86" t="s">
        <v>1089</v>
      </c>
      <c r="H192" s="86" t="s">
        <v>130</v>
      </c>
      <c r="I192" s="83">
        <v>1292.16587</v>
      </c>
      <c r="J192" s="85">
        <v>6003</v>
      </c>
      <c r="K192" s="73"/>
      <c r="L192" s="83">
        <v>249.38342572100004</v>
      </c>
      <c r="M192" s="84">
        <v>2.2286495964293975E-6</v>
      </c>
      <c r="N192" s="84">
        <f t="shared" si="2"/>
        <v>1.7273869756175113E-3</v>
      </c>
      <c r="O192" s="84">
        <f>L192/'סכום נכסי הקרן'!$C$42</f>
        <v>2.018952824182451E-4</v>
      </c>
    </row>
    <row r="193" spans="2:15">
      <c r="B193" s="76" t="s">
        <v>1583</v>
      </c>
      <c r="C193" s="73" t="s">
        <v>1584</v>
      </c>
      <c r="D193" s="86" t="s">
        <v>1468</v>
      </c>
      <c r="E193" s="86" t="s">
        <v>870</v>
      </c>
      <c r="F193" s="73"/>
      <c r="G193" s="86" t="s">
        <v>911</v>
      </c>
      <c r="H193" s="86" t="s">
        <v>130</v>
      </c>
      <c r="I193" s="83">
        <v>3176.9222789999999</v>
      </c>
      <c r="J193" s="85">
        <v>6166</v>
      </c>
      <c r="K193" s="73"/>
      <c r="L193" s="83">
        <v>629.78322421599989</v>
      </c>
      <c r="M193" s="84">
        <v>1.5259288220470521E-6</v>
      </c>
      <c r="N193" s="84">
        <f t="shared" si="2"/>
        <v>4.3622760246713266E-3</v>
      </c>
      <c r="O193" s="84">
        <f>L193/'סכום נכסי הקרן'!$C$42</f>
        <v>5.0985851023480913E-4</v>
      </c>
    </row>
    <row r="194" spans="2:15">
      <c r="B194" s="76" t="s">
        <v>1585</v>
      </c>
      <c r="C194" s="73" t="s">
        <v>1586</v>
      </c>
      <c r="D194" s="86" t="s">
        <v>1468</v>
      </c>
      <c r="E194" s="86" t="s">
        <v>870</v>
      </c>
      <c r="F194" s="73"/>
      <c r="G194" s="86" t="s">
        <v>900</v>
      </c>
      <c r="H194" s="86" t="s">
        <v>130</v>
      </c>
      <c r="I194" s="83">
        <v>1124.0207419999999</v>
      </c>
      <c r="J194" s="85">
        <v>6892</v>
      </c>
      <c r="K194" s="73"/>
      <c r="L194" s="83">
        <v>249.058043078</v>
      </c>
      <c r="M194" s="84">
        <v>3.0826588950723E-6</v>
      </c>
      <c r="N194" s="84">
        <f t="shared" si="2"/>
        <v>1.7251331701050347E-3</v>
      </c>
      <c r="O194" s="84">
        <f>L194/'סכום נכסי הקרן'!$C$42</f>
        <v>2.0163185985753337E-4</v>
      </c>
    </row>
    <row r="195" spans="2:15">
      <c r="B195" s="76" t="s">
        <v>1587</v>
      </c>
      <c r="C195" s="73" t="s">
        <v>1588</v>
      </c>
      <c r="D195" s="86" t="s">
        <v>1468</v>
      </c>
      <c r="E195" s="86" t="s">
        <v>870</v>
      </c>
      <c r="F195" s="73"/>
      <c r="G195" s="86" t="s">
        <v>959</v>
      </c>
      <c r="H195" s="86" t="s">
        <v>130</v>
      </c>
      <c r="I195" s="83">
        <v>490.69589999999994</v>
      </c>
      <c r="J195" s="85">
        <v>11912</v>
      </c>
      <c r="K195" s="73"/>
      <c r="L195" s="83">
        <v>187.92220138000002</v>
      </c>
      <c r="M195" s="84">
        <v>3.7687875957848974E-6</v>
      </c>
      <c r="N195" s="84">
        <f t="shared" si="2"/>
        <v>1.3016677517949744E-3</v>
      </c>
      <c r="O195" s="84">
        <f>L195/'סכום נכסי הקרן'!$C$42</f>
        <v>1.5213764030461201E-4</v>
      </c>
    </row>
    <row r="196" spans="2:15">
      <c r="B196" s="76" t="s">
        <v>1589</v>
      </c>
      <c r="C196" s="73" t="s">
        <v>1590</v>
      </c>
      <c r="D196" s="86" t="s">
        <v>27</v>
      </c>
      <c r="E196" s="86" t="s">
        <v>870</v>
      </c>
      <c r="F196" s="73"/>
      <c r="G196" s="86" t="s">
        <v>896</v>
      </c>
      <c r="H196" s="86" t="s">
        <v>132</v>
      </c>
      <c r="I196" s="83">
        <v>3213.2141480000005</v>
      </c>
      <c r="J196" s="85">
        <v>4050</v>
      </c>
      <c r="K196" s="73"/>
      <c r="L196" s="83">
        <v>513.26613580100002</v>
      </c>
      <c r="M196" s="84">
        <v>2.5932688333267808E-6</v>
      </c>
      <c r="N196" s="84">
        <f t="shared" si="2"/>
        <v>3.5552051442266992E-3</v>
      </c>
      <c r="O196" s="84">
        <f>L196/'סכום נכסי הקרן'!$C$42</f>
        <v>4.1552886341050094E-4</v>
      </c>
    </row>
    <row r="197" spans="2:15">
      <c r="B197" s="76" t="s">
        <v>1591</v>
      </c>
      <c r="C197" s="73" t="s">
        <v>1592</v>
      </c>
      <c r="D197" s="86" t="s">
        <v>27</v>
      </c>
      <c r="E197" s="86" t="s">
        <v>870</v>
      </c>
      <c r="F197" s="73"/>
      <c r="G197" s="86" t="s">
        <v>947</v>
      </c>
      <c r="H197" s="86" t="s">
        <v>132</v>
      </c>
      <c r="I197" s="83">
        <v>1373.883094</v>
      </c>
      <c r="J197" s="85">
        <v>7904</v>
      </c>
      <c r="K197" s="73"/>
      <c r="L197" s="83">
        <v>428.29660180600007</v>
      </c>
      <c r="M197" s="84">
        <v>1.4019215244897959E-5</v>
      </c>
      <c r="N197" s="84">
        <f t="shared" ref="N197:N264" si="3">IFERROR(L197/$L$11,0)</f>
        <v>2.9666525332305762E-3</v>
      </c>
      <c r="O197" s="84">
        <f>L197/'סכום נכסי הקרן'!$C$42</f>
        <v>3.4673941594313219E-4</v>
      </c>
    </row>
    <row r="198" spans="2:15">
      <c r="B198" s="76" t="s">
        <v>1483</v>
      </c>
      <c r="C198" s="73" t="s">
        <v>1484</v>
      </c>
      <c r="D198" s="86" t="s">
        <v>119</v>
      </c>
      <c r="E198" s="86" t="s">
        <v>870</v>
      </c>
      <c r="F198" s="73"/>
      <c r="G198" s="86" t="s">
        <v>125</v>
      </c>
      <c r="H198" s="86" t="s">
        <v>133</v>
      </c>
      <c r="I198" s="83">
        <v>13257.566908000001</v>
      </c>
      <c r="J198" s="85">
        <v>721.2</v>
      </c>
      <c r="K198" s="73"/>
      <c r="L198" s="83">
        <v>419.92524929500001</v>
      </c>
      <c r="M198" s="84">
        <v>7.4863692907750794E-5</v>
      </c>
      <c r="N198" s="84">
        <f>IFERROR(L198/$L$11,0)</f>
        <v>2.9086672631429707E-3</v>
      </c>
      <c r="O198" s="84">
        <f>L198/'סכום נכסי הקרן'!$C$42</f>
        <v>3.3996215488600845E-4</v>
      </c>
    </row>
    <row r="199" spans="2:15">
      <c r="B199" s="76" t="s">
        <v>1593</v>
      </c>
      <c r="C199" s="73" t="s">
        <v>1594</v>
      </c>
      <c r="D199" s="86" t="s">
        <v>27</v>
      </c>
      <c r="E199" s="86" t="s">
        <v>870</v>
      </c>
      <c r="F199" s="73"/>
      <c r="G199" s="86" t="s">
        <v>940</v>
      </c>
      <c r="H199" s="86" t="s">
        <v>136</v>
      </c>
      <c r="I199" s="83">
        <v>14949.937116999999</v>
      </c>
      <c r="J199" s="85">
        <v>9764</v>
      </c>
      <c r="K199" s="73"/>
      <c r="L199" s="83">
        <v>573.958703399</v>
      </c>
      <c r="M199" s="84">
        <v>4.8658891379042629E-6</v>
      </c>
      <c r="N199" s="84">
        <f t="shared" si="3"/>
        <v>3.9756001663997474E-3</v>
      </c>
      <c r="O199" s="84">
        <f>L199/'סכום נכסי הקרן'!$C$42</f>
        <v>4.6466421809760594E-4</v>
      </c>
    </row>
    <row r="200" spans="2:15">
      <c r="B200" s="76" t="s">
        <v>1595</v>
      </c>
      <c r="C200" s="73" t="s">
        <v>1596</v>
      </c>
      <c r="D200" s="86" t="s">
        <v>1465</v>
      </c>
      <c r="E200" s="86" t="s">
        <v>870</v>
      </c>
      <c r="F200" s="73"/>
      <c r="G200" s="86" t="s">
        <v>1100</v>
      </c>
      <c r="H200" s="86" t="s">
        <v>130</v>
      </c>
      <c r="I200" s="83">
        <v>1462.5845560000002</v>
      </c>
      <c r="J200" s="85">
        <v>27316</v>
      </c>
      <c r="K200" s="73"/>
      <c r="L200" s="83">
        <v>1284.4555054260002</v>
      </c>
      <c r="M200" s="84">
        <v>6.0840409277779858E-7</v>
      </c>
      <c r="N200" s="84">
        <f t="shared" si="3"/>
        <v>8.8969493638896783E-3</v>
      </c>
      <c r="O200" s="84">
        <f>L200/'סכום נכסי הקרן'!$C$42</f>
        <v>1.0398666482020933E-3</v>
      </c>
    </row>
    <row r="201" spans="2:15">
      <c r="B201" s="76" t="s">
        <v>1597</v>
      </c>
      <c r="C201" s="73" t="s">
        <v>1598</v>
      </c>
      <c r="D201" s="86" t="s">
        <v>1468</v>
      </c>
      <c r="E201" s="86" t="s">
        <v>870</v>
      </c>
      <c r="F201" s="73"/>
      <c r="G201" s="86" t="s">
        <v>896</v>
      </c>
      <c r="H201" s="86" t="s">
        <v>130</v>
      </c>
      <c r="I201" s="83">
        <v>327.13060000000002</v>
      </c>
      <c r="J201" s="85">
        <v>25962</v>
      </c>
      <c r="K201" s="73"/>
      <c r="L201" s="83">
        <v>273.048813086</v>
      </c>
      <c r="M201" s="84">
        <v>1.2341263417105132E-6</v>
      </c>
      <c r="N201" s="84">
        <f t="shared" si="3"/>
        <v>1.8913083821386417E-3</v>
      </c>
      <c r="O201" s="84">
        <f>L201/'סכום נכסי הקרן'!$C$42</f>
        <v>2.2105425439795953E-4</v>
      </c>
    </row>
    <row r="202" spans="2:15">
      <c r="B202" s="76" t="s">
        <v>1599</v>
      </c>
      <c r="C202" s="73" t="s">
        <v>1600</v>
      </c>
      <c r="D202" s="86" t="s">
        <v>1468</v>
      </c>
      <c r="E202" s="86" t="s">
        <v>870</v>
      </c>
      <c r="F202" s="73"/>
      <c r="G202" s="86" t="s">
        <v>992</v>
      </c>
      <c r="H202" s="86" t="s">
        <v>130</v>
      </c>
      <c r="I202" s="83">
        <v>4579.8284000000003</v>
      </c>
      <c r="J202" s="85">
        <v>879</v>
      </c>
      <c r="K202" s="73"/>
      <c r="L202" s="83">
        <v>129.42526361</v>
      </c>
      <c r="M202" s="84">
        <v>1.172038429752746E-6</v>
      </c>
      <c r="N202" s="84">
        <f t="shared" si="3"/>
        <v>8.9648104732467356E-4</v>
      </c>
      <c r="O202" s="84">
        <f>L202/'סכום נכסי הקרן'!$C$42</f>
        <v>1.047798187592079E-4</v>
      </c>
    </row>
    <row r="203" spans="2:15">
      <c r="B203" s="76" t="s">
        <v>1601</v>
      </c>
      <c r="C203" s="73" t="s">
        <v>1602</v>
      </c>
      <c r="D203" s="86" t="s">
        <v>1468</v>
      </c>
      <c r="E203" s="86" t="s">
        <v>870</v>
      </c>
      <c r="F203" s="73"/>
      <c r="G203" s="86" t="s">
        <v>1034</v>
      </c>
      <c r="H203" s="86" t="s">
        <v>130</v>
      </c>
      <c r="I203" s="83">
        <v>3445.51613</v>
      </c>
      <c r="J203" s="85">
        <v>2602</v>
      </c>
      <c r="K203" s="73"/>
      <c r="L203" s="83">
        <v>288.23223996400003</v>
      </c>
      <c r="M203" s="84">
        <v>2.3715266160362086E-6</v>
      </c>
      <c r="N203" s="84">
        <f t="shared" si="3"/>
        <v>1.9964783779331517E-3</v>
      </c>
      <c r="O203" s="84">
        <f>L203/'סכום נכסי הקרן'!$C$42</f>
        <v>2.3334641955989014E-4</v>
      </c>
    </row>
    <row r="204" spans="2:15">
      <c r="B204" s="76" t="s">
        <v>1603</v>
      </c>
      <c r="C204" s="73" t="s">
        <v>1604</v>
      </c>
      <c r="D204" s="86" t="s">
        <v>1468</v>
      </c>
      <c r="E204" s="86" t="s">
        <v>870</v>
      </c>
      <c r="F204" s="73"/>
      <c r="G204" s="86" t="s">
        <v>992</v>
      </c>
      <c r="H204" s="86" t="s">
        <v>130</v>
      </c>
      <c r="I204" s="83">
        <v>1144.9571000000001</v>
      </c>
      <c r="J204" s="85">
        <v>4164</v>
      </c>
      <c r="K204" s="73"/>
      <c r="L204" s="83">
        <v>153.27838386500002</v>
      </c>
      <c r="M204" s="84">
        <v>7.9993783306956531E-7</v>
      </c>
      <c r="N204" s="84">
        <f t="shared" si="3"/>
        <v>1.0617028103075197E-3</v>
      </c>
      <c r="O204" s="84">
        <f>L204/'סכום נכסי הקרן'!$C$42</f>
        <v>1.2409077511693853E-4</v>
      </c>
    </row>
    <row r="205" spans="2:15">
      <c r="B205" s="76" t="s">
        <v>1605</v>
      </c>
      <c r="C205" s="73" t="s">
        <v>1606</v>
      </c>
      <c r="D205" s="86" t="s">
        <v>1468</v>
      </c>
      <c r="E205" s="86" t="s">
        <v>870</v>
      </c>
      <c r="F205" s="73"/>
      <c r="G205" s="86" t="s">
        <v>937</v>
      </c>
      <c r="H205" s="86" t="s">
        <v>130</v>
      </c>
      <c r="I205" s="83">
        <v>664.07511799999997</v>
      </c>
      <c r="J205" s="85">
        <v>26371</v>
      </c>
      <c r="K205" s="73"/>
      <c r="L205" s="83">
        <v>563.02124671700005</v>
      </c>
      <c r="M205" s="84">
        <v>1.9300705826897383E-6</v>
      </c>
      <c r="N205" s="84">
        <f t="shared" si="3"/>
        <v>3.8998404395283858E-3</v>
      </c>
      <c r="O205" s="84">
        <f>L205/'סכום נכסי הקרן'!$C$42</f>
        <v>4.5580949609927966E-4</v>
      </c>
    </row>
    <row r="206" spans="2:15">
      <c r="B206" s="76" t="s">
        <v>1607</v>
      </c>
      <c r="C206" s="73" t="s">
        <v>1608</v>
      </c>
      <c r="D206" s="86" t="s">
        <v>1465</v>
      </c>
      <c r="E206" s="86" t="s">
        <v>870</v>
      </c>
      <c r="F206" s="73"/>
      <c r="G206" s="86" t="s">
        <v>900</v>
      </c>
      <c r="H206" s="86" t="s">
        <v>130</v>
      </c>
      <c r="I206" s="83">
        <v>1243.09628</v>
      </c>
      <c r="J206" s="85">
        <v>9354</v>
      </c>
      <c r="K206" s="73"/>
      <c r="L206" s="83">
        <v>373.83771169000005</v>
      </c>
      <c r="M206" s="84">
        <v>9.0716679897651186E-6</v>
      </c>
      <c r="N206" s="84">
        <f t="shared" si="3"/>
        <v>2.5894358949516269E-3</v>
      </c>
      <c r="O206" s="84">
        <f>L206/'סכום נכסי הקרן'!$C$42</f>
        <v>3.0265070808948858E-4</v>
      </c>
    </row>
    <row r="207" spans="2:15">
      <c r="B207" s="76" t="s">
        <v>1609</v>
      </c>
      <c r="C207" s="73" t="s">
        <v>1610</v>
      </c>
      <c r="D207" s="86" t="s">
        <v>27</v>
      </c>
      <c r="E207" s="86" t="s">
        <v>870</v>
      </c>
      <c r="F207" s="73"/>
      <c r="G207" s="86" t="s">
        <v>981</v>
      </c>
      <c r="H207" s="86" t="s">
        <v>136</v>
      </c>
      <c r="I207" s="83">
        <v>4512.488566</v>
      </c>
      <c r="J207" s="85">
        <v>17200</v>
      </c>
      <c r="K207" s="73"/>
      <c r="L207" s="83">
        <v>305.18140672600003</v>
      </c>
      <c r="M207" s="84">
        <v>3.0893236578780178E-6</v>
      </c>
      <c r="N207" s="84">
        <f t="shared" si="3"/>
        <v>2.1138790024036922E-3</v>
      </c>
      <c r="O207" s="84">
        <f>L207/'סכום נכסי הקרן'!$C$42</f>
        <v>2.470680885131279E-4</v>
      </c>
    </row>
    <row r="208" spans="2:15">
      <c r="B208" s="76" t="s">
        <v>1611</v>
      </c>
      <c r="C208" s="73" t="s">
        <v>1612</v>
      </c>
      <c r="D208" s="86" t="s">
        <v>1468</v>
      </c>
      <c r="E208" s="86" t="s">
        <v>870</v>
      </c>
      <c r="F208" s="73"/>
      <c r="G208" s="86" t="s">
        <v>981</v>
      </c>
      <c r="H208" s="86" t="s">
        <v>130</v>
      </c>
      <c r="I208" s="83">
        <v>343.48712999999998</v>
      </c>
      <c r="J208" s="85">
        <v>26562</v>
      </c>
      <c r="K208" s="73"/>
      <c r="L208" s="83">
        <v>293.32712047800004</v>
      </c>
      <c r="M208" s="84">
        <v>3.1904781796735478E-7</v>
      </c>
      <c r="N208" s="84">
        <f t="shared" si="3"/>
        <v>2.0317687354088607E-3</v>
      </c>
      <c r="O208" s="84">
        <f>L208/'סכום נכסי הקרן'!$C$42</f>
        <v>2.374711216618335E-4</v>
      </c>
    </row>
    <row r="209" spans="2:15">
      <c r="B209" s="76" t="s">
        <v>1613</v>
      </c>
      <c r="C209" s="73" t="s">
        <v>1614</v>
      </c>
      <c r="D209" s="86" t="s">
        <v>1580</v>
      </c>
      <c r="E209" s="86" t="s">
        <v>870</v>
      </c>
      <c r="F209" s="73"/>
      <c r="G209" s="86" t="s">
        <v>981</v>
      </c>
      <c r="H209" s="86" t="s">
        <v>132</v>
      </c>
      <c r="I209" s="83">
        <v>1962.7835999999998</v>
      </c>
      <c r="J209" s="85">
        <v>2604</v>
      </c>
      <c r="K209" s="73"/>
      <c r="L209" s="83">
        <v>201.58644130800002</v>
      </c>
      <c r="M209" s="84">
        <v>6.2977310267556334E-7</v>
      </c>
      <c r="N209" s="84">
        <f t="shared" si="3"/>
        <v>1.3963149001172792E-3</v>
      </c>
      <c r="O209" s="84">
        <f>L209/'סכום נכסי הקרן'!$C$42</f>
        <v>1.631999054544243E-4</v>
      </c>
    </row>
    <row r="210" spans="2:15">
      <c r="B210" s="76" t="s">
        <v>1615</v>
      </c>
      <c r="C210" s="73" t="s">
        <v>1616</v>
      </c>
      <c r="D210" s="86" t="s">
        <v>27</v>
      </c>
      <c r="E210" s="86" t="s">
        <v>870</v>
      </c>
      <c r="F210" s="73"/>
      <c r="G210" s="86" t="s">
        <v>954</v>
      </c>
      <c r="H210" s="86" t="s">
        <v>132</v>
      </c>
      <c r="I210" s="83">
        <v>1962.7835999999998</v>
      </c>
      <c r="J210" s="85">
        <v>3139</v>
      </c>
      <c r="K210" s="73"/>
      <c r="L210" s="83">
        <v>243.00301047000002</v>
      </c>
      <c r="M210" s="84">
        <v>1.5029878484921099E-6</v>
      </c>
      <c r="N210" s="84">
        <f t="shared" si="3"/>
        <v>1.6831921933390004E-3</v>
      </c>
      <c r="O210" s="84">
        <f>L210/'סכום נכסי הקרן'!$C$42</f>
        <v>1.9672983994618808E-4</v>
      </c>
    </row>
    <row r="211" spans="2:15">
      <c r="B211" s="76" t="s">
        <v>1617</v>
      </c>
      <c r="C211" s="73" t="s">
        <v>1618</v>
      </c>
      <c r="D211" s="86" t="s">
        <v>1468</v>
      </c>
      <c r="E211" s="86" t="s">
        <v>870</v>
      </c>
      <c r="F211" s="73"/>
      <c r="G211" s="86" t="s">
        <v>937</v>
      </c>
      <c r="H211" s="86" t="s">
        <v>130</v>
      </c>
      <c r="I211" s="83">
        <v>492.16798799999998</v>
      </c>
      <c r="J211" s="85">
        <v>11529</v>
      </c>
      <c r="K211" s="73"/>
      <c r="L211" s="83">
        <v>182.42568205100002</v>
      </c>
      <c r="M211" s="84">
        <v>8.76861246578139E-7</v>
      </c>
      <c r="N211" s="84">
        <f t="shared" si="3"/>
        <v>1.2635953904393859E-3</v>
      </c>
      <c r="O211" s="84">
        <f>L211/'סכום נכסי הקרן'!$C$42</f>
        <v>1.476877803388286E-4</v>
      </c>
    </row>
    <row r="212" spans="2:15">
      <c r="B212" s="76" t="s">
        <v>1619</v>
      </c>
      <c r="C212" s="73" t="s">
        <v>1620</v>
      </c>
      <c r="D212" s="86" t="s">
        <v>1468</v>
      </c>
      <c r="E212" s="86" t="s">
        <v>870</v>
      </c>
      <c r="F212" s="73"/>
      <c r="G212" s="86" t="s">
        <v>911</v>
      </c>
      <c r="H212" s="86" t="s">
        <v>130</v>
      </c>
      <c r="I212" s="83">
        <v>2550.8041250000001</v>
      </c>
      <c r="J212" s="85">
        <v>12707</v>
      </c>
      <c r="K212" s="73"/>
      <c r="L212" s="83">
        <v>1042.0801366549999</v>
      </c>
      <c r="M212" s="84">
        <v>8.3682224322992888E-7</v>
      </c>
      <c r="N212" s="84">
        <f t="shared" si="3"/>
        <v>7.2181046130203302E-3</v>
      </c>
      <c r="O212" s="84">
        <f>L212/'סכום נכסי הקרן'!$C$42</f>
        <v>8.436449330348904E-4</v>
      </c>
    </row>
    <row r="213" spans="2:15">
      <c r="B213" s="76" t="s">
        <v>1621</v>
      </c>
      <c r="C213" s="73" t="s">
        <v>1622</v>
      </c>
      <c r="D213" s="86" t="s">
        <v>27</v>
      </c>
      <c r="E213" s="86" t="s">
        <v>870</v>
      </c>
      <c r="F213" s="73"/>
      <c r="G213" s="86" t="s">
        <v>900</v>
      </c>
      <c r="H213" s="86" t="s">
        <v>132</v>
      </c>
      <c r="I213" s="83">
        <v>130.85223999999999</v>
      </c>
      <c r="J213" s="85">
        <v>59440</v>
      </c>
      <c r="K213" s="73"/>
      <c r="L213" s="83">
        <v>306.76646367999996</v>
      </c>
      <c r="M213" s="84">
        <v>1.03621272214306E-6</v>
      </c>
      <c r="N213" s="84">
        <f t="shared" si="3"/>
        <v>2.1248581070897211E-3</v>
      </c>
      <c r="O213" s="84">
        <f>L213/'סכום נכסי הקרן'!$C$42</f>
        <v>2.4835131541744846E-4</v>
      </c>
    </row>
    <row r="214" spans="2:15">
      <c r="B214" s="76" t="s">
        <v>1496</v>
      </c>
      <c r="C214" s="73" t="s">
        <v>1497</v>
      </c>
      <c r="D214" s="86" t="s">
        <v>1465</v>
      </c>
      <c r="E214" s="86" t="s">
        <v>870</v>
      </c>
      <c r="F214" s="73"/>
      <c r="G214" s="86" t="s">
        <v>156</v>
      </c>
      <c r="H214" s="86" t="s">
        <v>130</v>
      </c>
      <c r="I214" s="83">
        <v>1629.5948149999999</v>
      </c>
      <c r="J214" s="85">
        <v>6223</v>
      </c>
      <c r="K214" s="73"/>
      <c r="L214" s="83">
        <v>326.032138417</v>
      </c>
      <c r="M214" s="84">
        <v>2.4364063403460575E-5</v>
      </c>
      <c r="N214" s="84">
        <f>IFERROR(L214/$L$11,0)</f>
        <v>2.258304327587184E-3</v>
      </c>
      <c r="O214" s="84">
        <f>L214/'סכום נכסי הקרן'!$C$42</f>
        <v>2.6394837777537859E-4</v>
      </c>
    </row>
    <row r="215" spans="2:15">
      <c r="B215" s="76" t="s">
        <v>1623</v>
      </c>
      <c r="C215" s="73" t="s">
        <v>1624</v>
      </c>
      <c r="D215" s="86" t="s">
        <v>119</v>
      </c>
      <c r="E215" s="86" t="s">
        <v>870</v>
      </c>
      <c r="F215" s="73"/>
      <c r="G215" s="86" t="s">
        <v>911</v>
      </c>
      <c r="H215" s="86" t="s">
        <v>133</v>
      </c>
      <c r="I215" s="83">
        <v>147208.76999999999</v>
      </c>
      <c r="J215" s="85">
        <v>36.44</v>
      </c>
      <c r="K215" s="73"/>
      <c r="L215" s="83">
        <v>235.59414617299998</v>
      </c>
      <c r="M215" s="84">
        <v>2.078069168015743E-6</v>
      </c>
      <c r="N215" s="84">
        <f t="shared" si="3"/>
        <v>1.6318737239830086E-3</v>
      </c>
      <c r="O215" s="84">
        <f>L215/'סכום נכסי הקרן'!$C$42</f>
        <v>1.9073178796933084E-4</v>
      </c>
    </row>
    <row r="216" spans="2:15">
      <c r="B216" s="76" t="s">
        <v>1625</v>
      </c>
      <c r="C216" s="73" t="s">
        <v>1626</v>
      </c>
      <c r="D216" s="86" t="s">
        <v>27</v>
      </c>
      <c r="E216" s="86" t="s">
        <v>870</v>
      </c>
      <c r="F216" s="73"/>
      <c r="G216" s="86" t="s">
        <v>900</v>
      </c>
      <c r="H216" s="86" t="s">
        <v>132</v>
      </c>
      <c r="I216" s="83">
        <v>278.06101000000001</v>
      </c>
      <c r="J216" s="85">
        <v>51090</v>
      </c>
      <c r="K216" s="73"/>
      <c r="L216" s="83">
        <v>560.30424945200002</v>
      </c>
      <c r="M216" s="84">
        <v>5.5088056877168059E-7</v>
      </c>
      <c r="N216" s="84">
        <f t="shared" si="3"/>
        <v>3.881020801957122E-3</v>
      </c>
      <c r="O216" s="84">
        <f>L216/'סכום נכסי הקרן'!$C$42</f>
        <v>4.5360987546065525E-4</v>
      </c>
    </row>
    <row r="217" spans="2:15">
      <c r="B217" s="76" t="s">
        <v>1627</v>
      </c>
      <c r="C217" s="73" t="s">
        <v>1628</v>
      </c>
      <c r="D217" s="86" t="s">
        <v>1468</v>
      </c>
      <c r="E217" s="86" t="s">
        <v>870</v>
      </c>
      <c r="F217" s="73"/>
      <c r="G217" s="86" t="s">
        <v>890</v>
      </c>
      <c r="H217" s="86" t="s">
        <v>130</v>
      </c>
      <c r="I217" s="83">
        <v>610.471498</v>
      </c>
      <c r="J217" s="85">
        <v>35694</v>
      </c>
      <c r="K217" s="73"/>
      <c r="L217" s="83">
        <v>700.55395410400001</v>
      </c>
      <c r="M217" s="84">
        <v>6.1759206024373555E-7</v>
      </c>
      <c r="N217" s="84">
        <f t="shared" si="3"/>
        <v>4.8524787585139629E-3</v>
      </c>
      <c r="O217" s="84">
        <f>L217/'סכום נכסי הקרן'!$C$42</f>
        <v>5.671529212662314E-4</v>
      </c>
    </row>
    <row r="218" spans="2:15">
      <c r="B218" s="76" t="s">
        <v>1629</v>
      </c>
      <c r="C218" s="73" t="s">
        <v>1630</v>
      </c>
      <c r="D218" s="86" t="s">
        <v>1465</v>
      </c>
      <c r="E218" s="86" t="s">
        <v>870</v>
      </c>
      <c r="F218" s="73"/>
      <c r="G218" s="86" t="s">
        <v>900</v>
      </c>
      <c r="H218" s="86" t="s">
        <v>130</v>
      </c>
      <c r="I218" s="83">
        <v>7524.0038000000004</v>
      </c>
      <c r="J218" s="85">
        <v>1745</v>
      </c>
      <c r="K218" s="73"/>
      <c r="L218" s="83">
        <v>422.10978018699996</v>
      </c>
      <c r="M218" s="84">
        <v>2.1618196839639584E-5</v>
      </c>
      <c r="N218" s="84">
        <f t="shared" si="3"/>
        <v>2.9237987026111915E-3</v>
      </c>
      <c r="O218" s="84">
        <f>L218/'סכום נכסי הקרן'!$C$42</f>
        <v>3.4173070257564176E-4</v>
      </c>
    </row>
    <row r="219" spans="2:15">
      <c r="B219" s="76" t="s">
        <v>1631</v>
      </c>
      <c r="C219" s="73" t="s">
        <v>1632</v>
      </c>
      <c r="D219" s="86" t="s">
        <v>1468</v>
      </c>
      <c r="E219" s="86" t="s">
        <v>870</v>
      </c>
      <c r="F219" s="73"/>
      <c r="G219" s="86" t="s">
        <v>959</v>
      </c>
      <c r="H219" s="86" t="s">
        <v>130</v>
      </c>
      <c r="I219" s="83">
        <v>775.49252899999988</v>
      </c>
      <c r="J219" s="85">
        <v>21458</v>
      </c>
      <c r="K219" s="73"/>
      <c r="L219" s="83">
        <v>534.99267584200004</v>
      </c>
      <c r="M219" s="84">
        <v>1.0407745174736302E-6</v>
      </c>
      <c r="N219" s="84">
        <f t="shared" si="3"/>
        <v>3.7056968707059198E-3</v>
      </c>
      <c r="O219" s="84">
        <f>L219/'סכום נכסי הקרן'!$C$42</f>
        <v>4.3311818766036682E-4</v>
      </c>
    </row>
    <row r="220" spans="2:15">
      <c r="B220" s="76" t="s">
        <v>1633</v>
      </c>
      <c r="C220" s="73" t="s">
        <v>1634</v>
      </c>
      <c r="D220" s="86" t="s">
        <v>1465</v>
      </c>
      <c r="E220" s="86" t="s">
        <v>870</v>
      </c>
      <c r="F220" s="73"/>
      <c r="G220" s="86" t="s">
        <v>890</v>
      </c>
      <c r="H220" s="86" t="s">
        <v>130</v>
      </c>
      <c r="I220" s="83">
        <v>1744.2832579999999</v>
      </c>
      <c r="J220" s="85">
        <v>22242</v>
      </c>
      <c r="K220" s="73"/>
      <c r="L220" s="83">
        <v>1247.302595653</v>
      </c>
      <c r="M220" s="84">
        <v>2.3071016308348223E-7</v>
      </c>
      <c r="N220" s="84">
        <f t="shared" si="3"/>
        <v>8.6396048661042807E-3</v>
      </c>
      <c r="O220" s="84">
        <f>L220/'סכום נכסי הקרן'!$C$42</f>
        <v>1.0097884776516927E-3</v>
      </c>
    </row>
    <row r="221" spans="2:15">
      <c r="B221" s="76" t="s">
        <v>1635</v>
      </c>
      <c r="C221" s="73" t="s">
        <v>1636</v>
      </c>
      <c r="D221" s="86" t="s">
        <v>1468</v>
      </c>
      <c r="E221" s="86" t="s">
        <v>870</v>
      </c>
      <c r="F221" s="73"/>
      <c r="G221" s="86" t="s">
        <v>937</v>
      </c>
      <c r="H221" s="86" t="s">
        <v>130</v>
      </c>
      <c r="I221" s="83">
        <v>1981.331905</v>
      </c>
      <c r="J221" s="85">
        <v>6853</v>
      </c>
      <c r="K221" s="73"/>
      <c r="L221" s="83">
        <v>436.53487155400001</v>
      </c>
      <c r="M221" s="84">
        <v>1.0951436124760166E-6</v>
      </c>
      <c r="N221" s="84">
        <f t="shared" si="3"/>
        <v>3.0237159881220796E-3</v>
      </c>
      <c r="O221" s="84">
        <f>L221/'סכום נכסי הקרן'!$C$42</f>
        <v>3.5340893615122706E-4</v>
      </c>
    </row>
    <row r="222" spans="2:15">
      <c r="B222" s="76" t="s">
        <v>1637</v>
      </c>
      <c r="C222" s="73" t="s">
        <v>1638</v>
      </c>
      <c r="D222" s="86" t="s">
        <v>1468</v>
      </c>
      <c r="E222" s="86" t="s">
        <v>870</v>
      </c>
      <c r="F222" s="73"/>
      <c r="G222" s="86" t="s">
        <v>1034</v>
      </c>
      <c r="H222" s="86" t="s">
        <v>130</v>
      </c>
      <c r="I222" s="83">
        <v>2405.4292799999998</v>
      </c>
      <c r="J222" s="85">
        <v>2301</v>
      </c>
      <c r="K222" s="73"/>
      <c r="L222" s="83">
        <v>177.94680266099999</v>
      </c>
      <c r="M222" s="84">
        <v>6.3452720924093558E-6</v>
      </c>
      <c r="N222" s="84">
        <f t="shared" si="3"/>
        <v>1.2325718454652972E-3</v>
      </c>
      <c r="O222" s="84">
        <f>L222/'סכום נכסי הקרן'!$C$42</f>
        <v>1.4406177906489884E-4</v>
      </c>
    </row>
    <row r="223" spans="2:15">
      <c r="B223" s="76" t="s">
        <v>1639</v>
      </c>
      <c r="C223" s="73" t="s">
        <v>1640</v>
      </c>
      <c r="D223" s="86" t="s">
        <v>1465</v>
      </c>
      <c r="E223" s="86" t="s">
        <v>870</v>
      </c>
      <c r="F223" s="73"/>
      <c r="G223" s="86" t="s">
        <v>937</v>
      </c>
      <c r="H223" s="86" t="s">
        <v>130</v>
      </c>
      <c r="I223" s="83">
        <v>384.05132400000002</v>
      </c>
      <c r="J223" s="85">
        <v>13274</v>
      </c>
      <c r="K223" s="73"/>
      <c r="L223" s="83">
        <v>163.897397555</v>
      </c>
      <c r="M223" s="84">
        <v>2.3412396366669528E-6</v>
      </c>
      <c r="N223" s="84">
        <f t="shared" si="3"/>
        <v>1.1352568000683773E-3</v>
      </c>
      <c r="O223" s="84">
        <f>L223/'סכום נכסי הקרן'!$C$42</f>
        <v>1.3268769274186641E-4</v>
      </c>
    </row>
    <row r="224" spans="2:15">
      <c r="B224" s="76" t="s">
        <v>1641</v>
      </c>
      <c r="C224" s="73" t="s">
        <v>1642</v>
      </c>
      <c r="D224" s="86" t="s">
        <v>123</v>
      </c>
      <c r="E224" s="86" t="s">
        <v>870</v>
      </c>
      <c r="F224" s="73"/>
      <c r="G224" s="86" t="s">
        <v>925</v>
      </c>
      <c r="H224" s="86" t="s">
        <v>1540</v>
      </c>
      <c r="I224" s="83">
        <v>1243.09628</v>
      </c>
      <c r="J224" s="85">
        <v>10426</v>
      </c>
      <c r="K224" s="73"/>
      <c r="L224" s="83">
        <v>473.03312521399999</v>
      </c>
      <c r="M224" s="84">
        <v>4.3148083304408192E-7</v>
      </c>
      <c r="N224" s="84">
        <f t="shared" si="3"/>
        <v>3.2765259245594838E-3</v>
      </c>
      <c r="O224" s="84">
        <f>L224/'סכום נכסי הקרן'!$C$42</f>
        <v>3.8295711165308409E-4</v>
      </c>
    </row>
    <row r="225" spans="2:15">
      <c r="B225" s="76" t="s">
        <v>1643</v>
      </c>
      <c r="C225" s="73" t="s">
        <v>1644</v>
      </c>
      <c r="D225" s="86" t="s">
        <v>1465</v>
      </c>
      <c r="E225" s="86" t="s">
        <v>870</v>
      </c>
      <c r="F225" s="73"/>
      <c r="G225" s="86" t="s">
        <v>1100</v>
      </c>
      <c r="H225" s="86" t="s">
        <v>130</v>
      </c>
      <c r="I225" s="83">
        <v>468.88937399999998</v>
      </c>
      <c r="J225" s="85">
        <v>54073</v>
      </c>
      <c r="K225" s="73"/>
      <c r="L225" s="83">
        <v>815.1393024680001</v>
      </c>
      <c r="M225" s="84">
        <v>1.0613279134199723E-6</v>
      </c>
      <c r="N225" s="84">
        <f t="shared" si="3"/>
        <v>5.6461691883744006E-3</v>
      </c>
      <c r="O225" s="84">
        <f>L225/'סכום נכסי הקרן'!$C$42</f>
        <v>6.5991867425105257E-4</v>
      </c>
    </row>
    <row r="226" spans="2:15">
      <c r="B226" s="76" t="s">
        <v>1645</v>
      </c>
      <c r="C226" s="73" t="s">
        <v>1646</v>
      </c>
      <c r="D226" s="86" t="s">
        <v>119</v>
      </c>
      <c r="E226" s="86" t="s">
        <v>870</v>
      </c>
      <c r="F226" s="73"/>
      <c r="G226" s="86" t="s">
        <v>981</v>
      </c>
      <c r="H226" s="86" t="s">
        <v>133</v>
      </c>
      <c r="I226" s="83">
        <v>588.83507999999995</v>
      </c>
      <c r="J226" s="85">
        <v>7086</v>
      </c>
      <c r="K226" s="73"/>
      <c r="L226" s="83">
        <v>183.25138526700002</v>
      </c>
      <c r="M226" s="84">
        <v>4.42902058376008E-6</v>
      </c>
      <c r="N226" s="84">
        <f t="shared" si="3"/>
        <v>1.2693147319590569E-3</v>
      </c>
      <c r="O226" s="84">
        <f>L226/'סכום נכסי הקרן'!$C$42</f>
        <v>1.4835625132284048E-4</v>
      </c>
    </row>
    <row r="227" spans="2:15">
      <c r="B227" s="76" t="s">
        <v>1647</v>
      </c>
      <c r="C227" s="73" t="s">
        <v>1648</v>
      </c>
      <c r="D227" s="86" t="s">
        <v>1468</v>
      </c>
      <c r="E227" s="86" t="s">
        <v>870</v>
      </c>
      <c r="F227" s="73"/>
      <c r="G227" s="86" t="s">
        <v>900</v>
      </c>
      <c r="H227" s="86" t="s">
        <v>130</v>
      </c>
      <c r="I227" s="83">
        <v>1158.042324</v>
      </c>
      <c r="J227" s="85">
        <v>14147</v>
      </c>
      <c r="K227" s="73"/>
      <c r="L227" s="83">
        <v>526.70781595799997</v>
      </c>
      <c r="M227" s="84">
        <v>9.228831357360673E-7</v>
      </c>
      <c r="N227" s="84">
        <f t="shared" si="3"/>
        <v>3.6483107031325844E-3</v>
      </c>
      <c r="O227" s="84">
        <f>L227/'סכום נכסי הקרן'!$C$42</f>
        <v>4.2641094911297794E-4</v>
      </c>
    </row>
    <row r="228" spans="2:15">
      <c r="B228" s="76" t="s">
        <v>1649</v>
      </c>
      <c r="C228" s="73" t="s">
        <v>1650</v>
      </c>
      <c r="D228" s="86" t="s">
        <v>1468</v>
      </c>
      <c r="E228" s="86" t="s">
        <v>870</v>
      </c>
      <c r="F228" s="73"/>
      <c r="G228" s="86" t="s">
        <v>1034</v>
      </c>
      <c r="H228" s="86" t="s">
        <v>130</v>
      </c>
      <c r="I228" s="83">
        <v>972.19433400000014</v>
      </c>
      <c r="J228" s="85">
        <v>4816</v>
      </c>
      <c r="K228" s="83">
        <v>1.4065221529999998</v>
      </c>
      <c r="L228" s="83">
        <v>151.93564854100001</v>
      </c>
      <c r="M228" s="84">
        <v>1.7081635380563689E-6</v>
      </c>
      <c r="N228" s="84">
        <f t="shared" si="3"/>
        <v>1.0524021781437203E-3</v>
      </c>
      <c r="O228" s="84">
        <f>L228/'סכום נכסי הקרן'!$C$42</f>
        <v>1.2300372642206969E-4</v>
      </c>
    </row>
    <row r="229" spans="2:15">
      <c r="B229" s="76" t="s">
        <v>1651</v>
      </c>
      <c r="C229" s="73" t="s">
        <v>1652</v>
      </c>
      <c r="D229" s="86" t="s">
        <v>1465</v>
      </c>
      <c r="E229" s="86" t="s">
        <v>870</v>
      </c>
      <c r="F229" s="73"/>
      <c r="G229" s="86" t="s">
        <v>954</v>
      </c>
      <c r="H229" s="86" t="s">
        <v>130</v>
      </c>
      <c r="I229" s="83">
        <v>425.59691099999998</v>
      </c>
      <c r="J229" s="85">
        <v>52220</v>
      </c>
      <c r="K229" s="73"/>
      <c r="L229" s="83">
        <v>714.52316209000014</v>
      </c>
      <c r="M229" s="84">
        <v>6.87555591276252E-7</v>
      </c>
      <c r="N229" s="84">
        <f t="shared" si="3"/>
        <v>4.9492383080507662E-3</v>
      </c>
      <c r="O229" s="84">
        <f>L229/'סכום נכסי הקרן'!$C$42</f>
        <v>5.7846208178216694E-4</v>
      </c>
    </row>
    <row r="230" spans="2:15">
      <c r="B230" s="76" t="s">
        <v>1653</v>
      </c>
      <c r="C230" s="73" t="s">
        <v>1654</v>
      </c>
      <c r="D230" s="86" t="s">
        <v>1465</v>
      </c>
      <c r="E230" s="86" t="s">
        <v>870</v>
      </c>
      <c r="F230" s="73"/>
      <c r="G230" s="86" t="s">
        <v>890</v>
      </c>
      <c r="H230" s="86" t="s">
        <v>130</v>
      </c>
      <c r="I230" s="83">
        <v>1681.4512839999998</v>
      </c>
      <c r="J230" s="85">
        <v>6469</v>
      </c>
      <c r="K230" s="73"/>
      <c r="L230" s="83">
        <v>349.70546365199999</v>
      </c>
      <c r="M230" s="84">
        <v>5.7113854119891274E-7</v>
      </c>
      <c r="N230" s="84">
        <f t="shared" si="3"/>
        <v>2.4222807168049892E-3</v>
      </c>
      <c r="O230" s="84">
        <f>L230/'סכום נכסי הקרן'!$C$42</f>
        <v>2.8311377607833738E-4</v>
      </c>
    </row>
    <row r="231" spans="2:15">
      <c r="B231" s="76" t="s">
        <v>1508</v>
      </c>
      <c r="C231" s="73" t="s">
        <v>1509</v>
      </c>
      <c r="D231" s="86" t="s">
        <v>1468</v>
      </c>
      <c r="E231" s="86" t="s">
        <v>870</v>
      </c>
      <c r="F231" s="73"/>
      <c r="G231" s="86" t="s">
        <v>154</v>
      </c>
      <c r="H231" s="86" t="s">
        <v>130</v>
      </c>
      <c r="I231" s="83">
        <v>5236.3422499999997</v>
      </c>
      <c r="J231" s="85">
        <v>9028</v>
      </c>
      <c r="K231" s="73"/>
      <c r="L231" s="83">
        <v>1519.8493853310001</v>
      </c>
      <c r="M231" s="84">
        <v>9.3772206989512562E-5</v>
      </c>
      <c r="N231" s="84">
        <f>IFERROR(L231/$L$11,0)</f>
        <v>1.0527435917325974E-2</v>
      </c>
      <c r="O231" s="84">
        <f>L231/'סכום נכסי הקרן'!$C$42</f>
        <v>1.2304363050489576E-3</v>
      </c>
    </row>
    <row r="232" spans="2:15">
      <c r="B232" s="76" t="s">
        <v>1655</v>
      </c>
      <c r="C232" s="73" t="s">
        <v>1656</v>
      </c>
      <c r="D232" s="86" t="s">
        <v>1468</v>
      </c>
      <c r="E232" s="86" t="s">
        <v>870</v>
      </c>
      <c r="F232" s="73"/>
      <c r="G232" s="86" t="s">
        <v>937</v>
      </c>
      <c r="H232" s="86" t="s">
        <v>130</v>
      </c>
      <c r="I232" s="83">
        <v>20995</v>
      </c>
      <c r="J232" s="85">
        <v>1266</v>
      </c>
      <c r="K232" s="83">
        <v>20.924669999999999</v>
      </c>
      <c r="L232" s="83">
        <v>875.46106000000009</v>
      </c>
      <c r="M232" s="84">
        <v>5.4079064302933572E-5</v>
      </c>
      <c r="N232" s="84">
        <f t="shared" si="3"/>
        <v>6.0639957460370897E-3</v>
      </c>
      <c r="O232" s="84">
        <f>L232/'סכום נכסי הקרן'!$C$42</f>
        <v>7.0875382934477179E-4</v>
      </c>
    </row>
    <row r="233" spans="2:15">
      <c r="B233" s="76" t="s">
        <v>1657</v>
      </c>
      <c r="C233" s="73" t="s">
        <v>1658</v>
      </c>
      <c r="D233" s="86" t="s">
        <v>1468</v>
      </c>
      <c r="E233" s="86" t="s">
        <v>870</v>
      </c>
      <c r="F233" s="73"/>
      <c r="G233" s="86" t="s">
        <v>890</v>
      </c>
      <c r="H233" s="86" t="s">
        <v>130</v>
      </c>
      <c r="I233" s="83">
        <v>465.71783599999998</v>
      </c>
      <c r="J233" s="85">
        <v>35539</v>
      </c>
      <c r="K233" s="73"/>
      <c r="L233" s="83">
        <v>532.11934902400003</v>
      </c>
      <c r="M233" s="84">
        <v>4.8749339064565004E-6</v>
      </c>
      <c r="N233" s="84">
        <f t="shared" si="3"/>
        <v>3.6857943960015324E-3</v>
      </c>
      <c r="O233" s="84">
        <f>L233/'סכום נכסי הקרן'!$C$42</f>
        <v>4.3079200608786317E-4</v>
      </c>
    </row>
    <row r="234" spans="2:15">
      <c r="B234" s="76" t="s">
        <v>1659</v>
      </c>
      <c r="C234" s="73" t="s">
        <v>1660</v>
      </c>
      <c r="D234" s="86" t="s">
        <v>1465</v>
      </c>
      <c r="E234" s="86" t="s">
        <v>870</v>
      </c>
      <c r="F234" s="73"/>
      <c r="G234" s="86" t="s">
        <v>890</v>
      </c>
      <c r="H234" s="86" t="s">
        <v>130</v>
      </c>
      <c r="I234" s="83">
        <v>988.21901600000001</v>
      </c>
      <c r="J234" s="85">
        <v>23420</v>
      </c>
      <c r="K234" s="73"/>
      <c r="L234" s="83">
        <v>744.08247246600001</v>
      </c>
      <c r="M234" s="84">
        <v>8.4341207168070257E-7</v>
      </c>
      <c r="N234" s="84">
        <f t="shared" si="3"/>
        <v>5.1539847446036985E-3</v>
      </c>
      <c r="O234" s="84">
        <f>L234/'סכום נכסי הקרן'!$C$42</f>
        <v>6.0239264292189442E-4</v>
      </c>
    </row>
    <row r="235" spans="2:15">
      <c r="B235" s="76" t="s">
        <v>1512</v>
      </c>
      <c r="C235" s="73" t="s">
        <v>1513</v>
      </c>
      <c r="D235" s="86" t="s">
        <v>1465</v>
      </c>
      <c r="E235" s="86" t="s">
        <v>870</v>
      </c>
      <c r="F235" s="73"/>
      <c r="G235" s="86" t="s">
        <v>885</v>
      </c>
      <c r="H235" s="86" t="s">
        <v>130</v>
      </c>
      <c r="I235" s="83">
        <v>3595.0109440000001</v>
      </c>
      <c r="J235" s="85">
        <v>4472</v>
      </c>
      <c r="K235" s="73"/>
      <c r="L235" s="83">
        <v>516.87197951099995</v>
      </c>
      <c r="M235" s="84">
        <v>2.6338753895879979E-5</v>
      </c>
      <c r="N235" s="84">
        <f>IFERROR(L235/$L$11,0)</f>
        <v>3.5801814931671239E-3</v>
      </c>
      <c r="O235" s="84">
        <f>L235/'סכום נכסי הקרן'!$C$42</f>
        <v>4.1844807438886386E-4</v>
      </c>
    </row>
    <row r="236" spans="2:15">
      <c r="B236" s="76" t="s">
        <v>1661</v>
      </c>
      <c r="C236" s="73" t="s">
        <v>1662</v>
      </c>
      <c r="D236" s="86" t="s">
        <v>27</v>
      </c>
      <c r="E236" s="86" t="s">
        <v>870</v>
      </c>
      <c r="F236" s="73"/>
      <c r="G236" s="86" t="s">
        <v>992</v>
      </c>
      <c r="H236" s="86" t="s">
        <v>132</v>
      </c>
      <c r="I236" s="83">
        <v>4906.9589999999998</v>
      </c>
      <c r="J236" s="85">
        <v>2237</v>
      </c>
      <c r="K236" s="73"/>
      <c r="L236" s="83">
        <v>432.93862250900003</v>
      </c>
      <c r="M236" s="84">
        <v>5.4836882976107056E-6</v>
      </c>
      <c r="N236" s="84">
        <f t="shared" si="3"/>
        <v>2.9988060978859907E-3</v>
      </c>
      <c r="O236" s="84">
        <f>L236/'סכום נכסי הקרן'!$C$42</f>
        <v>3.5049749280054138E-4</v>
      </c>
    </row>
    <row r="237" spans="2:15">
      <c r="B237" s="76" t="s">
        <v>1663</v>
      </c>
      <c r="C237" s="73" t="s">
        <v>1664</v>
      </c>
      <c r="D237" s="86" t="s">
        <v>1468</v>
      </c>
      <c r="E237" s="86" t="s">
        <v>870</v>
      </c>
      <c r="F237" s="73"/>
      <c r="G237" s="86" t="s">
        <v>928</v>
      </c>
      <c r="H237" s="86" t="s">
        <v>130</v>
      </c>
      <c r="I237" s="83">
        <v>1157.296466</v>
      </c>
      <c r="J237" s="85">
        <v>9966</v>
      </c>
      <c r="K237" s="73"/>
      <c r="L237" s="83">
        <v>370.80577310400002</v>
      </c>
      <c r="M237" s="84">
        <v>1.5669166944225557E-6</v>
      </c>
      <c r="N237" s="84">
        <f t="shared" si="3"/>
        <v>2.5684347750528735E-3</v>
      </c>
      <c r="O237" s="84">
        <f>L237/'סכום נכסי הקרן'!$C$42</f>
        <v>3.0019611795253188E-4</v>
      </c>
    </row>
    <row r="238" spans="2:15">
      <c r="B238" s="76" t="s">
        <v>1665</v>
      </c>
      <c r="C238" s="73" t="s">
        <v>1666</v>
      </c>
      <c r="D238" s="86" t="s">
        <v>27</v>
      </c>
      <c r="E238" s="86" t="s">
        <v>870</v>
      </c>
      <c r="F238" s="73"/>
      <c r="G238" s="86" t="s">
        <v>900</v>
      </c>
      <c r="H238" s="86" t="s">
        <v>132</v>
      </c>
      <c r="I238" s="83">
        <v>556.12202000000002</v>
      </c>
      <c r="J238" s="85">
        <v>9228</v>
      </c>
      <c r="K238" s="73"/>
      <c r="L238" s="83">
        <v>202.407031276</v>
      </c>
      <c r="M238" s="84">
        <v>3.6872093313135044E-6</v>
      </c>
      <c r="N238" s="84">
        <f t="shared" si="3"/>
        <v>1.4019988240546758E-3</v>
      </c>
      <c r="O238" s="84">
        <f>L238/'סכום נכסי הקרן'!$C$42</f>
        <v>1.6386423686642554E-4</v>
      </c>
    </row>
    <row r="239" spans="2:15">
      <c r="B239" s="76" t="s">
        <v>1667</v>
      </c>
      <c r="C239" s="73" t="s">
        <v>1668</v>
      </c>
      <c r="D239" s="86" t="s">
        <v>1468</v>
      </c>
      <c r="E239" s="86" t="s">
        <v>870</v>
      </c>
      <c r="F239" s="73"/>
      <c r="G239" s="86" t="s">
        <v>900</v>
      </c>
      <c r="H239" s="86" t="s">
        <v>130</v>
      </c>
      <c r="I239" s="83">
        <v>654.26120000000003</v>
      </c>
      <c r="J239" s="85">
        <v>9389</v>
      </c>
      <c r="K239" s="73"/>
      <c r="L239" s="83">
        <v>197.492897779</v>
      </c>
      <c r="M239" s="84">
        <v>9.2019535796287648E-6</v>
      </c>
      <c r="N239" s="84">
        <f t="shared" si="3"/>
        <v>1.3679604344759705E-3</v>
      </c>
      <c r="O239" s="84">
        <f>L239/'סכום נכסי הקרן'!$C$42</f>
        <v>1.5988586353488047E-4</v>
      </c>
    </row>
    <row r="240" spans="2:15">
      <c r="B240" s="76" t="s">
        <v>1669</v>
      </c>
      <c r="C240" s="73" t="s">
        <v>1670</v>
      </c>
      <c r="D240" s="86" t="s">
        <v>1465</v>
      </c>
      <c r="E240" s="86" t="s">
        <v>870</v>
      </c>
      <c r="F240" s="73"/>
      <c r="G240" s="86" t="s">
        <v>981</v>
      </c>
      <c r="H240" s="86" t="s">
        <v>130</v>
      </c>
      <c r="I240" s="83">
        <v>703.66119200000003</v>
      </c>
      <c r="J240" s="85">
        <v>12281</v>
      </c>
      <c r="K240" s="73"/>
      <c r="L240" s="83">
        <v>277.82946859700002</v>
      </c>
      <c r="M240" s="84">
        <v>1.9740084963969145E-6</v>
      </c>
      <c r="N240" s="84">
        <f t="shared" si="3"/>
        <v>1.9244222189573493E-3</v>
      </c>
      <c r="O240" s="84">
        <f>L240/'סכום נכסי הקרן'!$C$42</f>
        <v>2.249245669167133E-4</v>
      </c>
    </row>
    <row r="241" spans="2:15">
      <c r="B241" s="76" t="s">
        <v>1671</v>
      </c>
      <c r="C241" s="73" t="s">
        <v>1672</v>
      </c>
      <c r="D241" s="86" t="s">
        <v>27</v>
      </c>
      <c r="E241" s="86" t="s">
        <v>870</v>
      </c>
      <c r="F241" s="73"/>
      <c r="G241" s="86" t="s">
        <v>940</v>
      </c>
      <c r="H241" s="86" t="s">
        <v>130</v>
      </c>
      <c r="I241" s="83">
        <v>103.03305400000001</v>
      </c>
      <c r="J241" s="85">
        <v>182500</v>
      </c>
      <c r="K241" s="73"/>
      <c r="L241" s="83">
        <v>604.53356389899989</v>
      </c>
      <c r="M241" s="84">
        <v>4.3147741620840112E-7</v>
      </c>
      <c r="N241" s="84">
        <f t="shared" si="3"/>
        <v>4.1873809439567488E-3</v>
      </c>
      <c r="O241" s="84">
        <f>L241/'סכום נכסי הקרן'!$C$42</f>
        <v>4.8941694606137985E-4</v>
      </c>
    </row>
    <row r="242" spans="2:15">
      <c r="B242" s="76" t="s">
        <v>1517</v>
      </c>
      <c r="C242" s="73" t="s">
        <v>1518</v>
      </c>
      <c r="D242" s="86" t="s">
        <v>1465</v>
      </c>
      <c r="E242" s="86" t="s">
        <v>870</v>
      </c>
      <c r="F242" s="73"/>
      <c r="G242" s="86" t="s">
        <v>156</v>
      </c>
      <c r="H242" s="86" t="s">
        <v>130</v>
      </c>
      <c r="I242" s="83">
        <v>2098.5532990000002</v>
      </c>
      <c r="J242" s="85">
        <v>3061</v>
      </c>
      <c r="K242" s="73"/>
      <c r="L242" s="83">
        <v>206.521043475</v>
      </c>
      <c r="M242" s="84">
        <v>3.9007319490662294E-5</v>
      </c>
      <c r="N242" s="84">
        <f>IFERROR(L242/$L$11,0)</f>
        <v>1.4304950686208028E-3</v>
      </c>
      <c r="O242" s="84">
        <f>L242/'סכום נכסי הקרן'!$C$42</f>
        <v>1.6719484976657252E-4</v>
      </c>
    </row>
    <row r="243" spans="2:15">
      <c r="B243" s="76" t="s">
        <v>1673</v>
      </c>
      <c r="C243" s="73" t="s">
        <v>1674</v>
      </c>
      <c r="D243" s="86" t="s">
        <v>27</v>
      </c>
      <c r="E243" s="86" t="s">
        <v>870</v>
      </c>
      <c r="F243" s="73"/>
      <c r="G243" s="86" t="s">
        <v>947</v>
      </c>
      <c r="H243" s="86" t="s">
        <v>132</v>
      </c>
      <c r="I243" s="83">
        <v>605.19160999999997</v>
      </c>
      <c r="J243" s="85">
        <v>11830</v>
      </c>
      <c r="K243" s="73"/>
      <c r="L243" s="83">
        <v>282.374555891</v>
      </c>
      <c r="M243" s="84">
        <v>1.0672283001126733E-6</v>
      </c>
      <c r="N243" s="84">
        <f t="shared" si="3"/>
        <v>1.9559043616538879E-3</v>
      </c>
      <c r="O243" s="84">
        <f>L243/'סכום נכסי הקרן'!$C$42</f>
        <v>2.2860416863918027E-4</v>
      </c>
    </row>
    <row r="244" spans="2:15">
      <c r="B244" s="76" t="s">
        <v>1675</v>
      </c>
      <c r="C244" s="73" t="s">
        <v>1676</v>
      </c>
      <c r="D244" s="86" t="s">
        <v>119</v>
      </c>
      <c r="E244" s="86" t="s">
        <v>870</v>
      </c>
      <c r="F244" s="73"/>
      <c r="G244" s="86" t="s">
        <v>928</v>
      </c>
      <c r="H244" s="86" t="s">
        <v>133</v>
      </c>
      <c r="I244" s="83">
        <v>4526.5878949999997</v>
      </c>
      <c r="J244" s="85">
        <v>947.6</v>
      </c>
      <c r="K244" s="73"/>
      <c r="L244" s="83">
        <v>188.385925329</v>
      </c>
      <c r="M244" s="84">
        <v>3.7988159253963123E-6</v>
      </c>
      <c r="N244" s="84">
        <f t="shared" si="3"/>
        <v>1.3048797964906819E-3</v>
      </c>
      <c r="O244" s="84">
        <f>L244/'סכום נכסי הקרן'!$C$42</f>
        <v>1.5251306091396797E-4</v>
      </c>
    </row>
    <row r="245" spans="2:15">
      <c r="B245" s="76" t="s">
        <v>1677</v>
      </c>
      <c r="C245" s="73" t="s">
        <v>1678</v>
      </c>
      <c r="D245" s="86" t="s">
        <v>27</v>
      </c>
      <c r="E245" s="86" t="s">
        <v>870</v>
      </c>
      <c r="F245" s="73"/>
      <c r="G245" s="86" t="s">
        <v>947</v>
      </c>
      <c r="H245" s="86" t="s">
        <v>132</v>
      </c>
      <c r="I245" s="83">
        <v>1132.362572</v>
      </c>
      <c r="J245" s="85">
        <v>11752</v>
      </c>
      <c r="K245" s="73"/>
      <c r="L245" s="83">
        <v>524.86209136499997</v>
      </c>
      <c r="M245" s="84">
        <v>1.3321912611764705E-6</v>
      </c>
      <c r="N245" s="84">
        <f t="shared" si="3"/>
        <v>3.6355260498890604E-3</v>
      </c>
      <c r="O245" s="84">
        <f>L245/'סכום נכסי הקרן'!$C$42</f>
        <v>4.2491669147780162E-4</v>
      </c>
    </row>
    <row r="246" spans="2:15">
      <c r="B246" s="76" t="s">
        <v>1679</v>
      </c>
      <c r="C246" s="73" t="s">
        <v>1680</v>
      </c>
      <c r="D246" s="86" t="s">
        <v>1468</v>
      </c>
      <c r="E246" s="86" t="s">
        <v>870</v>
      </c>
      <c r="F246" s="73"/>
      <c r="G246" s="86" t="s">
        <v>928</v>
      </c>
      <c r="H246" s="86" t="s">
        <v>130</v>
      </c>
      <c r="I246" s="83">
        <v>714.46958700000005</v>
      </c>
      <c r="J246" s="85">
        <v>5958</v>
      </c>
      <c r="K246" s="83">
        <v>0.69668611300000005</v>
      </c>
      <c r="L246" s="83">
        <v>137.553121154</v>
      </c>
      <c r="M246" s="84">
        <v>9.8453067257772181E-6</v>
      </c>
      <c r="N246" s="84">
        <f t="shared" si="3"/>
        <v>9.5277971761757198E-4</v>
      </c>
      <c r="O246" s="84">
        <f>L246/'סכום נכסי הקרן'!$C$42</f>
        <v>1.1135995169930553E-4</v>
      </c>
    </row>
    <row r="247" spans="2:15">
      <c r="B247" s="76" t="s">
        <v>1681</v>
      </c>
      <c r="C247" s="73" t="s">
        <v>1682</v>
      </c>
      <c r="D247" s="86" t="s">
        <v>27</v>
      </c>
      <c r="E247" s="86" t="s">
        <v>870</v>
      </c>
      <c r="F247" s="73"/>
      <c r="G247" s="86" t="s">
        <v>954</v>
      </c>
      <c r="H247" s="86" t="s">
        <v>132</v>
      </c>
      <c r="I247" s="83">
        <v>1701.0791200000001</v>
      </c>
      <c r="J247" s="85">
        <v>3055</v>
      </c>
      <c r="K247" s="73"/>
      <c r="L247" s="83">
        <v>204.966859102</v>
      </c>
      <c r="M247" s="84">
        <v>1.8667751665089291E-6</v>
      </c>
      <c r="N247" s="84">
        <f t="shared" si="3"/>
        <v>1.4197298069123843E-3</v>
      </c>
      <c r="O247" s="84">
        <f>L247/'סכום נכסי הקרן'!$C$42</f>
        <v>1.6593661661811981E-4</v>
      </c>
    </row>
    <row r="248" spans="2:15">
      <c r="B248" s="76" t="s">
        <v>1683</v>
      </c>
      <c r="C248" s="73" t="s">
        <v>1684</v>
      </c>
      <c r="D248" s="86" t="s">
        <v>1468</v>
      </c>
      <c r="E248" s="86" t="s">
        <v>870</v>
      </c>
      <c r="F248" s="73"/>
      <c r="G248" s="86" t="s">
        <v>954</v>
      </c>
      <c r="H248" s="86" t="s">
        <v>130</v>
      </c>
      <c r="I248" s="83">
        <v>1807.517603</v>
      </c>
      <c r="J248" s="85">
        <v>10904</v>
      </c>
      <c r="K248" s="73"/>
      <c r="L248" s="83">
        <v>633.64987807299997</v>
      </c>
      <c r="M248" s="84">
        <v>3.4853279646017197E-7</v>
      </c>
      <c r="N248" s="84">
        <f t="shared" si="3"/>
        <v>4.3890589092695819E-3</v>
      </c>
      <c r="O248" s="84">
        <f>L248/'סכום נכסי הקרן'!$C$42</f>
        <v>5.1298886731533948E-4</v>
      </c>
    </row>
    <row r="249" spans="2:15">
      <c r="B249" s="76" t="s">
        <v>1685</v>
      </c>
      <c r="C249" s="73" t="s">
        <v>1686</v>
      </c>
      <c r="D249" s="86" t="s">
        <v>1468</v>
      </c>
      <c r="E249" s="86" t="s">
        <v>870</v>
      </c>
      <c r="F249" s="73"/>
      <c r="G249" s="86" t="s">
        <v>981</v>
      </c>
      <c r="H249" s="86" t="s">
        <v>130</v>
      </c>
      <c r="I249" s="83">
        <v>1014.10486</v>
      </c>
      <c r="J249" s="85">
        <v>17653</v>
      </c>
      <c r="K249" s="73"/>
      <c r="L249" s="83">
        <v>575.54907795899999</v>
      </c>
      <c r="M249" s="84">
        <v>2.0250783777558868E-6</v>
      </c>
      <c r="N249" s="84">
        <f t="shared" si="3"/>
        <v>3.9866161041805159E-3</v>
      </c>
      <c r="O249" s="84">
        <f>L249/'סכום נכסי הקרן'!$C$42</f>
        <v>4.6595175001763501E-4</v>
      </c>
    </row>
    <row r="250" spans="2:15">
      <c r="B250" s="76" t="s">
        <v>1687</v>
      </c>
      <c r="C250" s="73" t="s">
        <v>1688</v>
      </c>
      <c r="D250" s="86" t="s">
        <v>1547</v>
      </c>
      <c r="E250" s="86" t="s">
        <v>870</v>
      </c>
      <c r="F250" s="73"/>
      <c r="G250" s="86" t="s">
        <v>1100</v>
      </c>
      <c r="H250" s="86" t="s">
        <v>135</v>
      </c>
      <c r="I250" s="83">
        <v>742.58646199999998</v>
      </c>
      <c r="J250" s="85">
        <v>56400</v>
      </c>
      <c r="K250" s="73"/>
      <c r="L250" s="83">
        <v>173.67157713600002</v>
      </c>
      <c r="M250" s="84">
        <v>7.7419956036617407E-8</v>
      </c>
      <c r="N250" s="84">
        <f t="shared" si="3"/>
        <v>1.2029589356724287E-3</v>
      </c>
      <c r="O250" s="84">
        <f>L250/'סכום נכסי הקרן'!$C$42</f>
        <v>1.4060065143672515E-4</v>
      </c>
    </row>
    <row r="251" spans="2:15">
      <c r="B251" s="76" t="s">
        <v>1689</v>
      </c>
      <c r="C251" s="73" t="s">
        <v>1690</v>
      </c>
      <c r="D251" s="86" t="s">
        <v>1468</v>
      </c>
      <c r="E251" s="86" t="s">
        <v>870</v>
      </c>
      <c r="F251" s="73"/>
      <c r="G251" s="86" t="s">
        <v>981</v>
      </c>
      <c r="H251" s="86" t="s">
        <v>130</v>
      </c>
      <c r="I251" s="83">
        <v>1178.324421</v>
      </c>
      <c r="J251" s="85">
        <v>6829</v>
      </c>
      <c r="K251" s="73"/>
      <c r="L251" s="83">
        <v>258.70389573699998</v>
      </c>
      <c r="M251" s="84">
        <v>9.8142080160826347E-7</v>
      </c>
      <c r="N251" s="84">
        <f t="shared" si="3"/>
        <v>1.7919464324688415E-3</v>
      </c>
      <c r="O251" s="84">
        <f>L251/'סכום נכסי הקרן'!$C$42</f>
        <v>2.094409279266051E-4</v>
      </c>
    </row>
    <row r="252" spans="2:15">
      <c r="B252" s="76" t="s">
        <v>1691</v>
      </c>
      <c r="C252" s="73" t="s">
        <v>1692</v>
      </c>
      <c r="D252" s="86" t="s">
        <v>27</v>
      </c>
      <c r="E252" s="86" t="s">
        <v>870</v>
      </c>
      <c r="F252" s="73"/>
      <c r="G252" s="86" t="s">
        <v>1693</v>
      </c>
      <c r="H252" s="86" t="s">
        <v>132</v>
      </c>
      <c r="I252" s="83">
        <v>817.8264999999999</v>
      </c>
      <c r="J252" s="85">
        <v>4956.5</v>
      </c>
      <c r="K252" s="73"/>
      <c r="L252" s="83">
        <v>159.87634348400002</v>
      </c>
      <c r="M252" s="84">
        <v>3.112138140923068E-7</v>
      </c>
      <c r="N252" s="84">
        <f t="shared" si="3"/>
        <v>1.1074044421563885E-3</v>
      </c>
      <c r="O252" s="84">
        <f>L252/'סכום נכסי הקרן'!$C$42</f>
        <v>1.2943233667745891E-4</v>
      </c>
    </row>
    <row r="253" spans="2:15">
      <c r="B253" s="76" t="s">
        <v>1694</v>
      </c>
      <c r="C253" s="73" t="s">
        <v>1695</v>
      </c>
      <c r="D253" s="86" t="s">
        <v>1468</v>
      </c>
      <c r="E253" s="86" t="s">
        <v>870</v>
      </c>
      <c r="F253" s="73"/>
      <c r="G253" s="86" t="s">
        <v>896</v>
      </c>
      <c r="H253" s="86" t="s">
        <v>130</v>
      </c>
      <c r="I253" s="83">
        <v>241.31115800000001</v>
      </c>
      <c r="J253" s="85">
        <v>16840</v>
      </c>
      <c r="K253" s="73"/>
      <c r="L253" s="83">
        <v>130.647309036</v>
      </c>
      <c r="M253" s="84">
        <v>3.3739595391948685E-7</v>
      </c>
      <c r="N253" s="84">
        <f t="shared" si="3"/>
        <v>9.0494570509566338E-4</v>
      </c>
      <c r="O253" s="84">
        <f>L253/'סכום נכסי הקרן'!$C$42</f>
        <v>1.0576915959329452E-4</v>
      </c>
    </row>
    <row r="254" spans="2:15">
      <c r="B254" s="76" t="s">
        <v>1696</v>
      </c>
      <c r="C254" s="73" t="s">
        <v>1697</v>
      </c>
      <c r="D254" s="86" t="s">
        <v>1465</v>
      </c>
      <c r="E254" s="86" t="s">
        <v>870</v>
      </c>
      <c r="F254" s="73"/>
      <c r="G254" s="86" t="s">
        <v>890</v>
      </c>
      <c r="H254" s="86" t="s">
        <v>130</v>
      </c>
      <c r="I254" s="83">
        <v>1310.2907829999999</v>
      </c>
      <c r="J254" s="85">
        <v>16361</v>
      </c>
      <c r="K254" s="73"/>
      <c r="L254" s="83">
        <v>689.221010041</v>
      </c>
      <c r="M254" s="84">
        <v>4.1299040725874752E-5</v>
      </c>
      <c r="N254" s="84">
        <f t="shared" si="3"/>
        <v>4.7739796364763614E-3</v>
      </c>
      <c r="O254" s="84">
        <f>L254/'סכום נכסי הקרן'!$C$42</f>
        <v>5.5797802146840213E-4</v>
      </c>
    </row>
    <row r="255" spans="2:15">
      <c r="B255" s="76" t="s">
        <v>1698</v>
      </c>
      <c r="C255" s="73" t="s">
        <v>1699</v>
      </c>
      <c r="D255" s="86" t="s">
        <v>1468</v>
      </c>
      <c r="E255" s="86" t="s">
        <v>870</v>
      </c>
      <c r="F255" s="73"/>
      <c r="G255" s="86" t="s">
        <v>900</v>
      </c>
      <c r="H255" s="86" t="s">
        <v>130</v>
      </c>
      <c r="I255" s="83">
        <v>572.47855000000004</v>
      </c>
      <c r="J255" s="85">
        <v>8541</v>
      </c>
      <c r="K255" s="73"/>
      <c r="L255" s="83">
        <v>157.198688352</v>
      </c>
      <c r="M255" s="84">
        <v>1.4678778648677775E-6</v>
      </c>
      <c r="N255" s="84">
        <f t="shared" si="3"/>
        <v>1.0888573130244516E-3</v>
      </c>
      <c r="O255" s="84">
        <f>L255/'סכום נכסי הקרן'!$C$42</f>
        <v>1.2726456655588468E-4</v>
      </c>
    </row>
    <row r="256" spans="2:15">
      <c r="B256" s="76" t="s">
        <v>1700</v>
      </c>
      <c r="C256" s="73" t="s">
        <v>1701</v>
      </c>
      <c r="D256" s="86" t="s">
        <v>27</v>
      </c>
      <c r="E256" s="86" t="s">
        <v>870</v>
      </c>
      <c r="F256" s="73"/>
      <c r="G256" s="86" t="s">
        <v>947</v>
      </c>
      <c r="H256" s="86" t="s">
        <v>132</v>
      </c>
      <c r="I256" s="83">
        <v>2056.4487130000002</v>
      </c>
      <c r="J256" s="85">
        <v>8136</v>
      </c>
      <c r="K256" s="73"/>
      <c r="L256" s="83">
        <v>659.897891061</v>
      </c>
      <c r="M256" s="84">
        <v>3.351889643659052E-6</v>
      </c>
      <c r="N256" s="84">
        <f t="shared" si="3"/>
        <v>4.5708692105765961E-3</v>
      </c>
      <c r="O256" s="84">
        <f>L256/'סכום נכסי הקרן'!$C$42</f>
        <v>5.3423867563683839E-4</v>
      </c>
    </row>
    <row r="257" spans="2:15">
      <c r="B257" s="76" t="s">
        <v>1702</v>
      </c>
      <c r="C257" s="73" t="s">
        <v>1703</v>
      </c>
      <c r="D257" s="86" t="s">
        <v>1468</v>
      </c>
      <c r="E257" s="86" t="s">
        <v>870</v>
      </c>
      <c r="F257" s="73"/>
      <c r="G257" s="86" t="s">
        <v>890</v>
      </c>
      <c r="H257" s="86" t="s">
        <v>130</v>
      </c>
      <c r="I257" s="83">
        <v>1062.0523920000001</v>
      </c>
      <c r="J257" s="85">
        <v>21873</v>
      </c>
      <c r="K257" s="73"/>
      <c r="L257" s="83">
        <v>746.85324385199999</v>
      </c>
      <c r="M257" s="84">
        <v>6.263295090665331E-7</v>
      </c>
      <c r="N257" s="84">
        <f t="shared" si="3"/>
        <v>5.1731768556702324E-3</v>
      </c>
      <c r="O257" s="84">
        <f>L257/'סכום נכסי הקרן'!$C$42</f>
        <v>6.0463579789450553E-4</v>
      </c>
    </row>
    <row r="258" spans="2:15">
      <c r="B258" s="76" t="s">
        <v>1704</v>
      </c>
      <c r="C258" s="73" t="s">
        <v>1705</v>
      </c>
      <c r="D258" s="86" t="s">
        <v>27</v>
      </c>
      <c r="E258" s="86" t="s">
        <v>870</v>
      </c>
      <c r="F258" s="73"/>
      <c r="G258" s="86" t="s">
        <v>992</v>
      </c>
      <c r="H258" s="86" t="s">
        <v>132</v>
      </c>
      <c r="I258" s="83">
        <v>245.34794999999997</v>
      </c>
      <c r="J258" s="85">
        <v>15242</v>
      </c>
      <c r="K258" s="73"/>
      <c r="L258" s="83">
        <v>147.49330541500001</v>
      </c>
      <c r="M258" s="84">
        <v>1.1898228487613409E-6</v>
      </c>
      <c r="N258" s="84">
        <f t="shared" si="3"/>
        <v>1.0216317063896699E-3</v>
      </c>
      <c r="O258" s="84">
        <f>L258/'סכום נכסי הקרן'!$C$42</f>
        <v>1.1940730409596883E-4</v>
      </c>
    </row>
    <row r="259" spans="2:15">
      <c r="B259" s="76" t="s">
        <v>1706</v>
      </c>
      <c r="C259" s="73" t="s">
        <v>1707</v>
      </c>
      <c r="D259" s="86" t="s">
        <v>27</v>
      </c>
      <c r="E259" s="86" t="s">
        <v>870</v>
      </c>
      <c r="F259" s="73"/>
      <c r="G259" s="86" t="s">
        <v>947</v>
      </c>
      <c r="H259" s="86" t="s">
        <v>136</v>
      </c>
      <c r="I259" s="83">
        <v>7491.2907400000004</v>
      </c>
      <c r="J259" s="85">
        <v>19380</v>
      </c>
      <c r="K259" s="73"/>
      <c r="L259" s="83">
        <v>570.85253557600004</v>
      </c>
      <c r="M259" s="84">
        <v>4.7253565187277975E-6</v>
      </c>
      <c r="N259" s="84">
        <f t="shared" si="3"/>
        <v>3.9540848879644633E-3</v>
      </c>
      <c r="O259" s="84">
        <f>L259/'סכום נכסי הקרן'!$C$42</f>
        <v>4.6214953361907674E-4</v>
      </c>
    </row>
    <row r="260" spans="2:15">
      <c r="B260" s="76" t="s">
        <v>1708</v>
      </c>
      <c r="C260" s="73" t="s">
        <v>1709</v>
      </c>
      <c r="D260" s="86" t="s">
        <v>27</v>
      </c>
      <c r="E260" s="86" t="s">
        <v>870</v>
      </c>
      <c r="F260" s="73"/>
      <c r="G260" s="86" t="s">
        <v>928</v>
      </c>
      <c r="H260" s="86" t="s">
        <v>132</v>
      </c>
      <c r="I260" s="83">
        <v>817.8264999999999</v>
      </c>
      <c r="J260" s="85">
        <v>5976</v>
      </c>
      <c r="K260" s="73"/>
      <c r="L260" s="83">
        <v>192.76122843900001</v>
      </c>
      <c r="M260" s="84">
        <v>1.4452109129242003E-6</v>
      </c>
      <c r="N260" s="84">
        <f t="shared" si="3"/>
        <v>1.3351859067894803E-3</v>
      </c>
      <c r="O260" s="84">
        <f>L260/'סכום נכסי הקרן'!$C$42</f>
        <v>1.5605520913213839E-4</v>
      </c>
    </row>
    <row r="261" spans="2:15">
      <c r="B261" s="76" t="s">
        <v>1710</v>
      </c>
      <c r="C261" s="73" t="s">
        <v>1711</v>
      </c>
      <c r="D261" s="86" t="s">
        <v>1468</v>
      </c>
      <c r="E261" s="86" t="s">
        <v>870</v>
      </c>
      <c r="F261" s="73"/>
      <c r="G261" s="86" t="s">
        <v>1031</v>
      </c>
      <c r="H261" s="86" t="s">
        <v>130</v>
      </c>
      <c r="I261" s="83">
        <v>1901.5153099999998</v>
      </c>
      <c r="J261" s="85">
        <v>14415</v>
      </c>
      <c r="K261" s="83">
        <v>2.6197029980000002</v>
      </c>
      <c r="L261" s="83">
        <v>883.86223663999999</v>
      </c>
      <c r="M261" s="84">
        <v>6.7208311910996293E-7</v>
      </c>
      <c r="N261" s="84">
        <f t="shared" si="3"/>
        <v>6.1221875968621459E-3</v>
      </c>
      <c r="O261" s="84">
        <f>L261/'סכום נכסי הקרן'!$C$42</f>
        <v>7.1555523535431122E-4</v>
      </c>
    </row>
    <row r="262" spans="2:15">
      <c r="B262" s="76" t="s">
        <v>1712</v>
      </c>
      <c r="C262" s="73" t="s">
        <v>1713</v>
      </c>
      <c r="D262" s="86" t="s">
        <v>1468</v>
      </c>
      <c r="E262" s="86" t="s">
        <v>870</v>
      </c>
      <c r="F262" s="73"/>
      <c r="G262" s="86" t="s">
        <v>1100</v>
      </c>
      <c r="H262" s="86" t="s">
        <v>130</v>
      </c>
      <c r="I262" s="83">
        <v>1255.6908080000001</v>
      </c>
      <c r="J262" s="85">
        <v>18118</v>
      </c>
      <c r="K262" s="73"/>
      <c r="L262" s="83">
        <v>731.43198488299993</v>
      </c>
      <c r="M262" s="84">
        <v>6.9356596842175393E-7</v>
      </c>
      <c r="N262" s="84">
        <f t="shared" si="3"/>
        <v>5.0663594847336511E-3</v>
      </c>
      <c r="O262" s="84">
        <f>L262/'סכום נכסי הקרן'!$C$42</f>
        <v>5.9215108915418053E-4</v>
      </c>
    </row>
    <row r="263" spans="2:15">
      <c r="B263" s="76" t="s">
        <v>1714</v>
      </c>
      <c r="C263" s="73" t="s">
        <v>1715</v>
      </c>
      <c r="D263" s="86" t="s">
        <v>1465</v>
      </c>
      <c r="E263" s="86" t="s">
        <v>870</v>
      </c>
      <c r="F263" s="73"/>
      <c r="G263" s="86" t="s">
        <v>959</v>
      </c>
      <c r="H263" s="86" t="s">
        <v>130</v>
      </c>
      <c r="I263" s="83">
        <v>4906.9589999999998</v>
      </c>
      <c r="J263" s="85">
        <v>2192</v>
      </c>
      <c r="K263" s="73"/>
      <c r="L263" s="83">
        <v>345.80714021499995</v>
      </c>
      <c r="M263" s="84">
        <v>2.1894458795912856E-5</v>
      </c>
      <c r="N263" s="84">
        <f t="shared" si="3"/>
        <v>2.3952784687111166E-3</v>
      </c>
      <c r="O263" s="84">
        <f>L263/'סכום נכסי הקרן'!$C$42</f>
        <v>2.7995778000925093E-4</v>
      </c>
    </row>
    <row r="264" spans="2:15">
      <c r="B264" s="76" t="s">
        <v>1716</v>
      </c>
      <c r="C264" s="73" t="s">
        <v>1717</v>
      </c>
      <c r="D264" s="86" t="s">
        <v>1468</v>
      </c>
      <c r="E264" s="86" t="s">
        <v>870</v>
      </c>
      <c r="F264" s="73"/>
      <c r="G264" s="86" t="s">
        <v>900</v>
      </c>
      <c r="H264" s="86" t="s">
        <v>130</v>
      </c>
      <c r="I264" s="83">
        <v>278.06101000000001</v>
      </c>
      <c r="J264" s="85">
        <v>18049</v>
      </c>
      <c r="K264" s="73"/>
      <c r="L264" s="83">
        <v>161.351949899</v>
      </c>
      <c r="M264" s="84">
        <v>4.4456418574766228E-6</v>
      </c>
      <c r="N264" s="84">
        <f t="shared" si="3"/>
        <v>1.1176254233424448E-3</v>
      </c>
      <c r="O264" s="84">
        <f>L264/'סכום נכסי הקרן'!$C$42</f>
        <v>1.3062695485640676E-4</v>
      </c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2" t="s">
        <v>219</v>
      </c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2" t="s">
        <v>110</v>
      </c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2" t="s">
        <v>202</v>
      </c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2" t="s">
        <v>210</v>
      </c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2" t="s">
        <v>216</v>
      </c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8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9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9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8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0"/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0"/>
      <c r="D302" s="120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0"/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0"/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0"/>
      <c r="D305" s="120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0"/>
      <c r="D306" s="120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0"/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0"/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0"/>
      <c r="D309" s="120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0"/>
      <c r="D310" s="120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0"/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0"/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0"/>
      <c r="D313" s="120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0"/>
      <c r="D314" s="120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0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0"/>
      <c r="D316" s="120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0"/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0"/>
      <c r="D318" s="120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0"/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0"/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0"/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0"/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0"/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0"/>
      <c r="D324" s="120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0"/>
      <c r="C325" s="120"/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0"/>
      <c r="C326" s="120"/>
      <c r="D326" s="120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0"/>
      <c r="C327" s="120"/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9"/>
      <c r="C359" s="120"/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9"/>
      <c r="C360" s="120"/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8"/>
      <c r="C361" s="120"/>
      <c r="D361" s="120"/>
      <c r="E361" s="120"/>
      <c r="F361" s="120"/>
      <c r="G361" s="120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0"/>
      <c r="C362" s="120"/>
      <c r="D362" s="120"/>
      <c r="E362" s="120"/>
      <c r="F362" s="120"/>
      <c r="G362" s="120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0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0"/>
      <c r="F401" s="120"/>
      <c r="G401" s="120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0"/>
      <c r="F402" s="120"/>
      <c r="G402" s="120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0"/>
      <c r="F403" s="120"/>
      <c r="G403" s="120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0"/>
      <c r="F404" s="120"/>
      <c r="G404" s="120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0"/>
      <c r="F405" s="120"/>
      <c r="G405" s="120"/>
      <c r="H405" s="121"/>
      <c r="I405" s="121"/>
      <c r="J405" s="121"/>
      <c r="K405" s="121"/>
      <c r="L405" s="121"/>
      <c r="M405" s="121"/>
      <c r="N405" s="121"/>
      <c r="O405" s="121"/>
    </row>
    <row r="406" spans="2:15">
      <c r="B406" s="120"/>
      <c r="C406" s="120"/>
      <c r="D406" s="120"/>
      <c r="E406" s="120"/>
      <c r="F406" s="120"/>
      <c r="G406" s="120"/>
      <c r="H406" s="121"/>
      <c r="I406" s="121"/>
      <c r="J406" s="121"/>
      <c r="K406" s="121"/>
      <c r="L406" s="121"/>
      <c r="M406" s="121"/>
      <c r="N406" s="121"/>
      <c r="O406" s="121"/>
    </row>
    <row r="407" spans="2:15">
      <c r="B407" s="120"/>
      <c r="C407" s="120"/>
      <c r="D407" s="120"/>
      <c r="E407" s="120"/>
      <c r="F407" s="120"/>
      <c r="G407" s="120"/>
      <c r="H407" s="121"/>
      <c r="I407" s="121"/>
      <c r="J407" s="121"/>
      <c r="K407" s="121"/>
      <c r="L407" s="121"/>
      <c r="M407" s="121"/>
      <c r="N407" s="121"/>
      <c r="O407" s="121"/>
    </row>
    <row r="408" spans="2:15">
      <c r="B408" s="120"/>
      <c r="C408" s="120"/>
      <c r="D408" s="120"/>
      <c r="E408" s="120"/>
      <c r="F408" s="120"/>
      <c r="G408" s="120"/>
      <c r="H408" s="121"/>
      <c r="I408" s="121"/>
      <c r="J408" s="121"/>
      <c r="K408" s="121"/>
      <c r="L408" s="121"/>
      <c r="M408" s="121"/>
      <c r="N408" s="121"/>
      <c r="O408" s="121"/>
    </row>
    <row r="409" spans="2:15">
      <c r="B409" s="120"/>
      <c r="C409" s="120"/>
      <c r="D409" s="120"/>
      <c r="E409" s="120"/>
      <c r="F409" s="120"/>
      <c r="G409" s="120"/>
      <c r="H409" s="121"/>
      <c r="I409" s="121"/>
      <c r="J409" s="121"/>
      <c r="K409" s="121"/>
      <c r="L409" s="121"/>
      <c r="M409" s="121"/>
      <c r="N409" s="121"/>
      <c r="O409" s="121"/>
    </row>
    <row r="410" spans="2:15">
      <c r="B410" s="120"/>
      <c r="C410" s="120"/>
      <c r="D410" s="120"/>
      <c r="E410" s="120"/>
      <c r="F410" s="120"/>
      <c r="G410" s="120"/>
      <c r="H410" s="121"/>
      <c r="I410" s="121"/>
      <c r="J410" s="121"/>
      <c r="K410" s="121"/>
      <c r="L410" s="121"/>
      <c r="M410" s="121"/>
      <c r="N410" s="121"/>
      <c r="O410" s="121"/>
    </row>
    <row r="411" spans="2:15">
      <c r="B411" s="120"/>
      <c r="C411" s="120"/>
      <c r="D411" s="120"/>
      <c r="E411" s="120"/>
      <c r="F411" s="120"/>
      <c r="G411" s="120"/>
      <c r="H411" s="121"/>
      <c r="I411" s="121"/>
      <c r="J411" s="121"/>
      <c r="K411" s="121"/>
      <c r="L411" s="121"/>
      <c r="M411" s="121"/>
      <c r="N411" s="121"/>
      <c r="O411" s="121"/>
    </row>
    <row r="412" spans="2:15">
      <c r="B412" s="120"/>
      <c r="C412" s="120"/>
      <c r="D412" s="120"/>
      <c r="E412" s="120"/>
      <c r="F412" s="120"/>
      <c r="G412" s="120"/>
      <c r="H412" s="121"/>
      <c r="I412" s="121"/>
      <c r="J412" s="121"/>
      <c r="K412" s="121"/>
      <c r="L412" s="121"/>
      <c r="M412" s="121"/>
      <c r="N412" s="121"/>
      <c r="O412" s="121"/>
    </row>
    <row r="413" spans="2:15">
      <c r="B413" s="120"/>
      <c r="C413" s="120"/>
      <c r="D413" s="120"/>
      <c r="E413" s="120"/>
      <c r="F413" s="120"/>
      <c r="G413" s="120"/>
      <c r="H413" s="121"/>
      <c r="I413" s="121"/>
      <c r="J413" s="121"/>
      <c r="K413" s="121"/>
      <c r="L413" s="121"/>
      <c r="M413" s="121"/>
      <c r="N413" s="121"/>
      <c r="O413" s="121"/>
    </row>
    <row r="414" spans="2:15">
      <c r="B414" s="120"/>
      <c r="C414" s="120"/>
      <c r="D414" s="120"/>
      <c r="E414" s="120"/>
      <c r="F414" s="120"/>
      <c r="G414" s="120"/>
      <c r="H414" s="121"/>
      <c r="I414" s="121"/>
      <c r="J414" s="121"/>
      <c r="K414" s="121"/>
      <c r="L414" s="121"/>
      <c r="M414" s="121"/>
      <c r="N414" s="121"/>
      <c r="O414" s="121"/>
    </row>
    <row r="415" spans="2:15">
      <c r="B415" s="120"/>
      <c r="C415" s="120"/>
      <c r="D415" s="120"/>
      <c r="E415" s="120"/>
      <c r="F415" s="120"/>
      <c r="G415" s="120"/>
      <c r="H415" s="121"/>
      <c r="I415" s="121"/>
      <c r="J415" s="121"/>
      <c r="K415" s="121"/>
      <c r="L415" s="121"/>
      <c r="M415" s="121"/>
      <c r="N415" s="121"/>
      <c r="O415" s="121"/>
    </row>
    <row r="416" spans="2:15">
      <c r="B416" s="120"/>
      <c r="C416" s="120"/>
      <c r="D416" s="120"/>
      <c r="E416" s="120"/>
      <c r="F416" s="120"/>
      <c r="G416" s="120"/>
      <c r="H416" s="121"/>
      <c r="I416" s="121"/>
      <c r="J416" s="121"/>
      <c r="K416" s="121"/>
      <c r="L416" s="121"/>
      <c r="M416" s="121"/>
      <c r="N416" s="121"/>
      <c r="O416" s="121"/>
    </row>
    <row r="417" spans="2:15">
      <c r="B417" s="120"/>
      <c r="C417" s="120"/>
      <c r="D417" s="120"/>
      <c r="E417" s="120"/>
      <c r="F417" s="120"/>
      <c r="G417" s="120"/>
      <c r="H417" s="121"/>
      <c r="I417" s="121"/>
      <c r="J417" s="121"/>
      <c r="K417" s="121"/>
      <c r="L417" s="121"/>
      <c r="M417" s="121"/>
      <c r="N417" s="121"/>
      <c r="O417" s="121"/>
    </row>
    <row r="418" spans="2:15">
      <c r="B418" s="120"/>
      <c r="C418" s="120"/>
      <c r="D418" s="120"/>
      <c r="E418" s="120"/>
      <c r="F418" s="120"/>
      <c r="G418" s="120"/>
      <c r="H418" s="121"/>
      <c r="I418" s="121"/>
      <c r="J418" s="121"/>
      <c r="K418" s="121"/>
      <c r="L418" s="121"/>
      <c r="M418" s="121"/>
      <c r="N418" s="121"/>
      <c r="O418" s="121"/>
    </row>
    <row r="419" spans="2:15">
      <c r="B419" s="120"/>
      <c r="C419" s="120"/>
      <c r="D419" s="120"/>
      <c r="E419" s="120"/>
      <c r="F419" s="120"/>
      <c r="G419" s="120"/>
      <c r="H419" s="121"/>
      <c r="I419" s="121"/>
      <c r="J419" s="121"/>
      <c r="K419" s="121"/>
      <c r="L419" s="121"/>
      <c r="M419" s="121"/>
      <c r="N419" s="121"/>
      <c r="O419" s="121"/>
    </row>
    <row r="420" spans="2:15">
      <c r="B420" s="120"/>
      <c r="C420" s="120"/>
      <c r="D420" s="120"/>
      <c r="E420" s="120"/>
      <c r="F420" s="120"/>
      <c r="G420" s="120"/>
      <c r="H420" s="121"/>
      <c r="I420" s="121"/>
      <c r="J420" s="121"/>
      <c r="K420" s="121"/>
      <c r="L420" s="121"/>
      <c r="M420" s="121"/>
      <c r="N420" s="121"/>
      <c r="O420" s="121"/>
    </row>
    <row r="421" spans="2:15">
      <c r="B421" s="120"/>
      <c r="C421" s="120"/>
      <c r="D421" s="120"/>
      <c r="E421" s="120"/>
      <c r="F421" s="120"/>
      <c r="G421" s="120"/>
      <c r="H421" s="121"/>
      <c r="I421" s="121"/>
      <c r="J421" s="121"/>
      <c r="K421" s="121"/>
      <c r="L421" s="121"/>
      <c r="M421" s="121"/>
      <c r="N421" s="121"/>
      <c r="O421" s="121"/>
    </row>
    <row r="422" spans="2:15">
      <c r="B422" s="120"/>
      <c r="C422" s="120"/>
      <c r="D422" s="120"/>
      <c r="E422" s="120"/>
      <c r="F422" s="120"/>
      <c r="G422" s="120"/>
      <c r="H422" s="121"/>
      <c r="I422" s="121"/>
      <c r="J422" s="121"/>
      <c r="K422" s="121"/>
      <c r="L422" s="121"/>
      <c r="M422" s="121"/>
      <c r="N422" s="121"/>
      <c r="O422" s="121"/>
    </row>
    <row r="423" spans="2:15">
      <c r="B423" s="120"/>
      <c r="C423" s="120"/>
      <c r="D423" s="120"/>
      <c r="E423" s="120"/>
      <c r="F423" s="120"/>
      <c r="G423" s="120"/>
      <c r="H423" s="121"/>
      <c r="I423" s="121"/>
      <c r="J423" s="121"/>
      <c r="K423" s="121"/>
      <c r="L423" s="121"/>
      <c r="M423" s="121"/>
      <c r="N423" s="121"/>
      <c r="O423" s="121"/>
    </row>
    <row r="424" spans="2:15">
      <c r="B424" s="120"/>
      <c r="C424" s="120"/>
      <c r="D424" s="120"/>
      <c r="E424" s="120"/>
      <c r="F424" s="120"/>
      <c r="G424" s="120"/>
      <c r="H424" s="121"/>
      <c r="I424" s="121"/>
      <c r="J424" s="121"/>
      <c r="K424" s="121"/>
      <c r="L424" s="121"/>
      <c r="M424" s="121"/>
      <c r="N424" s="121"/>
      <c r="O424" s="121"/>
    </row>
    <row r="425" spans="2:15">
      <c r="B425" s="120"/>
      <c r="C425" s="120"/>
      <c r="D425" s="120"/>
      <c r="E425" s="120"/>
      <c r="F425" s="120"/>
      <c r="G425" s="120"/>
      <c r="H425" s="121"/>
      <c r="I425" s="121"/>
      <c r="J425" s="121"/>
      <c r="K425" s="121"/>
      <c r="L425" s="121"/>
      <c r="M425" s="121"/>
      <c r="N425" s="121"/>
      <c r="O425" s="121"/>
    </row>
    <row r="426" spans="2:15">
      <c r="B426" s="120"/>
      <c r="C426" s="120"/>
      <c r="D426" s="120"/>
      <c r="E426" s="120"/>
      <c r="F426" s="120"/>
      <c r="G426" s="120"/>
      <c r="H426" s="121"/>
      <c r="I426" s="121"/>
      <c r="J426" s="121"/>
      <c r="K426" s="121"/>
      <c r="L426" s="121"/>
      <c r="M426" s="121"/>
      <c r="N426" s="121"/>
      <c r="O426" s="121"/>
    </row>
    <row r="427" spans="2:15">
      <c r="B427" s="120"/>
      <c r="C427" s="120"/>
      <c r="D427" s="120"/>
      <c r="E427" s="120"/>
      <c r="F427" s="120"/>
      <c r="G427" s="120"/>
      <c r="H427" s="121"/>
      <c r="I427" s="121"/>
      <c r="J427" s="121"/>
      <c r="K427" s="121"/>
      <c r="L427" s="121"/>
      <c r="M427" s="121"/>
      <c r="N427" s="121"/>
      <c r="O427" s="121"/>
    </row>
    <row r="428" spans="2:15">
      <c r="B428" s="120"/>
      <c r="C428" s="120"/>
      <c r="D428" s="120"/>
      <c r="E428" s="120"/>
      <c r="F428" s="120"/>
      <c r="G428" s="120"/>
      <c r="H428" s="121"/>
      <c r="I428" s="121"/>
      <c r="J428" s="121"/>
      <c r="K428" s="121"/>
      <c r="L428" s="121"/>
      <c r="M428" s="121"/>
      <c r="N428" s="121"/>
      <c r="O428" s="121"/>
    </row>
    <row r="429" spans="2:15">
      <c r="B429" s="120"/>
      <c r="C429" s="120"/>
      <c r="D429" s="120"/>
      <c r="E429" s="120"/>
      <c r="F429" s="120"/>
      <c r="G429" s="120"/>
      <c r="H429" s="121"/>
      <c r="I429" s="121"/>
      <c r="J429" s="121"/>
      <c r="K429" s="121"/>
      <c r="L429" s="121"/>
      <c r="M429" s="121"/>
      <c r="N429" s="121"/>
      <c r="O429" s="121"/>
    </row>
    <row r="430" spans="2:15">
      <c r="B430" s="120"/>
      <c r="C430" s="120"/>
      <c r="D430" s="120"/>
      <c r="E430" s="120"/>
      <c r="F430" s="120"/>
      <c r="G430" s="120"/>
      <c r="H430" s="121"/>
      <c r="I430" s="121"/>
      <c r="J430" s="121"/>
      <c r="K430" s="121"/>
      <c r="L430" s="121"/>
      <c r="M430" s="121"/>
      <c r="N430" s="121"/>
      <c r="O430" s="121"/>
    </row>
    <row r="431" spans="2:15">
      <c r="B431" s="120"/>
      <c r="C431" s="120"/>
      <c r="D431" s="120"/>
      <c r="E431" s="120"/>
      <c r="F431" s="120"/>
      <c r="G431" s="120"/>
      <c r="H431" s="121"/>
      <c r="I431" s="121"/>
      <c r="J431" s="121"/>
      <c r="K431" s="121"/>
      <c r="L431" s="121"/>
      <c r="M431" s="121"/>
      <c r="N431" s="121"/>
      <c r="O431" s="121"/>
    </row>
    <row r="432" spans="2:15">
      <c r="B432" s="120"/>
      <c r="C432" s="120"/>
      <c r="D432" s="120"/>
      <c r="E432" s="120"/>
      <c r="F432" s="120"/>
      <c r="G432" s="120"/>
      <c r="H432" s="121"/>
      <c r="I432" s="121"/>
      <c r="J432" s="121"/>
      <c r="K432" s="121"/>
      <c r="L432" s="121"/>
      <c r="M432" s="121"/>
      <c r="N432" s="121"/>
      <c r="O432" s="121"/>
    </row>
    <row r="433" spans="2:15">
      <c r="B433" s="120"/>
      <c r="C433" s="120"/>
      <c r="D433" s="120"/>
      <c r="E433" s="120"/>
      <c r="F433" s="120"/>
      <c r="G433" s="120"/>
      <c r="H433" s="121"/>
      <c r="I433" s="121"/>
      <c r="J433" s="121"/>
      <c r="K433" s="121"/>
      <c r="L433" s="121"/>
      <c r="M433" s="121"/>
      <c r="N433" s="121"/>
      <c r="O433" s="121"/>
    </row>
    <row r="434" spans="2:15">
      <c r="B434" s="120"/>
      <c r="C434" s="120"/>
      <c r="D434" s="120"/>
      <c r="E434" s="120"/>
      <c r="F434" s="120"/>
      <c r="G434" s="120"/>
      <c r="H434" s="121"/>
      <c r="I434" s="121"/>
      <c r="J434" s="121"/>
      <c r="K434" s="121"/>
      <c r="L434" s="121"/>
      <c r="M434" s="121"/>
      <c r="N434" s="121"/>
      <c r="O434" s="121"/>
    </row>
    <row r="435" spans="2:15">
      <c r="B435" s="120"/>
      <c r="C435" s="120"/>
      <c r="D435" s="120"/>
      <c r="E435" s="120"/>
      <c r="F435" s="120"/>
      <c r="G435" s="120"/>
      <c r="H435" s="121"/>
      <c r="I435" s="121"/>
      <c r="J435" s="121"/>
      <c r="K435" s="121"/>
      <c r="L435" s="121"/>
      <c r="M435" s="121"/>
      <c r="N435" s="121"/>
      <c r="O435" s="121"/>
    </row>
    <row r="436" spans="2:15">
      <c r="B436" s="120"/>
      <c r="C436" s="120"/>
      <c r="D436" s="120"/>
      <c r="E436" s="120"/>
      <c r="F436" s="120"/>
      <c r="G436" s="120"/>
      <c r="H436" s="121"/>
      <c r="I436" s="121"/>
      <c r="J436" s="121"/>
      <c r="K436" s="121"/>
      <c r="L436" s="121"/>
      <c r="M436" s="121"/>
      <c r="N436" s="121"/>
      <c r="O436" s="121"/>
    </row>
    <row r="437" spans="2:15">
      <c r="B437" s="120"/>
      <c r="C437" s="120"/>
      <c r="D437" s="120"/>
      <c r="E437" s="120"/>
      <c r="F437" s="120"/>
      <c r="G437" s="120"/>
      <c r="H437" s="121"/>
      <c r="I437" s="121"/>
      <c r="J437" s="121"/>
      <c r="K437" s="121"/>
      <c r="L437" s="121"/>
      <c r="M437" s="121"/>
      <c r="N437" s="121"/>
      <c r="O437" s="121"/>
    </row>
    <row r="438" spans="2:15">
      <c r="B438" s="120"/>
      <c r="C438" s="120"/>
      <c r="D438" s="120"/>
      <c r="E438" s="120"/>
      <c r="F438" s="120"/>
      <c r="G438" s="120"/>
      <c r="H438" s="121"/>
      <c r="I438" s="121"/>
      <c r="J438" s="121"/>
      <c r="K438" s="121"/>
      <c r="L438" s="121"/>
      <c r="M438" s="121"/>
      <c r="N438" s="121"/>
      <c r="O438" s="121"/>
    </row>
    <row r="439" spans="2:15">
      <c r="B439" s="120"/>
      <c r="C439" s="120"/>
      <c r="D439" s="120"/>
      <c r="E439" s="120"/>
      <c r="F439" s="120"/>
      <c r="G439" s="120"/>
      <c r="H439" s="121"/>
      <c r="I439" s="121"/>
      <c r="J439" s="121"/>
      <c r="K439" s="121"/>
      <c r="L439" s="121"/>
      <c r="M439" s="121"/>
      <c r="N439" s="121"/>
      <c r="O439" s="121"/>
    </row>
    <row r="440" spans="2:15">
      <c r="B440" s="120"/>
      <c r="C440" s="120"/>
      <c r="D440" s="120"/>
      <c r="E440" s="120"/>
      <c r="F440" s="120"/>
      <c r="G440" s="120"/>
      <c r="H440" s="121"/>
      <c r="I440" s="121"/>
      <c r="J440" s="121"/>
      <c r="K440" s="121"/>
      <c r="L440" s="121"/>
      <c r="M440" s="121"/>
      <c r="N440" s="121"/>
      <c r="O440" s="121"/>
    </row>
    <row r="441" spans="2:15">
      <c r="B441" s="120"/>
      <c r="C441" s="120"/>
      <c r="D441" s="120"/>
      <c r="E441" s="120"/>
      <c r="F441" s="120"/>
      <c r="G441" s="120"/>
      <c r="H441" s="121"/>
      <c r="I441" s="121"/>
      <c r="J441" s="121"/>
      <c r="K441" s="121"/>
      <c r="L441" s="121"/>
      <c r="M441" s="121"/>
      <c r="N441" s="121"/>
      <c r="O441" s="121"/>
    </row>
    <row r="442" spans="2:15">
      <c r="B442" s="120"/>
      <c r="C442" s="120"/>
      <c r="D442" s="120"/>
      <c r="E442" s="120"/>
      <c r="F442" s="120"/>
      <c r="G442" s="120"/>
      <c r="H442" s="121"/>
      <c r="I442" s="121"/>
      <c r="J442" s="121"/>
      <c r="K442" s="121"/>
      <c r="L442" s="121"/>
      <c r="M442" s="121"/>
      <c r="N442" s="121"/>
      <c r="O442" s="121"/>
    </row>
    <row r="443" spans="2:15">
      <c r="B443" s="120"/>
      <c r="C443" s="120"/>
      <c r="D443" s="120"/>
      <c r="E443" s="120"/>
      <c r="F443" s="120"/>
      <c r="G443" s="120"/>
      <c r="H443" s="121"/>
      <c r="I443" s="121"/>
      <c r="J443" s="121"/>
      <c r="K443" s="121"/>
      <c r="L443" s="121"/>
      <c r="M443" s="121"/>
      <c r="N443" s="121"/>
      <c r="O443" s="121"/>
    </row>
    <row r="444" spans="2:15">
      <c r="B444" s="120"/>
      <c r="C444" s="120"/>
      <c r="D444" s="120"/>
      <c r="E444" s="120"/>
      <c r="F444" s="120"/>
      <c r="G444" s="120"/>
      <c r="H444" s="121"/>
      <c r="I444" s="121"/>
      <c r="J444" s="121"/>
      <c r="K444" s="121"/>
      <c r="L444" s="121"/>
      <c r="M444" s="121"/>
      <c r="N444" s="121"/>
      <c r="O444" s="121"/>
    </row>
    <row r="445" spans="2:15">
      <c r="B445" s="120"/>
      <c r="C445" s="120"/>
      <c r="D445" s="120"/>
      <c r="E445" s="120"/>
      <c r="F445" s="120"/>
      <c r="G445" s="120"/>
      <c r="H445" s="121"/>
      <c r="I445" s="121"/>
      <c r="J445" s="121"/>
      <c r="K445" s="121"/>
      <c r="L445" s="121"/>
      <c r="M445" s="121"/>
      <c r="N445" s="121"/>
      <c r="O445" s="121"/>
    </row>
    <row r="446" spans="2:15">
      <c r="B446" s="120"/>
      <c r="C446" s="120"/>
      <c r="D446" s="120"/>
      <c r="E446" s="120"/>
      <c r="F446" s="120"/>
      <c r="G446" s="120"/>
      <c r="H446" s="121"/>
      <c r="I446" s="121"/>
      <c r="J446" s="121"/>
      <c r="K446" s="121"/>
      <c r="L446" s="121"/>
      <c r="M446" s="121"/>
      <c r="N446" s="121"/>
      <c r="O446" s="121"/>
    </row>
    <row r="447" spans="2:15">
      <c r="B447" s="120"/>
      <c r="C447" s="120"/>
      <c r="D447" s="120"/>
      <c r="E447" s="120"/>
      <c r="F447" s="120"/>
      <c r="G447" s="120"/>
      <c r="H447" s="121"/>
      <c r="I447" s="121"/>
      <c r="J447" s="121"/>
      <c r="K447" s="121"/>
      <c r="L447" s="121"/>
      <c r="M447" s="121"/>
      <c r="N447" s="121"/>
      <c r="O447" s="121"/>
    </row>
    <row r="448" spans="2:15">
      <c r="B448" s="120"/>
      <c r="C448" s="120"/>
      <c r="D448" s="120"/>
      <c r="E448" s="120"/>
      <c r="F448" s="120"/>
      <c r="G448" s="120"/>
      <c r="H448" s="121"/>
      <c r="I448" s="121"/>
      <c r="J448" s="121"/>
      <c r="K448" s="121"/>
      <c r="L448" s="121"/>
      <c r="M448" s="121"/>
      <c r="N448" s="121"/>
      <c r="O448" s="121"/>
    </row>
    <row r="449" spans="2:15">
      <c r="B449" s="120"/>
      <c r="C449" s="120"/>
      <c r="D449" s="120"/>
      <c r="E449" s="120"/>
      <c r="F449" s="120"/>
      <c r="G449" s="120"/>
      <c r="H449" s="121"/>
      <c r="I449" s="121"/>
      <c r="J449" s="121"/>
      <c r="K449" s="121"/>
      <c r="L449" s="121"/>
      <c r="M449" s="121"/>
      <c r="N449" s="121"/>
      <c r="O449" s="121"/>
    </row>
    <row r="450" spans="2:15">
      <c r="B450" s="120"/>
      <c r="C450" s="120"/>
      <c r="D450" s="120"/>
      <c r="E450" s="120"/>
      <c r="F450" s="120"/>
      <c r="G450" s="120"/>
      <c r="H450" s="121"/>
      <c r="I450" s="121"/>
      <c r="J450" s="121"/>
      <c r="K450" s="121"/>
      <c r="L450" s="121"/>
      <c r="M450" s="121"/>
      <c r="N450" s="121"/>
      <c r="O450" s="121"/>
    </row>
    <row r="451" spans="2:15">
      <c r="B451" s="120"/>
      <c r="C451" s="120"/>
      <c r="D451" s="120"/>
      <c r="E451" s="120"/>
      <c r="F451" s="120"/>
      <c r="G451" s="120"/>
      <c r="H451" s="121"/>
      <c r="I451" s="121"/>
      <c r="J451" s="121"/>
      <c r="K451" s="121"/>
      <c r="L451" s="121"/>
      <c r="M451" s="121"/>
      <c r="N451" s="121"/>
      <c r="O451" s="121"/>
    </row>
    <row r="452" spans="2:15">
      <c r="B452" s="120"/>
      <c r="C452" s="120"/>
      <c r="D452" s="120"/>
      <c r="E452" s="120"/>
      <c r="F452" s="120"/>
      <c r="G452" s="120"/>
      <c r="H452" s="121"/>
      <c r="I452" s="121"/>
      <c r="J452" s="121"/>
      <c r="K452" s="121"/>
      <c r="L452" s="121"/>
      <c r="M452" s="121"/>
      <c r="N452" s="121"/>
      <c r="O452" s="121"/>
    </row>
    <row r="453" spans="2:15">
      <c r="B453" s="120"/>
      <c r="C453" s="120"/>
      <c r="D453" s="120"/>
      <c r="E453" s="120"/>
      <c r="F453" s="120"/>
      <c r="G453" s="120"/>
      <c r="H453" s="121"/>
      <c r="I453" s="121"/>
      <c r="J453" s="121"/>
      <c r="K453" s="121"/>
      <c r="L453" s="121"/>
      <c r="M453" s="121"/>
      <c r="N453" s="121"/>
      <c r="O453" s="121"/>
    </row>
    <row r="454" spans="2:15">
      <c r="B454" s="120"/>
      <c r="C454" s="120"/>
      <c r="D454" s="120"/>
      <c r="E454" s="120"/>
      <c r="F454" s="120"/>
      <c r="G454" s="120"/>
      <c r="H454" s="121"/>
      <c r="I454" s="121"/>
      <c r="J454" s="121"/>
      <c r="K454" s="121"/>
      <c r="L454" s="121"/>
      <c r="M454" s="121"/>
      <c r="N454" s="121"/>
      <c r="O454" s="121"/>
    </row>
    <row r="455" spans="2:15">
      <c r="B455" s="120"/>
      <c r="C455" s="120"/>
      <c r="D455" s="120"/>
      <c r="E455" s="120"/>
      <c r="F455" s="120"/>
      <c r="G455" s="120"/>
      <c r="H455" s="121"/>
      <c r="I455" s="121"/>
      <c r="J455" s="121"/>
      <c r="K455" s="121"/>
      <c r="L455" s="121"/>
      <c r="M455" s="121"/>
      <c r="N455" s="121"/>
      <c r="O455" s="121"/>
    </row>
    <row r="456" spans="2:15">
      <c r="B456" s="120"/>
      <c r="C456" s="120"/>
      <c r="D456" s="120"/>
      <c r="E456" s="120"/>
      <c r="F456" s="120"/>
      <c r="G456" s="120"/>
      <c r="H456" s="121"/>
      <c r="I456" s="121"/>
      <c r="J456" s="121"/>
      <c r="K456" s="121"/>
      <c r="L456" s="121"/>
      <c r="M456" s="121"/>
      <c r="N456" s="121"/>
      <c r="O456" s="121"/>
    </row>
    <row r="457" spans="2:15">
      <c r="B457" s="120"/>
      <c r="C457" s="120"/>
      <c r="D457" s="120"/>
      <c r="E457" s="120"/>
      <c r="F457" s="120"/>
      <c r="G457" s="120"/>
      <c r="H457" s="121"/>
      <c r="I457" s="121"/>
      <c r="J457" s="121"/>
      <c r="K457" s="121"/>
      <c r="L457" s="121"/>
      <c r="M457" s="121"/>
      <c r="N457" s="121"/>
      <c r="O457" s="121"/>
    </row>
    <row r="458" spans="2:15">
      <c r="B458" s="120"/>
      <c r="C458" s="120"/>
      <c r="D458" s="120"/>
      <c r="E458" s="120"/>
      <c r="F458" s="120"/>
      <c r="G458" s="120"/>
      <c r="H458" s="121"/>
      <c r="I458" s="121"/>
      <c r="J458" s="121"/>
      <c r="K458" s="121"/>
      <c r="L458" s="121"/>
      <c r="M458" s="121"/>
      <c r="N458" s="121"/>
      <c r="O458" s="121"/>
    </row>
    <row r="459" spans="2:15">
      <c r="B459" s="120"/>
      <c r="C459" s="120"/>
      <c r="D459" s="120"/>
      <c r="E459" s="120"/>
      <c r="F459" s="120"/>
      <c r="G459" s="120"/>
      <c r="H459" s="121"/>
      <c r="I459" s="121"/>
      <c r="J459" s="121"/>
      <c r="K459" s="121"/>
      <c r="L459" s="121"/>
      <c r="M459" s="121"/>
      <c r="N459" s="121"/>
      <c r="O459" s="121"/>
    </row>
    <row r="460" spans="2:15">
      <c r="B460" s="120"/>
      <c r="C460" s="120"/>
      <c r="D460" s="120"/>
      <c r="E460" s="120"/>
      <c r="F460" s="120"/>
      <c r="G460" s="120"/>
      <c r="H460" s="121"/>
      <c r="I460" s="121"/>
      <c r="J460" s="121"/>
      <c r="K460" s="121"/>
      <c r="L460" s="121"/>
      <c r="M460" s="121"/>
      <c r="N460" s="121"/>
      <c r="O460" s="121"/>
    </row>
    <row r="461" spans="2:15">
      <c r="B461" s="120"/>
      <c r="C461" s="120"/>
      <c r="D461" s="120"/>
      <c r="E461" s="120"/>
      <c r="F461" s="120"/>
      <c r="G461" s="120"/>
      <c r="H461" s="121"/>
      <c r="I461" s="121"/>
      <c r="J461" s="121"/>
      <c r="K461" s="121"/>
      <c r="L461" s="121"/>
      <c r="M461" s="121"/>
      <c r="N461" s="121"/>
      <c r="O461" s="121"/>
    </row>
    <row r="462" spans="2:15">
      <c r="B462" s="120"/>
      <c r="C462" s="120"/>
      <c r="D462" s="120"/>
      <c r="E462" s="120"/>
      <c r="F462" s="120"/>
      <c r="G462" s="120"/>
      <c r="H462" s="121"/>
      <c r="I462" s="121"/>
      <c r="J462" s="121"/>
      <c r="K462" s="121"/>
      <c r="L462" s="121"/>
      <c r="M462" s="121"/>
      <c r="N462" s="121"/>
      <c r="O462" s="121"/>
    </row>
    <row r="463" spans="2:15">
      <c r="B463" s="120"/>
      <c r="C463" s="120"/>
      <c r="D463" s="120"/>
      <c r="E463" s="120"/>
      <c r="F463" s="120"/>
      <c r="G463" s="120"/>
      <c r="H463" s="121"/>
      <c r="I463" s="121"/>
      <c r="J463" s="121"/>
      <c r="K463" s="121"/>
      <c r="L463" s="121"/>
      <c r="M463" s="121"/>
      <c r="N463" s="121"/>
      <c r="O463" s="121"/>
    </row>
    <row r="464" spans="2:15">
      <c r="B464" s="120"/>
      <c r="C464" s="120"/>
      <c r="D464" s="120"/>
      <c r="E464" s="120"/>
      <c r="F464" s="120"/>
      <c r="G464" s="120"/>
      <c r="H464" s="121"/>
      <c r="I464" s="121"/>
      <c r="J464" s="121"/>
      <c r="K464" s="121"/>
      <c r="L464" s="121"/>
      <c r="M464" s="121"/>
      <c r="N464" s="121"/>
      <c r="O464" s="121"/>
    </row>
    <row r="465" spans="2:15">
      <c r="B465" s="120"/>
      <c r="C465" s="120"/>
      <c r="D465" s="120"/>
      <c r="E465" s="120"/>
      <c r="F465" s="120"/>
      <c r="G465" s="120"/>
      <c r="H465" s="121"/>
      <c r="I465" s="121"/>
      <c r="J465" s="121"/>
      <c r="K465" s="121"/>
      <c r="L465" s="121"/>
      <c r="M465" s="121"/>
      <c r="N465" s="121"/>
      <c r="O465" s="121"/>
    </row>
    <row r="466" spans="2:15">
      <c r="B466" s="120"/>
      <c r="C466" s="120"/>
      <c r="D466" s="120"/>
      <c r="E466" s="120"/>
      <c r="F466" s="120"/>
      <c r="G466" s="120"/>
      <c r="H466" s="121"/>
      <c r="I466" s="121"/>
      <c r="J466" s="121"/>
      <c r="K466" s="121"/>
      <c r="L466" s="121"/>
      <c r="M466" s="121"/>
      <c r="N466" s="121"/>
      <c r="O466" s="121"/>
    </row>
    <row r="467" spans="2:15">
      <c r="B467" s="120"/>
      <c r="C467" s="120"/>
      <c r="D467" s="120"/>
      <c r="E467" s="120"/>
      <c r="F467" s="120"/>
      <c r="G467" s="120"/>
      <c r="H467" s="121"/>
      <c r="I467" s="121"/>
      <c r="J467" s="121"/>
      <c r="K467" s="121"/>
      <c r="L467" s="121"/>
      <c r="M467" s="121"/>
      <c r="N467" s="121"/>
      <c r="O467" s="121"/>
    </row>
    <row r="468" spans="2:15">
      <c r="B468" s="120"/>
      <c r="C468" s="120"/>
      <c r="D468" s="120"/>
      <c r="E468" s="120"/>
      <c r="F468" s="120"/>
      <c r="G468" s="120"/>
      <c r="H468" s="121"/>
      <c r="I468" s="121"/>
      <c r="J468" s="121"/>
      <c r="K468" s="121"/>
      <c r="L468" s="121"/>
      <c r="M468" s="121"/>
      <c r="N468" s="121"/>
      <c r="O468" s="121"/>
    </row>
    <row r="469" spans="2:15">
      <c r="B469" s="120"/>
      <c r="C469" s="120"/>
      <c r="D469" s="120"/>
      <c r="E469" s="120"/>
      <c r="F469" s="120"/>
      <c r="G469" s="120"/>
      <c r="H469" s="121"/>
      <c r="I469" s="121"/>
      <c r="J469" s="121"/>
      <c r="K469" s="121"/>
      <c r="L469" s="121"/>
      <c r="M469" s="121"/>
      <c r="N469" s="121"/>
      <c r="O469" s="121"/>
    </row>
    <row r="470" spans="2:15">
      <c r="B470" s="120"/>
      <c r="C470" s="120"/>
      <c r="D470" s="120"/>
      <c r="E470" s="120"/>
      <c r="F470" s="120"/>
      <c r="G470" s="120"/>
      <c r="H470" s="121"/>
      <c r="I470" s="121"/>
      <c r="J470" s="121"/>
      <c r="K470" s="121"/>
      <c r="L470" s="121"/>
      <c r="M470" s="121"/>
      <c r="N470" s="121"/>
      <c r="O470" s="121"/>
    </row>
    <row r="471" spans="2:15">
      <c r="B471" s="120"/>
      <c r="C471" s="120"/>
      <c r="D471" s="120"/>
      <c r="E471" s="120"/>
      <c r="F471" s="120"/>
      <c r="G471" s="120"/>
      <c r="H471" s="121"/>
      <c r="I471" s="121"/>
      <c r="J471" s="121"/>
      <c r="K471" s="121"/>
      <c r="L471" s="121"/>
      <c r="M471" s="121"/>
      <c r="N471" s="121"/>
      <c r="O471" s="121"/>
    </row>
    <row r="472" spans="2:15">
      <c r="B472" s="120"/>
      <c r="C472" s="120"/>
      <c r="D472" s="120"/>
      <c r="E472" s="120"/>
      <c r="F472" s="120"/>
      <c r="G472" s="120"/>
      <c r="H472" s="121"/>
      <c r="I472" s="121"/>
      <c r="J472" s="121"/>
      <c r="K472" s="121"/>
      <c r="L472" s="121"/>
      <c r="M472" s="121"/>
      <c r="N472" s="121"/>
      <c r="O472" s="121"/>
    </row>
    <row r="473" spans="2:15">
      <c r="B473" s="120"/>
      <c r="C473" s="120"/>
      <c r="D473" s="120"/>
      <c r="E473" s="120"/>
      <c r="F473" s="120"/>
      <c r="G473" s="120"/>
      <c r="H473" s="121"/>
      <c r="I473" s="121"/>
      <c r="J473" s="121"/>
      <c r="K473" s="121"/>
      <c r="L473" s="121"/>
      <c r="M473" s="121"/>
      <c r="N473" s="121"/>
      <c r="O473" s="121"/>
    </row>
    <row r="474" spans="2:15">
      <c r="B474" s="120"/>
      <c r="C474" s="120"/>
      <c r="D474" s="120"/>
      <c r="E474" s="120"/>
      <c r="F474" s="120"/>
      <c r="G474" s="120"/>
      <c r="H474" s="121"/>
      <c r="I474" s="121"/>
      <c r="J474" s="121"/>
      <c r="K474" s="121"/>
      <c r="L474" s="121"/>
      <c r="M474" s="121"/>
      <c r="N474" s="121"/>
      <c r="O474" s="121"/>
    </row>
    <row r="475" spans="2:15">
      <c r="B475" s="120"/>
      <c r="C475" s="120"/>
      <c r="D475" s="120"/>
      <c r="E475" s="120"/>
      <c r="F475" s="120"/>
      <c r="G475" s="120"/>
      <c r="H475" s="121"/>
      <c r="I475" s="121"/>
      <c r="J475" s="121"/>
      <c r="K475" s="121"/>
      <c r="L475" s="121"/>
      <c r="M475" s="121"/>
      <c r="N475" s="121"/>
      <c r="O475" s="121"/>
    </row>
    <row r="476" spans="2:15">
      <c r="B476" s="120"/>
      <c r="C476" s="120"/>
      <c r="D476" s="120"/>
      <c r="E476" s="120"/>
      <c r="F476" s="120"/>
      <c r="G476" s="120"/>
      <c r="H476" s="121"/>
      <c r="I476" s="121"/>
      <c r="J476" s="121"/>
      <c r="K476" s="121"/>
      <c r="L476" s="121"/>
      <c r="M476" s="121"/>
      <c r="N476" s="121"/>
      <c r="O476" s="121"/>
    </row>
    <row r="477" spans="2:15">
      <c r="B477" s="120"/>
      <c r="C477" s="120"/>
      <c r="D477" s="120"/>
      <c r="E477" s="120"/>
      <c r="F477" s="120"/>
      <c r="G477" s="120"/>
      <c r="H477" s="121"/>
      <c r="I477" s="121"/>
      <c r="J477" s="121"/>
      <c r="K477" s="121"/>
      <c r="L477" s="121"/>
      <c r="M477" s="121"/>
      <c r="N477" s="121"/>
      <c r="O477" s="121"/>
    </row>
    <row r="478" spans="2:15">
      <c r="B478" s="120"/>
      <c r="C478" s="120"/>
      <c r="D478" s="120"/>
      <c r="E478" s="120"/>
      <c r="F478" s="120"/>
      <c r="G478" s="120"/>
      <c r="H478" s="121"/>
      <c r="I478" s="121"/>
      <c r="J478" s="121"/>
      <c r="K478" s="121"/>
      <c r="L478" s="121"/>
      <c r="M478" s="121"/>
      <c r="N478" s="121"/>
      <c r="O478" s="121"/>
    </row>
    <row r="479" spans="2:15">
      <c r="B479" s="120"/>
      <c r="C479" s="120"/>
      <c r="D479" s="120"/>
      <c r="E479" s="120"/>
      <c r="F479" s="120"/>
      <c r="G479" s="120"/>
      <c r="H479" s="121"/>
      <c r="I479" s="121"/>
      <c r="J479" s="121"/>
      <c r="K479" s="121"/>
      <c r="L479" s="121"/>
      <c r="M479" s="121"/>
      <c r="N479" s="121"/>
      <c r="O479" s="121"/>
    </row>
    <row r="480" spans="2:15">
      <c r="B480" s="120"/>
      <c r="C480" s="120"/>
      <c r="D480" s="120"/>
      <c r="E480" s="120"/>
      <c r="F480" s="120"/>
      <c r="G480" s="120"/>
      <c r="H480" s="121"/>
      <c r="I480" s="121"/>
      <c r="J480" s="121"/>
      <c r="K480" s="121"/>
      <c r="L480" s="121"/>
      <c r="M480" s="121"/>
      <c r="N480" s="121"/>
      <c r="O480" s="121"/>
    </row>
    <row r="481" spans="2:15">
      <c r="B481" s="120"/>
      <c r="C481" s="120"/>
      <c r="D481" s="120"/>
      <c r="E481" s="120"/>
      <c r="F481" s="120"/>
      <c r="G481" s="120"/>
      <c r="H481" s="121"/>
      <c r="I481" s="121"/>
      <c r="J481" s="121"/>
      <c r="K481" s="121"/>
      <c r="L481" s="121"/>
      <c r="M481" s="121"/>
      <c r="N481" s="121"/>
      <c r="O481" s="121"/>
    </row>
    <row r="482" spans="2:15">
      <c r="B482" s="120"/>
      <c r="C482" s="120"/>
      <c r="D482" s="120"/>
      <c r="E482" s="120"/>
      <c r="F482" s="120"/>
      <c r="G482" s="120"/>
      <c r="H482" s="121"/>
      <c r="I482" s="121"/>
      <c r="J482" s="121"/>
      <c r="K482" s="121"/>
      <c r="L482" s="121"/>
      <c r="M482" s="121"/>
      <c r="N482" s="121"/>
      <c r="O482" s="121"/>
    </row>
    <row r="483" spans="2:15">
      <c r="B483" s="120"/>
      <c r="C483" s="120"/>
      <c r="D483" s="120"/>
      <c r="E483" s="120"/>
      <c r="F483" s="120"/>
      <c r="G483" s="120"/>
      <c r="H483" s="121"/>
      <c r="I483" s="121"/>
      <c r="J483" s="121"/>
      <c r="K483" s="121"/>
      <c r="L483" s="121"/>
      <c r="M483" s="121"/>
      <c r="N483" s="121"/>
      <c r="O483" s="121"/>
    </row>
    <row r="484" spans="2:15">
      <c r="B484" s="120"/>
      <c r="C484" s="120"/>
      <c r="D484" s="120"/>
      <c r="E484" s="120"/>
      <c r="F484" s="120"/>
      <c r="G484" s="120"/>
      <c r="H484" s="121"/>
      <c r="I484" s="121"/>
      <c r="J484" s="121"/>
      <c r="K484" s="121"/>
      <c r="L484" s="121"/>
      <c r="M484" s="121"/>
      <c r="N484" s="121"/>
      <c r="O484" s="121"/>
    </row>
    <row r="485" spans="2:15">
      <c r="B485" s="120"/>
      <c r="C485" s="120"/>
      <c r="D485" s="120"/>
      <c r="E485" s="120"/>
      <c r="F485" s="120"/>
      <c r="G485" s="120"/>
      <c r="H485" s="121"/>
      <c r="I485" s="121"/>
      <c r="J485" s="121"/>
      <c r="K485" s="121"/>
      <c r="L485" s="121"/>
      <c r="M485" s="121"/>
      <c r="N485" s="121"/>
      <c r="O485" s="121"/>
    </row>
    <row r="486" spans="2:15">
      <c r="B486" s="120"/>
      <c r="C486" s="120"/>
      <c r="D486" s="120"/>
      <c r="E486" s="120"/>
      <c r="F486" s="120"/>
      <c r="G486" s="120"/>
      <c r="H486" s="121"/>
      <c r="I486" s="121"/>
      <c r="J486" s="121"/>
      <c r="K486" s="121"/>
      <c r="L486" s="121"/>
      <c r="M486" s="121"/>
      <c r="N486" s="121"/>
      <c r="O486" s="121"/>
    </row>
    <row r="487" spans="2:15">
      <c r="B487" s="120"/>
      <c r="C487" s="120"/>
      <c r="D487" s="120"/>
      <c r="E487" s="120"/>
      <c r="F487" s="120"/>
      <c r="G487" s="120"/>
      <c r="H487" s="121"/>
      <c r="I487" s="121"/>
      <c r="J487" s="121"/>
      <c r="K487" s="121"/>
      <c r="L487" s="121"/>
      <c r="M487" s="121"/>
      <c r="N487" s="121"/>
      <c r="O487" s="121"/>
    </row>
    <row r="488" spans="2:15">
      <c r="B488" s="120"/>
      <c r="C488" s="120"/>
      <c r="D488" s="120"/>
      <c r="E488" s="120"/>
      <c r="F488" s="120"/>
      <c r="G488" s="120"/>
      <c r="H488" s="121"/>
      <c r="I488" s="121"/>
      <c r="J488" s="121"/>
      <c r="K488" s="121"/>
      <c r="L488" s="121"/>
      <c r="M488" s="121"/>
      <c r="N488" s="121"/>
      <c r="O488" s="121"/>
    </row>
    <row r="489" spans="2:15">
      <c r="B489" s="120"/>
      <c r="C489" s="120"/>
      <c r="D489" s="120"/>
      <c r="E489" s="120"/>
      <c r="F489" s="120"/>
      <c r="G489" s="120"/>
      <c r="H489" s="121"/>
      <c r="I489" s="121"/>
      <c r="J489" s="121"/>
      <c r="K489" s="121"/>
      <c r="L489" s="121"/>
      <c r="M489" s="121"/>
      <c r="N489" s="121"/>
      <c r="O489" s="121"/>
    </row>
    <row r="490" spans="2:15">
      <c r="B490" s="120"/>
      <c r="C490" s="120"/>
      <c r="D490" s="120"/>
      <c r="E490" s="120"/>
      <c r="F490" s="120"/>
      <c r="G490" s="120"/>
      <c r="H490" s="121"/>
      <c r="I490" s="121"/>
      <c r="J490" s="121"/>
      <c r="K490" s="121"/>
      <c r="L490" s="121"/>
      <c r="M490" s="121"/>
      <c r="N490" s="121"/>
      <c r="O490" s="121"/>
    </row>
    <row r="491" spans="2:15">
      <c r="B491" s="120"/>
      <c r="C491" s="120"/>
      <c r="D491" s="120"/>
      <c r="E491" s="120"/>
      <c r="F491" s="120"/>
      <c r="G491" s="120"/>
      <c r="H491" s="121"/>
      <c r="I491" s="121"/>
      <c r="J491" s="121"/>
      <c r="K491" s="121"/>
      <c r="L491" s="121"/>
      <c r="M491" s="121"/>
      <c r="N491" s="121"/>
      <c r="O491" s="121"/>
    </row>
    <row r="492" spans="2:15">
      <c r="B492" s="120"/>
      <c r="C492" s="120"/>
      <c r="D492" s="120"/>
      <c r="E492" s="120"/>
      <c r="F492" s="120"/>
      <c r="G492" s="120"/>
      <c r="H492" s="121"/>
      <c r="I492" s="121"/>
      <c r="J492" s="121"/>
      <c r="K492" s="121"/>
      <c r="L492" s="121"/>
      <c r="M492" s="121"/>
      <c r="N492" s="121"/>
      <c r="O492" s="121"/>
    </row>
    <row r="493" spans="2:15">
      <c r="B493" s="120"/>
      <c r="C493" s="120"/>
      <c r="D493" s="120"/>
      <c r="E493" s="120"/>
      <c r="F493" s="120"/>
      <c r="G493" s="120"/>
      <c r="H493" s="121"/>
      <c r="I493" s="121"/>
      <c r="J493" s="121"/>
      <c r="K493" s="121"/>
      <c r="L493" s="121"/>
      <c r="M493" s="121"/>
      <c r="N493" s="121"/>
      <c r="O493" s="121"/>
    </row>
    <row r="494" spans="2:15">
      <c r="B494" s="120"/>
      <c r="C494" s="120"/>
      <c r="D494" s="120"/>
      <c r="E494" s="120"/>
      <c r="F494" s="120"/>
      <c r="G494" s="120"/>
      <c r="H494" s="121"/>
      <c r="I494" s="121"/>
      <c r="J494" s="121"/>
      <c r="K494" s="121"/>
      <c r="L494" s="121"/>
      <c r="M494" s="121"/>
      <c r="N494" s="121"/>
      <c r="O494" s="121"/>
    </row>
    <row r="495" spans="2:15">
      <c r="B495" s="120"/>
      <c r="C495" s="120"/>
      <c r="D495" s="120"/>
      <c r="E495" s="120"/>
      <c r="F495" s="120"/>
      <c r="G495" s="120"/>
      <c r="H495" s="121"/>
      <c r="I495" s="121"/>
      <c r="J495" s="121"/>
      <c r="K495" s="121"/>
      <c r="L495" s="121"/>
      <c r="M495" s="121"/>
      <c r="N495" s="121"/>
      <c r="O495" s="121"/>
    </row>
    <row r="496" spans="2:15">
      <c r="B496" s="120"/>
      <c r="C496" s="120"/>
      <c r="D496" s="120"/>
      <c r="E496" s="120"/>
      <c r="F496" s="120"/>
      <c r="G496" s="120"/>
      <c r="H496" s="121"/>
      <c r="I496" s="121"/>
      <c r="J496" s="121"/>
      <c r="K496" s="121"/>
      <c r="L496" s="121"/>
      <c r="M496" s="121"/>
      <c r="N496" s="121"/>
      <c r="O496" s="121"/>
    </row>
    <row r="497" spans="2:15">
      <c r="B497" s="120"/>
      <c r="C497" s="120"/>
      <c r="D497" s="120"/>
      <c r="E497" s="120"/>
      <c r="F497" s="120"/>
      <c r="G497" s="120"/>
      <c r="H497" s="121"/>
      <c r="I497" s="121"/>
      <c r="J497" s="121"/>
      <c r="K497" s="121"/>
      <c r="L497" s="121"/>
      <c r="M497" s="121"/>
      <c r="N497" s="121"/>
      <c r="O497" s="121"/>
    </row>
    <row r="498" spans="2:15">
      <c r="B498" s="120"/>
      <c r="C498" s="120"/>
      <c r="D498" s="120"/>
      <c r="E498" s="120"/>
      <c r="F498" s="120"/>
      <c r="G498" s="120"/>
      <c r="H498" s="121"/>
      <c r="I498" s="121"/>
      <c r="J498" s="121"/>
      <c r="K498" s="121"/>
      <c r="L498" s="121"/>
      <c r="M498" s="121"/>
      <c r="N498" s="121"/>
      <c r="O498" s="121"/>
    </row>
    <row r="499" spans="2:15">
      <c r="B499" s="120"/>
      <c r="C499" s="120"/>
      <c r="D499" s="120"/>
      <c r="E499" s="120"/>
      <c r="F499" s="120"/>
      <c r="G499" s="120"/>
      <c r="H499" s="121"/>
      <c r="I499" s="121"/>
      <c r="J499" s="121"/>
      <c r="K499" s="121"/>
      <c r="L499" s="121"/>
      <c r="M499" s="121"/>
      <c r="N499" s="121"/>
      <c r="O499" s="121"/>
    </row>
    <row r="500" spans="2:15">
      <c r="B500" s="120"/>
      <c r="C500" s="120"/>
      <c r="D500" s="120"/>
      <c r="E500" s="120"/>
      <c r="F500" s="120"/>
      <c r="G500" s="120"/>
      <c r="H500" s="121"/>
      <c r="I500" s="121"/>
      <c r="J500" s="121"/>
      <c r="K500" s="121"/>
      <c r="L500" s="121"/>
      <c r="M500" s="121"/>
      <c r="N500" s="121"/>
      <c r="O500" s="121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0 B272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4.57031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144</v>
      </c>
      <c r="C1" s="67" t="s" vm="1">
        <v>228</v>
      </c>
    </row>
    <row r="2" spans="2:14">
      <c r="B2" s="46" t="s">
        <v>143</v>
      </c>
      <c r="C2" s="67" t="s">
        <v>229</v>
      </c>
    </row>
    <row r="3" spans="2:14">
      <c r="B3" s="46" t="s">
        <v>145</v>
      </c>
      <c r="C3" s="67" t="s">
        <v>230</v>
      </c>
    </row>
    <row r="4" spans="2:14">
      <c r="B4" s="46" t="s">
        <v>146</v>
      </c>
      <c r="C4" s="67">
        <v>8803</v>
      </c>
    </row>
    <row r="6" spans="2:14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26.25" customHeight="1">
      <c r="B7" s="134" t="s">
        <v>226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65</v>
      </c>
      <c r="G8" s="29" t="s">
        <v>101</v>
      </c>
      <c r="H8" s="29" t="s">
        <v>204</v>
      </c>
      <c r="I8" s="29" t="s">
        <v>203</v>
      </c>
      <c r="J8" s="29" t="s">
        <v>218</v>
      </c>
      <c r="K8" s="29" t="s">
        <v>61</v>
      </c>
      <c r="L8" s="29" t="s">
        <v>58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8.7176804150000002</v>
      </c>
      <c r="K11" s="77">
        <v>107927.12782087698</v>
      </c>
      <c r="L11" s="69"/>
      <c r="M11" s="78">
        <f>IFERROR(K11/$K$11,0)</f>
        <v>1</v>
      </c>
      <c r="N11" s="78">
        <f>K11/'סכום נכסי הקרן'!$C$42</f>
        <v>8.7375405518583776E-2</v>
      </c>
    </row>
    <row r="12" spans="2:14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19064.722965099001</v>
      </c>
      <c r="L12" s="71"/>
      <c r="M12" s="81">
        <f t="shared" ref="M12:M75" si="0">IFERROR(K12/$K$11,0)</f>
        <v>0.17664440210750423</v>
      </c>
      <c r="N12" s="81">
        <f>K12/'סכום נכסי הקרן'!$C$42</f>
        <v>1.5434376266730958E-2</v>
      </c>
    </row>
    <row r="13" spans="2:14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6624.9169459689992</v>
      </c>
      <c r="L13" s="71"/>
      <c r="M13" s="81">
        <f t="shared" si="0"/>
        <v>6.1383241449398628E-2</v>
      </c>
      <c r="N13" s="81">
        <f>K13/'סכום נכסי הקרן'!$C$42</f>
        <v>5.3633856136863448E-3</v>
      </c>
    </row>
    <row r="14" spans="2:14">
      <c r="B14" s="76" t="s">
        <v>1718</v>
      </c>
      <c r="C14" s="73" t="s">
        <v>1719</v>
      </c>
      <c r="D14" s="86" t="s">
        <v>118</v>
      </c>
      <c r="E14" s="73" t="s">
        <v>1720</v>
      </c>
      <c r="F14" s="86" t="s">
        <v>1721</v>
      </c>
      <c r="G14" s="86" t="s">
        <v>131</v>
      </c>
      <c r="H14" s="83">
        <v>48943.804100000001</v>
      </c>
      <c r="I14" s="85">
        <v>1551</v>
      </c>
      <c r="J14" s="73"/>
      <c r="K14" s="83">
        <v>759.11840159099995</v>
      </c>
      <c r="L14" s="84">
        <v>7.5942093022360931E-4</v>
      </c>
      <c r="M14" s="84">
        <f t="shared" si="0"/>
        <v>7.0336199704200712E-3</v>
      </c>
      <c r="N14" s="84">
        <f>K14/'סכום נכסי הקרן'!$C$42</f>
        <v>6.1456539717906294E-4</v>
      </c>
    </row>
    <row r="15" spans="2:14">
      <c r="B15" s="76" t="s">
        <v>1722</v>
      </c>
      <c r="C15" s="73" t="s">
        <v>1723</v>
      </c>
      <c r="D15" s="86" t="s">
        <v>118</v>
      </c>
      <c r="E15" s="73" t="s">
        <v>1720</v>
      </c>
      <c r="F15" s="86" t="s">
        <v>1721</v>
      </c>
      <c r="G15" s="86" t="s">
        <v>131</v>
      </c>
      <c r="H15" s="83">
        <v>36114.674214999999</v>
      </c>
      <c r="I15" s="85">
        <v>1922</v>
      </c>
      <c r="J15" s="73"/>
      <c r="K15" s="83">
        <v>694.12403840399998</v>
      </c>
      <c r="L15" s="84">
        <v>6.1559501114166282E-4</v>
      </c>
      <c r="M15" s="84">
        <f t="shared" si="0"/>
        <v>6.431413977364563E-3</v>
      </c>
      <c r="N15" s="84">
        <f>K15/'סכום נכסי הקרן'!$C$42</f>
        <v>5.6194740433011651E-4</v>
      </c>
    </row>
    <row r="16" spans="2:14">
      <c r="B16" s="76" t="s">
        <v>1724</v>
      </c>
      <c r="C16" s="73" t="s">
        <v>1725</v>
      </c>
      <c r="D16" s="86" t="s">
        <v>118</v>
      </c>
      <c r="E16" s="73" t="s">
        <v>1726</v>
      </c>
      <c r="F16" s="86" t="s">
        <v>1721</v>
      </c>
      <c r="G16" s="86" t="s">
        <v>131</v>
      </c>
      <c r="H16" s="83">
        <v>26.726991999999999</v>
      </c>
      <c r="I16" s="85">
        <v>1601</v>
      </c>
      <c r="J16" s="73"/>
      <c r="K16" s="83">
        <v>0.42789914200000001</v>
      </c>
      <c r="L16" s="84">
        <v>5.2511094782092744E-5</v>
      </c>
      <c r="M16" s="84">
        <f t="shared" si="0"/>
        <v>3.9647042466484409E-6</v>
      </c>
      <c r="N16" s="84">
        <f>K16/'סכום נכסי הקרן'!$C$42</f>
        <v>3.4641764131215871E-7</v>
      </c>
    </row>
    <row r="17" spans="2:14">
      <c r="B17" s="76" t="s">
        <v>1727</v>
      </c>
      <c r="C17" s="73" t="s">
        <v>1728</v>
      </c>
      <c r="D17" s="86" t="s">
        <v>118</v>
      </c>
      <c r="E17" s="73" t="s">
        <v>1726</v>
      </c>
      <c r="F17" s="86" t="s">
        <v>1721</v>
      </c>
      <c r="G17" s="86" t="s">
        <v>131</v>
      </c>
      <c r="H17" s="83">
        <v>70058.127779999995</v>
      </c>
      <c r="I17" s="85">
        <v>1547</v>
      </c>
      <c r="J17" s="73"/>
      <c r="K17" s="83">
        <v>1083.799236757</v>
      </c>
      <c r="L17" s="84">
        <v>8.1066914206232791E-4</v>
      </c>
      <c r="M17" s="84">
        <f t="shared" si="0"/>
        <v>1.0041953850154755E-2</v>
      </c>
      <c r="N17" s="84">
        <f>K17/'סכום נכסי הקרן'!$C$42</f>
        <v>8.7741978985617542E-4</v>
      </c>
    </row>
    <row r="18" spans="2:14">
      <c r="B18" s="76" t="s">
        <v>1729</v>
      </c>
      <c r="C18" s="73" t="s">
        <v>1730</v>
      </c>
      <c r="D18" s="86" t="s">
        <v>118</v>
      </c>
      <c r="E18" s="73" t="s">
        <v>1726</v>
      </c>
      <c r="F18" s="86" t="s">
        <v>1721</v>
      </c>
      <c r="G18" s="86" t="s">
        <v>131</v>
      </c>
      <c r="H18" s="83">
        <v>15368.020400000001</v>
      </c>
      <c r="I18" s="85">
        <v>1906</v>
      </c>
      <c r="J18" s="73"/>
      <c r="K18" s="83">
        <v>292.91446882399998</v>
      </c>
      <c r="L18" s="84">
        <v>1.894447884557371E-4</v>
      </c>
      <c r="M18" s="84">
        <f t="shared" si="0"/>
        <v>2.7140022600262307E-3</v>
      </c>
      <c r="N18" s="84">
        <f>K18/'סכום נכסי הקרן'!$C$42</f>
        <v>2.3713704804814476E-4</v>
      </c>
    </row>
    <row r="19" spans="2:14">
      <c r="B19" s="76" t="s">
        <v>1731</v>
      </c>
      <c r="C19" s="73" t="s">
        <v>1732</v>
      </c>
      <c r="D19" s="86" t="s">
        <v>118</v>
      </c>
      <c r="E19" s="73" t="s">
        <v>1733</v>
      </c>
      <c r="F19" s="86" t="s">
        <v>1721</v>
      </c>
      <c r="G19" s="86" t="s">
        <v>131</v>
      </c>
      <c r="H19" s="83">
        <v>1718.8796729999999</v>
      </c>
      <c r="I19" s="85">
        <v>18670</v>
      </c>
      <c r="J19" s="73"/>
      <c r="K19" s="83">
        <v>320.91483494900001</v>
      </c>
      <c r="L19" s="84">
        <v>1.8219481932672235E-4</v>
      </c>
      <c r="M19" s="84">
        <f t="shared" si="0"/>
        <v>2.9734399629499225E-3</v>
      </c>
      <c r="N19" s="84">
        <f>K19/'סכום נכסי הקרן'!$C$42</f>
        <v>2.5980552254791222E-4</v>
      </c>
    </row>
    <row r="20" spans="2:14">
      <c r="B20" s="76" t="s">
        <v>1734</v>
      </c>
      <c r="C20" s="73" t="s">
        <v>1735</v>
      </c>
      <c r="D20" s="86" t="s">
        <v>118</v>
      </c>
      <c r="E20" s="73" t="s">
        <v>1733</v>
      </c>
      <c r="F20" s="86" t="s">
        <v>1721</v>
      </c>
      <c r="G20" s="86" t="s">
        <v>131</v>
      </c>
      <c r="H20" s="83">
        <v>9053.7685399999991</v>
      </c>
      <c r="I20" s="85">
        <v>15500</v>
      </c>
      <c r="J20" s="73"/>
      <c r="K20" s="83">
        <v>1403.3341237000002</v>
      </c>
      <c r="L20" s="84">
        <v>6.3883370988841639E-4</v>
      </c>
      <c r="M20" s="84">
        <f t="shared" si="0"/>
        <v>1.3002607889548091E-2</v>
      </c>
      <c r="N20" s="84">
        <f>K20/'סכום נכסי הקרן'!$C$42</f>
        <v>1.1361081371484012E-3</v>
      </c>
    </row>
    <row r="21" spans="2:14">
      <c r="B21" s="76" t="s">
        <v>1736</v>
      </c>
      <c r="C21" s="73" t="s">
        <v>1737</v>
      </c>
      <c r="D21" s="86" t="s">
        <v>118</v>
      </c>
      <c r="E21" s="73" t="s">
        <v>1738</v>
      </c>
      <c r="F21" s="86" t="s">
        <v>1721</v>
      </c>
      <c r="G21" s="86" t="s">
        <v>131</v>
      </c>
      <c r="H21" s="83">
        <v>67485.654800000004</v>
      </c>
      <c r="I21" s="85">
        <v>1557</v>
      </c>
      <c r="J21" s="73"/>
      <c r="K21" s="83">
        <v>1050.7516452360001</v>
      </c>
      <c r="L21" s="84">
        <v>4.0267259835408782E-4</v>
      </c>
      <c r="M21" s="84">
        <f t="shared" si="0"/>
        <v>9.7357510243383585E-3</v>
      </c>
      <c r="N21" s="84">
        <f>K21/'סכום נכסי הקרן'!$C$42</f>
        <v>8.506651937795315E-4</v>
      </c>
    </row>
    <row r="22" spans="2:14">
      <c r="B22" s="76" t="s">
        <v>1739</v>
      </c>
      <c r="C22" s="73" t="s">
        <v>1740</v>
      </c>
      <c r="D22" s="86" t="s">
        <v>118</v>
      </c>
      <c r="E22" s="73" t="s">
        <v>1738</v>
      </c>
      <c r="F22" s="86" t="s">
        <v>1721</v>
      </c>
      <c r="G22" s="86" t="s">
        <v>131</v>
      </c>
      <c r="H22" s="83">
        <v>7.8840000000000004E-3</v>
      </c>
      <c r="I22" s="85">
        <v>1489</v>
      </c>
      <c r="J22" s="73"/>
      <c r="K22" s="83">
        <v>1.17398E-4</v>
      </c>
      <c r="L22" s="84">
        <v>1.0813493165650125E-10</v>
      </c>
      <c r="M22" s="84">
        <f t="shared" si="0"/>
        <v>1.0877524712307874E-9</v>
      </c>
      <c r="N22" s="84">
        <f>K22/'סכום נכסי הקרן'!$C$42</f>
        <v>9.5042813277631687E-11</v>
      </c>
    </row>
    <row r="23" spans="2:14">
      <c r="B23" s="76" t="s">
        <v>1741</v>
      </c>
      <c r="C23" s="73" t="s">
        <v>1742</v>
      </c>
      <c r="D23" s="86" t="s">
        <v>118</v>
      </c>
      <c r="E23" s="73" t="s">
        <v>1738</v>
      </c>
      <c r="F23" s="86" t="s">
        <v>1721</v>
      </c>
      <c r="G23" s="86" t="s">
        <v>131</v>
      </c>
      <c r="H23" s="83">
        <v>53687.845179999989</v>
      </c>
      <c r="I23" s="85">
        <v>1899</v>
      </c>
      <c r="J23" s="73"/>
      <c r="K23" s="83">
        <v>1019.532179968</v>
      </c>
      <c r="L23" s="84">
        <v>4.1109996994921605E-4</v>
      </c>
      <c r="M23" s="84">
        <f t="shared" si="0"/>
        <v>9.4464867225975222E-3</v>
      </c>
      <c r="N23" s="84">
        <f>K23/'סכום נכסי הקרן'!$C$42</f>
        <v>8.2539060811287587E-4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223</v>
      </c>
      <c r="C25" s="71"/>
      <c r="D25" s="71"/>
      <c r="E25" s="71"/>
      <c r="F25" s="71"/>
      <c r="G25" s="71"/>
      <c r="H25" s="80"/>
      <c r="I25" s="82"/>
      <c r="J25" s="71"/>
      <c r="K25" s="80">
        <v>12439.806019130001</v>
      </c>
      <c r="L25" s="71"/>
      <c r="M25" s="81">
        <f t="shared" si="0"/>
        <v>0.11526116065810561</v>
      </c>
      <c r="N25" s="81">
        <f>K25/'סכום נכסי הקרן'!$C$42</f>
        <v>1.0070990653044612E-2</v>
      </c>
    </row>
    <row r="26" spans="2:14">
      <c r="B26" s="76" t="s">
        <v>1743</v>
      </c>
      <c r="C26" s="73" t="s">
        <v>1744</v>
      </c>
      <c r="D26" s="86" t="s">
        <v>118</v>
      </c>
      <c r="E26" s="73" t="s">
        <v>1720</v>
      </c>
      <c r="F26" s="86" t="s">
        <v>1745</v>
      </c>
      <c r="G26" s="86" t="s">
        <v>131</v>
      </c>
      <c r="H26" s="83">
        <v>81359.964181999996</v>
      </c>
      <c r="I26" s="85">
        <v>330.07</v>
      </c>
      <c r="J26" s="73"/>
      <c r="K26" s="83">
        <v>268.54483374199998</v>
      </c>
      <c r="L26" s="84">
        <v>3.0691368720969841E-3</v>
      </c>
      <c r="M26" s="84">
        <f t="shared" si="0"/>
        <v>2.4882051358551373E-3</v>
      </c>
      <c r="N26" s="84">
        <f>K26/'סכום נכסי הקרן'!$C$42</f>
        <v>2.1740793275876546E-4</v>
      </c>
    </row>
    <row r="27" spans="2:14">
      <c r="B27" s="76" t="s">
        <v>1746</v>
      </c>
      <c r="C27" s="73" t="s">
        <v>1747</v>
      </c>
      <c r="D27" s="86" t="s">
        <v>118</v>
      </c>
      <c r="E27" s="73" t="s">
        <v>1720</v>
      </c>
      <c r="F27" s="86" t="s">
        <v>1745</v>
      </c>
      <c r="G27" s="86" t="s">
        <v>131</v>
      </c>
      <c r="H27" s="83">
        <v>605249.75994799996</v>
      </c>
      <c r="I27" s="85">
        <v>344.07</v>
      </c>
      <c r="J27" s="73"/>
      <c r="K27" s="83">
        <v>2082.4828490909999</v>
      </c>
      <c r="L27" s="84">
        <v>2.3021340307794887E-3</v>
      </c>
      <c r="M27" s="84">
        <f t="shared" si="0"/>
        <v>1.9295267938077874E-2</v>
      </c>
      <c r="N27" s="84">
        <f>K27/'סכום נכסי הקרן'!$C$42</f>
        <v>1.6859318606792819E-3</v>
      </c>
    </row>
    <row r="28" spans="2:14">
      <c r="B28" s="76" t="s">
        <v>1748</v>
      </c>
      <c r="C28" s="73" t="s">
        <v>1749</v>
      </c>
      <c r="D28" s="86" t="s">
        <v>118</v>
      </c>
      <c r="E28" s="73" t="s">
        <v>1726</v>
      </c>
      <c r="F28" s="86" t="s">
        <v>1745</v>
      </c>
      <c r="G28" s="86" t="s">
        <v>131</v>
      </c>
      <c r="H28" s="83">
        <v>680392.92036599992</v>
      </c>
      <c r="I28" s="85">
        <v>344.83</v>
      </c>
      <c r="J28" s="73"/>
      <c r="K28" s="83">
        <v>2346.1989033529999</v>
      </c>
      <c r="L28" s="84">
        <v>1.7010576365050765E-3</v>
      </c>
      <c r="M28" s="84">
        <f t="shared" si="0"/>
        <v>2.1738731964098101E-2</v>
      </c>
      <c r="N28" s="84">
        <f>K28/'סכום נכסי הקרן'!$C$42</f>
        <v>1.8994305208228709E-3</v>
      </c>
    </row>
    <row r="29" spans="2:14">
      <c r="B29" s="76" t="s">
        <v>1750</v>
      </c>
      <c r="C29" s="73" t="s">
        <v>1751</v>
      </c>
      <c r="D29" s="86" t="s">
        <v>118</v>
      </c>
      <c r="E29" s="73" t="s">
        <v>1726</v>
      </c>
      <c r="F29" s="86" t="s">
        <v>1745</v>
      </c>
      <c r="G29" s="86" t="s">
        <v>131</v>
      </c>
      <c r="H29" s="83">
        <v>195005.13209999996</v>
      </c>
      <c r="I29" s="85">
        <v>378.45</v>
      </c>
      <c r="J29" s="73"/>
      <c r="K29" s="83">
        <v>737.99692237700003</v>
      </c>
      <c r="L29" s="84">
        <v>8.7661133319387322E-4</v>
      </c>
      <c r="M29" s="84">
        <f t="shared" si="0"/>
        <v>6.8379186704739204E-3</v>
      </c>
      <c r="N29" s="84">
        <f>K29/'סכום נכסי הקרן'!$C$42</f>
        <v>5.9746591673575408E-4</v>
      </c>
    </row>
    <row r="30" spans="2:14">
      <c r="B30" s="76" t="s">
        <v>1752</v>
      </c>
      <c r="C30" s="73" t="s">
        <v>1753</v>
      </c>
      <c r="D30" s="86" t="s">
        <v>118</v>
      </c>
      <c r="E30" s="73" t="s">
        <v>1733</v>
      </c>
      <c r="F30" s="86" t="s">
        <v>1745</v>
      </c>
      <c r="G30" s="86" t="s">
        <v>131</v>
      </c>
      <c r="H30" s="83">
        <v>409.54398700000007</v>
      </c>
      <c r="I30" s="85">
        <v>3545.21</v>
      </c>
      <c r="J30" s="73"/>
      <c r="K30" s="83">
        <v>14.519194408999999</v>
      </c>
      <c r="L30" s="84">
        <v>1.7306777671135719E-5</v>
      </c>
      <c r="M30" s="84">
        <f t="shared" si="0"/>
        <v>1.3452775684994617E-4</v>
      </c>
      <c r="N30" s="84">
        <f>K30/'סכום נכסי הקרן'!$C$42</f>
        <v>1.1754417308269483E-5</v>
      </c>
    </row>
    <row r="31" spans="2:14">
      <c r="B31" s="76" t="s">
        <v>1754</v>
      </c>
      <c r="C31" s="73" t="s">
        <v>1755</v>
      </c>
      <c r="D31" s="86" t="s">
        <v>118</v>
      </c>
      <c r="E31" s="73" t="s">
        <v>1733</v>
      </c>
      <c r="F31" s="86" t="s">
        <v>1745</v>
      </c>
      <c r="G31" s="86" t="s">
        <v>131</v>
      </c>
      <c r="H31" s="83">
        <v>1814.585184</v>
      </c>
      <c r="I31" s="85">
        <v>3285.48</v>
      </c>
      <c r="J31" s="73"/>
      <c r="K31" s="83">
        <v>59.617833302999991</v>
      </c>
      <c r="L31" s="84">
        <v>3.6871425732507062E-4</v>
      </c>
      <c r="M31" s="84">
        <f t="shared" si="0"/>
        <v>5.5238969577644744E-4</v>
      </c>
      <c r="N31" s="84">
        <f>K31/'סכום נכסי הקרן'!$C$42</f>
        <v>4.8265273672754217E-5</v>
      </c>
    </row>
    <row r="32" spans="2:14">
      <c r="B32" s="76" t="s">
        <v>1756</v>
      </c>
      <c r="C32" s="73" t="s">
        <v>1757</v>
      </c>
      <c r="D32" s="86" t="s">
        <v>118</v>
      </c>
      <c r="E32" s="73" t="s">
        <v>1733</v>
      </c>
      <c r="F32" s="86" t="s">
        <v>1745</v>
      </c>
      <c r="G32" s="86" t="s">
        <v>131</v>
      </c>
      <c r="H32" s="83">
        <v>36764.297927</v>
      </c>
      <c r="I32" s="85">
        <v>3430.19</v>
      </c>
      <c r="J32" s="73"/>
      <c r="K32" s="83">
        <v>1261.0852710929998</v>
      </c>
      <c r="L32" s="84">
        <v>9.467168596355303E-4</v>
      </c>
      <c r="M32" s="84">
        <f t="shared" si="0"/>
        <v>1.1684599567830441E-2</v>
      </c>
      <c r="N32" s="84">
        <f>K32/'סכום נכסי הקרן'!$C$42</f>
        <v>1.0209466255614536E-3</v>
      </c>
    </row>
    <row r="33" spans="2:14">
      <c r="B33" s="76" t="s">
        <v>1758</v>
      </c>
      <c r="C33" s="73" t="s">
        <v>1759</v>
      </c>
      <c r="D33" s="86" t="s">
        <v>118</v>
      </c>
      <c r="E33" s="73" t="s">
        <v>1733</v>
      </c>
      <c r="F33" s="86" t="s">
        <v>1745</v>
      </c>
      <c r="G33" s="86" t="s">
        <v>131</v>
      </c>
      <c r="H33" s="83">
        <v>22478.068772999999</v>
      </c>
      <c r="I33" s="85">
        <v>3800.64</v>
      </c>
      <c r="J33" s="73"/>
      <c r="K33" s="83">
        <v>854.31047304699996</v>
      </c>
      <c r="L33" s="84">
        <v>1.0798322971000696E-3</v>
      </c>
      <c r="M33" s="84">
        <f t="shared" si="0"/>
        <v>7.9156231644083985E-3</v>
      </c>
      <c r="N33" s="84">
        <f>K33/'סכום נכסי הקרן'!$C$42</f>
        <v>6.9163078392247917E-4</v>
      </c>
    </row>
    <row r="34" spans="2:14">
      <c r="B34" s="76" t="s">
        <v>1760</v>
      </c>
      <c r="C34" s="73" t="s">
        <v>1761</v>
      </c>
      <c r="D34" s="86" t="s">
        <v>118</v>
      </c>
      <c r="E34" s="73" t="s">
        <v>1738</v>
      </c>
      <c r="F34" s="86" t="s">
        <v>1745</v>
      </c>
      <c r="G34" s="86" t="s">
        <v>131</v>
      </c>
      <c r="H34" s="83">
        <v>994065.10622099997</v>
      </c>
      <c r="I34" s="85">
        <v>344.12</v>
      </c>
      <c r="J34" s="73"/>
      <c r="K34" s="83">
        <v>3420.776843436</v>
      </c>
      <c r="L34" s="84">
        <v>2.2068859407788264E-3</v>
      </c>
      <c r="M34" s="84">
        <f t="shared" si="0"/>
        <v>3.1695245787633192E-2</v>
      </c>
      <c r="N34" s="84">
        <f>K34/'סכום נכסי הקרן'!$C$42</f>
        <v>2.7693849537056342E-3</v>
      </c>
    </row>
    <row r="35" spans="2:14">
      <c r="B35" s="76" t="s">
        <v>1762</v>
      </c>
      <c r="C35" s="73" t="s">
        <v>1763</v>
      </c>
      <c r="D35" s="86" t="s">
        <v>118</v>
      </c>
      <c r="E35" s="73" t="s">
        <v>1738</v>
      </c>
      <c r="F35" s="86" t="s">
        <v>1745</v>
      </c>
      <c r="G35" s="86" t="s">
        <v>131</v>
      </c>
      <c r="H35" s="83">
        <v>364954.689335</v>
      </c>
      <c r="I35" s="85">
        <v>382.04</v>
      </c>
      <c r="J35" s="73"/>
      <c r="K35" s="83">
        <v>1394.2728952790001</v>
      </c>
      <c r="L35" s="84">
        <v>1.2991290395390281E-3</v>
      </c>
      <c r="M35" s="84">
        <f t="shared" si="0"/>
        <v>1.2918650977102141E-2</v>
      </c>
      <c r="N35" s="84">
        <f>K35/'סכום נכסי הקרן'!$C$42</f>
        <v>1.1287723678773481E-3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196</v>
      </c>
      <c r="C37" s="71"/>
      <c r="D37" s="71"/>
      <c r="E37" s="71"/>
      <c r="F37" s="71"/>
      <c r="G37" s="71"/>
      <c r="H37" s="80"/>
      <c r="I37" s="82"/>
      <c r="J37" s="80">
        <v>8.7176804150000002</v>
      </c>
      <c r="K37" s="80">
        <v>88862.404855777961</v>
      </c>
      <c r="L37" s="71"/>
      <c r="M37" s="81">
        <f t="shared" si="0"/>
        <v>0.82335559789249557</v>
      </c>
      <c r="N37" s="81">
        <f>K37/'סכום נכסי הקרן'!$C$42</f>
        <v>7.1941029251852806E-2</v>
      </c>
    </row>
    <row r="38" spans="2:14">
      <c r="B38" s="89" t="s">
        <v>224</v>
      </c>
      <c r="C38" s="71"/>
      <c r="D38" s="71"/>
      <c r="E38" s="71"/>
      <c r="F38" s="71"/>
      <c r="G38" s="71"/>
      <c r="H38" s="80"/>
      <c r="I38" s="82"/>
      <c r="J38" s="71"/>
      <c r="K38" s="80">
        <v>84476.614001919996</v>
      </c>
      <c r="L38" s="71"/>
      <c r="M38" s="81">
        <f t="shared" si="0"/>
        <v>0.7827190040869334</v>
      </c>
      <c r="N38" s="81">
        <f>K38/'סכום נכסי הקרן'!$C$42</f>
        <v>6.8390390389197836E-2</v>
      </c>
    </row>
    <row r="39" spans="2:14">
      <c r="B39" s="76" t="s">
        <v>1764</v>
      </c>
      <c r="C39" s="73" t="s">
        <v>1765</v>
      </c>
      <c r="D39" s="86" t="s">
        <v>27</v>
      </c>
      <c r="E39" s="73"/>
      <c r="F39" s="86" t="s">
        <v>1721</v>
      </c>
      <c r="G39" s="86" t="s">
        <v>130</v>
      </c>
      <c r="H39" s="83">
        <v>17157.934544</v>
      </c>
      <c r="I39" s="85">
        <v>4496.96</v>
      </c>
      <c r="J39" s="73"/>
      <c r="K39" s="83">
        <v>2480.6472322619998</v>
      </c>
      <c r="L39" s="84">
        <v>4.1713562497696483E-4</v>
      </c>
      <c r="M39" s="84">
        <f t="shared" si="0"/>
        <v>2.2984464446965051E-2</v>
      </c>
      <c r="N39" s="84">
        <f>K39/'סכום נכסי הקרן'!$C$42</f>
        <v>2.008276901681043E-3</v>
      </c>
    </row>
    <row r="40" spans="2:14">
      <c r="B40" s="76" t="s">
        <v>1766</v>
      </c>
      <c r="C40" s="73" t="s">
        <v>1767</v>
      </c>
      <c r="D40" s="86" t="s">
        <v>27</v>
      </c>
      <c r="E40" s="73"/>
      <c r="F40" s="86" t="s">
        <v>1721</v>
      </c>
      <c r="G40" s="86" t="s">
        <v>130</v>
      </c>
      <c r="H40" s="83">
        <v>261.55400300000002</v>
      </c>
      <c r="I40" s="85">
        <v>592.78</v>
      </c>
      <c r="J40" s="73"/>
      <c r="K40" s="83">
        <v>4.9846639649999984</v>
      </c>
      <c r="L40" s="84">
        <v>8.1251984923304413E-7</v>
      </c>
      <c r="M40" s="84">
        <f t="shared" si="0"/>
        <v>4.6185459259815357E-5</v>
      </c>
      <c r="N40" s="84">
        <f>K40/'סכום נכסי הקרן'!$C$42</f>
        <v>4.0354732318883967E-6</v>
      </c>
    </row>
    <row r="41" spans="2:14">
      <c r="B41" s="76" t="s">
        <v>1768</v>
      </c>
      <c r="C41" s="73" t="s">
        <v>1769</v>
      </c>
      <c r="D41" s="86" t="s">
        <v>27</v>
      </c>
      <c r="E41" s="73"/>
      <c r="F41" s="86" t="s">
        <v>1721</v>
      </c>
      <c r="G41" s="86" t="s">
        <v>130</v>
      </c>
      <c r="H41" s="83">
        <v>20300.305288</v>
      </c>
      <c r="I41" s="85">
        <v>7834.6</v>
      </c>
      <c r="J41" s="73"/>
      <c r="K41" s="83">
        <v>5113.2894140300004</v>
      </c>
      <c r="L41" s="84">
        <v>4.5273869983429566E-4</v>
      </c>
      <c r="M41" s="84">
        <f t="shared" si="0"/>
        <v>4.7377239784573484E-2</v>
      </c>
      <c r="N41" s="84">
        <f>K41/'סכום נכסי הקרן'!$C$42</f>
        <v>4.139605538528289E-3</v>
      </c>
    </row>
    <row r="42" spans="2:14">
      <c r="B42" s="76" t="s">
        <v>1770</v>
      </c>
      <c r="C42" s="73" t="s">
        <v>1771</v>
      </c>
      <c r="D42" s="86" t="s">
        <v>27</v>
      </c>
      <c r="E42" s="73"/>
      <c r="F42" s="86" t="s">
        <v>1721</v>
      </c>
      <c r="G42" s="86" t="s">
        <v>132</v>
      </c>
      <c r="H42" s="83">
        <v>2289.9142000000006</v>
      </c>
      <c r="I42" s="85">
        <v>6091.6</v>
      </c>
      <c r="J42" s="73"/>
      <c r="K42" s="83">
        <v>550.17202772099995</v>
      </c>
      <c r="L42" s="84">
        <v>1.0136273806860543E-4</v>
      </c>
      <c r="M42" s="84">
        <f t="shared" si="0"/>
        <v>5.0976250256015519E-3</v>
      </c>
      <c r="N42" s="84">
        <f>K42/'סכום נכסי הקרן'!$C$42</f>
        <v>4.4540705379361657E-4</v>
      </c>
    </row>
    <row r="43" spans="2:14">
      <c r="B43" s="76" t="s">
        <v>1772</v>
      </c>
      <c r="C43" s="73" t="s">
        <v>1773</v>
      </c>
      <c r="D43" s="86" t="s">
        <v>1468</v>
      </c>
      <c r="E43" s="73"/>
      <c r="F43" s="86" t="s">
        <v>1721</v>
      </c>
      <c r="G43" s="86" t="s">
        <v>130</v>
      </c>
      <c r="H43" s="83">
        <v>3438.6954569999998</v>
      </c>
      <c r="I43" s="85">
        <v>6748</v>
      </c>
      <c r="J43" s="73"/>
      <c r="K43" s="83">
        <v>746.01878966300012</v>
      </c>
      <c r="L43" s="84">
        <v>1.9019333279867254E-5</v>
      </c>
      <c r="M43" s="84">
        <f t="shared" si="0"/>
        <v>6.9122453707944715E-3</v>
      </c>
      <c r="N43" s="84">
        <f>K43/'סכום נכסי הקרן'!$C$42</f>
        <v>6.0396024231712043E-4</v>
      </c>
    </row>
    <row r="44" spans="2:14">
      <c r="B44" s="76" t="s">
        <v>1774</v>
      </c>
      <c r="C44" s="73" t="s">
        <v>1775</v>
      </c>
      <c r="D44" s="86" t="s">
        <v>1468</v>
      </c>
      <c r="E44" s="73"/>
      <c r="F44" s="86" t="s">
        <v>1721</v>
      </c>
      <c r="G44" s="86" t="s">
        <v>130</v>
      </c>
      <c r="H44" s="83">
        <v>2117.009321</v>
      </c>
      <c r="I44" s="85">
        <v>16078</v>
      </c>
      <c r="J44" s="73"/>
      <c r="K44" s="83">
        <v>1094.2984191990001</v>
      </c>
      <c r="L44" s="84">
        <v>1.8520989420318505E-5</v>
      </c>
      <c r="M44" s="84">
        <f t="shared" si="0"/>
        <v>1.0139234141532704E-2</v>
      </c>
      <c r="N44" s="84">
        <f>K44/'סכום נכסי הקרן'!$C$42</f>
        <v>8.8591969476428981E-4</v>
      </c>
    </row>
    <row r="45" spans="2:14">
      <c r="B45" s="76" t="s">
        <v>1776</v>
      </c>
      <c r="C45" s="73" t="s">
        <v>1777</v>
      </c>
      <c r="D45" s="86" t="s">
        <v>1468</v>
      </c>
      <c r="E45" s="73"/>
      <c r="F45" s="86" t="s">
        <v>1721</v>
      </c>
      <c r="G45" s="86" t="s">
        <v>130</v>
      </c>
      <c r="H45" s="83">
        <v>4480.9695330000004</v>
      </c>
      <c r="I45" s="85">
        <v>6745</v>
      </c>
      <c r="J45" s="73"/>
      <c r="K45" s="83">
        <v>971.70608487499999</v>
      </c>
      <c r="L45" s="84">
        <v>2.2720456503874784E-5</v>
      </c>
      <c r="M45" s="84">
        <f t="shared" si="0"/>
        <v>9.0033535080050291E-3</v>
      </c>
      <c r="N45" s="84">
        <f>K45/'סכום נכסי הקרן'!$C$42</f>
        <v>7.8667166378910329E-4</v>
      </c>
    </row>
    <row r="46" spans="2:14">
      <c r="B46" s="76" t="s">
        <v>1778</v>
      </c>
      <c r="C46" s="73" t="s">
        <v>1779</v>
      </c>
      <c r="D46" s="86" t="s">
        <v>120</v>
      </c>
      <c r="E46" s="73"/>
      <c r="F46" s="86" t="s">
        <v>1721</v>
      </c>
      <c r="G46" s="86" t="s">
        <v>139</v>
      </c>
      <c r="H46" s="83">
        <v>52437.419155000003</v>
      </c>
      <c r="I46" s="85">
        <v>1897</v>
      </c>
      <c r="J46" s="73"/>
      <c r="K46" s="83">
        <v>3102.6868010010003</v>
      </c>
      <c r="L46" s="84">
        <v>1.4897752081676158E-5</v>
      </c>
      <c r="M46" s="84">
        <f t="shared" si="0"/>
        <v>2.8747978971055591E-2</v>
      </c>
      <c r="N46" s="84">
        <f>K46/'סכום נכסי הקרן'!$C$42</f>
        <v>2.5118663204357012E-3</v>
      </c>
    </row>
    <row r="47" spans="2:14">
      <c r="B47" s="76" t="s">
        <v>1780</v>
      </c>
      <c r="C47" s="73" t="s">
        <v>1781</v>
      </c>
      <c r="D47" s="86" t="s">
        <v>1468</v>
      </c>
      <c r="E47" s="73"/>
      <c r="F47" s="86" t="s">
        <v>1721</v>
      </c>
      <c r="G47" s="86" t="s">
        <v>130</v>
      </c>
      <c r="H47" s="83">
        <v>3925.5671999999995</v>
      </c>
      <c r="I47" s="85">
        <v>2948</v>
      </c>
      <c r="J47" s="73"/>
      <c r="K47" s="83">
        <v>372.058193195</v>
      </c>
      <c r="L47" s="84">
        <v>4.6786110425937638E-6</v>
      </c>
      <c r="M47" s="84">
        <f t="shared" si="0"/>
        <v>3.4473093160830933E-3</v>
      </c>
      <c r="N47" s="84">
        <f>K47/'סכום נכסי הקרן'!$C$42</f>
        <v>3.0121004944075195E-4</v>
      </c>
    </row>
    <row r="48" spans="2:14">
      <c r="B48" s="76" t="s">
        <v>1782</v>
      </c>
      <c r="C48" s="73" t="s">
        <v>1783</v>
      </c>
      <c r="D48" s="86" t="s">
        <v>1468</v>
      </c>
      <c r="E48" s="73"/>
      <c r="F48" s="86" t="s">
        <v>1721</v>
      </c>
      <c r="G48" s="86" t="s">
        <v>130</v>
      </c>
      <c r="H48" s="83">
        <v>3418.5147700000002</v>
      </c>
      <c r="I48" s="85">
        <v>11344</v>
      </c>
      <c r="J48" s="73"/>
      <c r="K48" s="83">
        <v>1246.765154361</v>
      </c>
      <c r="L48" s="84">
        <v>1.5105096330109756E-5</v>
      </c>
      <c r="M48" s="84">
        <f t="shared" si="0"/>
        <v>1.1551916367404998E-2</v>
      </c>
      <c r="N48" s="84">
        <f>K48/'סכום נכסי הקרן'!$C$42</f>
        <v>1.0093533771187769E-3</v>
      </c>
    </row>
    <row r="49" spans="2:14">
      <c r="B49" s="76" t="s">
        <v>1784</v>
      </c>
      <c r="C49" s="73" t="s">
        <v>1785</v>
      </c>
      <c r="D49" s="86" t="s">
        <v>27</v>
      </c>
      <c r="E49" s="73"/>
      <c r="F49" s="86" t="s">
        <v>1721</v>
      </c>
      <c r="G49" s="86" t="s">
        <v>138</v>
      </c>
      <c r="H49" s="83">
        <v>14002.442590000001</v>
      </c>
      <c r="I49" s="85">
        <v>3970</v>
      </c>
      <c r="J49" s="73"/>
      <c r="K49" s="83">
        <v>1401.8053913420001</v>
      </c>
      <c r="L49" s="84">
        <v>2.4290392103960425E-4</v>
      </c>
      <c r="M49" s="84">
        <f t="shared" si="0"/>
        <v>1.2988443402927662E-2</v>
      </c>
      <c r="N49" s="84">
        <f>K49/'סכום נכסי הקרן'!$C$42</f>
        <v>1.1348705093859788E-3</v>
      </c>
    </row>
    <row r="50" spans="2:14">
      <c r="B50" s="76" t="s">
        <v>1786</v>
      </c>
      <c r="C50" s="73" t="s">
        <v>1787</v>
      </c>
      <c r="D50" s="86" t="s">
        <v>1468</v>
      </c>
      <c r="E50" s="73"/>
      <c r="F50" s="86" t="s">
        <v>1721</v>
      </c>
      <c r="G50" s="86" t="s">
        <v>130</v>
      </c>
      <c r="H50" s="83">
        <v>8771.6046679999999</v>
      </c>
      <c r="I50" s="85">
        <v>8855</v>
      </c>
      <c r="J50" s="73"/>
      <c r="K50" s="83">
        <v>2497.1727827269997</v>
      </c>
      <c r="L50" s="84">
        <v>4.8056740782135146E-5</v>
      </c>
      <c r="M50" s="84">
        <f t="shared" si="0"/>
        <v>2.313758211810726E-2</v>
      </c>
      <c r="N50" s="84">
        <f>K50/'סכום נכסי הקרן'!$C$42</f>
        <v>2.0216556202891545E-3</v>
      </c>
    </row>
    <row r="51" spans="2:14">
      <c r="B51" s="76" t="s">
        <v>1788</v>
      </c>
      <c r="C51" s="73" t="s">
        <v>1789</v>
      </c>
      <c r="D51" s="86" t="s">
        <v>1468</v>
      </c>
      <c r="E51" s="73"/>
      <c r="F51" s="86" t="s">
        <v>1721</v>
      </c>
      <c r="G51" s="86" t="s">
        <v>130</v>
      </c>
      <c r="H51" s="83">
        <v>1782.86177</v>
      </c>
      <c r="I51" s="85">
        <v>8233</v>
      </c>
      <c r="J51" s="73"/>
      <c r="K51" s="83">
        <v>471.90737561999998</v>
      </c>
      <c r="L51" s="84">
        <v>1.0707878498498498E-4</v>
      </c>
      <c r="M51" s="84">
        <f t="shared" si="0"/>
        <v>4.3724630234134344E-3</v>
      </c>
      <c r="N51" s="84">
        <f>K51/'סכום נכסי הקרן'!$C$42</f>
        <v>3.8204572978576173E-4</v>
      </c>
    </row>
    <row r="52" spans="2:14">
      <c r="B52" s="76" t="s">
        <v>1790</v>
      </c>
      <c r="C52" s="73" t="s">
        <v>1791</v>
      </c>
      <c r="D52" s="86" t="s">
        <v>1468</v>
      </c>
      <c r="E52" s="73"/>
      <c r="F52" s="86" t="s">
        <v>1721</v>
      </c>
      <c r="G52" s="86" t="s">
        <v>130</v>
      </c>
      <c r="H52" s="83">
        <v>2191.77502</v>
      </c>
      <c r="I52" s="85">
        <v>12231</v>
      </c>
      <c r="J52" s="73"/>
      <c r="K52" s="83">
        <v>861.86434866799993</v>
      </c>
      <c r="L52" s="84">
        <v>8.4624518146718148E-4</v>
      </c>
      <c r="M52" s="84">
        <f t="shared" si="0"/>
        <v>7.9856136827657197E-3</v>
      </c>
      <c r="N52" s="84">
        <f>K52/'סכום נכסי הקרן'!$C$42</f>
        <v>6.9774623384640595E-4</v>
      </c>
    </row>
    <row r="53" spans="2:14">
      <c r="B53" s="76" t="s">
        <v>1792</v>
      </c>
      <c r="C53" s="73" t="s">
        <v>1793</v>
      </c>
      <c r="D53" s="86" t="s">
        <v>119</v>
      </c>
      <c r="E53" s="73"/>
      <c r="F53" s="86" t="s">
        <v>1721</v>
      </c>
      <c r="G53" s="86" t="s">
        <v>130</v>
      </c>
      <c r="H53" s="83">
        <v>31077.406999999996</v>
      </c>
      <c r="I53" s="85">
        <v>702.25</v>
      </c>
      <c r="J53" s="73"/>
      <c r="K53" s="83">
        <v>701.64510646399992</v>
      </c>
      <c r="L53" s="84">
        <v>7.988175639681215E-4</v>
      </c>
      <c r="M53" s="84">
        <f t="shared" si="0"/>
        <v>6.5011005169015217E-3</v>
      </c>
      <c r="N53" s="84">
        <f>K53/'סכום נכסי הקרן'!$C$42</f>
        <v>5.6803629398134508E-4</v>
      </c>
    </row>
    <row r="54" spans="2:14">
      <c r="B54" s="76" t="s">
        <v>1794</v>
      </c>
      <c r="C54" s="73" t="s">
        <v>1795</v>
      </c>
      <c r="D54" s="86" t="s">
        <v>27</v>
      </c>
      <c r="E54" s="73"/>
      <c r="F54" s="86" t="s">
        <v>1721</v>
      </c>
      <c r="G54" s="86" t="s">
        <v>132</v>
      </c>
      <c r="H54" s="83">
        <v>12496.388919999999</v>
      </c>
      <c r="I54" s="85">
        <v>4980.5</v>
      </c>
      <c r="J54" s="73"/>
      <c r="K54" s="83">
        <v>2454.7394104999998</v>
      </c>
      <c r="L54" s="84">
        <v>9.6601645949288806E-4</v>
      </c>
      <c r="M54" s="84">
        <f t="shared" si="0"/>
        <v>2.274441523704817E-2</v>
      </c>
      <c r="N54" s="84">
        <f>K54/'סכום נכסי הקרן'!$C$42</f>
        <v>1.9873025046201398E-3</v>
      </c>
    </row>
    <row r="55" spans="2:14">
      <c r="B55" s="76" t="s">
        <v>1796</v>
      </c>
      <c r="C55" s="73" t="s">
        <v>1797</v>
      </c>
      <c r="D55" s="86" t="s">
        <v>1547</v>
      </c>
      <c r="E55" s="73"/>
      <c r="F55" s="86" t="s">
        <v>1721</v>
      </c>
      <c r="G55" s="86" t="s">
        <v>135</v>
      </c>
      <c r="H55" s="83">
        <v>57569.918346999999</v>
      </c>
      <c r="I55" s="85">
        <v>3454</v>
      </c>
      <c r="J55" s="73"/>
      <c r="K55" s="83">
        <v>824.55677311800002</v>
      </c>
      <c r="L55" s="84">
        <v>3.7334892395557759E-4</v>
      </c>
      <c r="M55" s="84">
        <f t="shared" si="0"/>
        <v>7.6399399276749873E-3</v>
      </c>
      <c r="N55" s="84">
        <f>K55/'סכום נכסי הקרן'!$C$42</f>
        <v>6.6754284931822168E-4</v>
      </c>
    </row>
    <row r="56" spans="2:14">
      <c r="B56" s="76" t="s">
        <v>1798</v>
      </c>
      <c r="C56" s="73" t="s">
        <v>1799</v>
      </c>
      <c r="D56" s="86" t="s">
        <v>27</v>
      </c>
      <c r="E56" s="73"/>
      <c r="F56" s="86" t="s">
        <v>1721</v>
      </c>
      <c r="G56" s="86" t="s">
        <v>132</v>
      </c>
      <c r="H56" s="83">
        <v>37886.319666999996</v>
      </c>
      <c r="I56" s="85">
        <v>2442</v>
      </c>
      <c r="J56" s="73"/>
      <c r="K56" s="83">
        <v>3649.0179233779995</v>
      </c>
      <c r="L56" s="84">
        <v>1.5673891995897086E-4</v>
      </c>
      <c r="M56" s="84">
        <f t="shared" si="0"/>
        <v>3.3810016045587275E-2</v>
      </c>
      <c r="N56" s="84">
        <f>K56/'סכום נכסי הקרן'!$C$42</f>
        <v>2.9541638625730127E-3</v>
      </c>
    </row>
    <row r="57" spans="2:14">
      <c r="B57" s="76" t="s">
        <v>1800</v>
      </c>
      <c r="C57" s="73" t="s">
        <v>1801</v>
      </c>
      <c r="D57" s="86" t="s">
        <v>120</v>
      </c>
      <c r="E57" s="73"/>
      <c r="F57" s="86" t="s">
        <v>1721</v>
      </c>
      <c r="G57" s="86" t="s">
        <v>139</v>
      </c>
      <c r="H57" s="83">
        <v>3012.8728259999998</v>
      </c>
      <c r="I57" s="85">
        <v>28450</v>
      </c>
      <c r="J57" s="73"/>
      <c r="K57" s="83">
        <v>2673.5749891840001</v>
      </c>
      <c r="L57" s="84">
        <v>1.153086932531846E-4</v>
      </c>
      <c r="M57" s="84">
        <f t="shared" si="0"/>
        <v>2.4772038718766261E-2</v>
      </c>
      <c r="N57" s="84">
        <f>K57/'סכום נכסי הקרן'!$C$42</f>
        <v>2.1644669285742608E-3</v>
      </c>
    </row>
    <row r="58" spans="2:14">
      <c r="B58" s="76" t="s">
        <v>1802</v>
      </c>
      <c r="C58" s="73" t="s">
        <v>1803</v>
      </c>
      <c r="D58" s="86" t="s">
        <v>1468</v>
      </c>
      <c r="E58" s="73"/>
      <c r="F58" s="86" t="s">
        <v>1721</v>
      </c>
      <c r="G58" s="86" t="s">
        <v>130</v>
      </c>
      <c r="H58" s="83">
        <v>383.06993299999999</v>
      </c>
      <c r="I58" s="85">
        <v>22983</v>
      </c>
      <c r="J58" s="73"/>
      <c r="K58" s="83">
        <v>283.051694806</v>
      </c>
      <c r="L58" s="84">
        <v>1.6377508892689184E-6</v>
      </c>
      <c r="M58" s="84">
        <f t="shared" si="0"/>
        <v>2.6226186179601793E-3</v>
      </c>
      <c r="N58" s="84">
        <f>K58/'סכום נכסי הקרן'!$C$42</f>
        <v>2.2915236526485842E-4</v>
      </c>
    </row>
    <row r="59" spans="2:14">
      <c r="B59" s="76" t="s">
        <v>1804</v>
      </c>
      <c r="C59" s="73" t="s">
        <v>1805</v>
      </c>
      <c r="D59" s="86" t="s">
        <v>1468</v>
      </c>
      <c r="E59" s="73"/>
      <c r="F59" s="86" t="s">
        <v>1721</v>
      </c>
      <c r="G59" s="86" t="s">
        <v>130</v>
      </c>
      <c r="H59" s="83">
        <v>3483.9408899999999</v>
      </c>
      <c r="I59" s="85">
        <v>5580</v>
      </c>
      <c r="J59" s="73"/>
      <c r="K59" s="83">
        <v>625.00854384299998</v>
      </c>
      <c r="L59" s="84">
        <v>9.7452892027972024E-5</v>
      </c>
      <c r="M59" s="84">
        <f t="shared" si="0"/>
        <v>5.7910235958498367E-3</v>
      </c>
      <c r="N59" s="84">
        <f>K59/'סכום נכסי הקרן'!$C$42</f>
        <v>5.0599303505506675E-4</v>
      </c>
    </row>
    <row r="60" spans="2:14">
      <c r="B60" s="76" t="s">
        <v>1806</v>
      </c>
      <c r="C60" s="73" t="s">
        <v>1807</v>
      </c>
      <c r="D60" s="86" t="s">
        <v>1468</v>
      </c>
      <c r="E60" s="73"/>
      <c r="F60" s="86" t="s">
        <v>1721</v>
      </c>
      <c r="G60" s="86" t="s">
        <v>130</v>
      </c>
      <c r="H60" s="83">
        <v>465.83397400000001</v>
      </c>
      <c r="I60" s="85">
        <v>23468</v>
      </c>
      <c r="J60" s="73"/>
      <c r="K60" s="83">
        <v>351.46996351599995</v>
      </c>
      <c r="L60" s="84">
        <v>9.7048744583333341E-5</v>
      </c>
      <c r="M60" s="84">
        <f t="shared" si="0"/>
        <v>3.2565488456185255E-3</v>
      </c>
      <c r="N60" s="84">
        <f>K60/'סכום נכסי הקרן'!$C$42</f>
        <v>2.845422759769945E-4</v>
      </c>
    </row>
    <row r="61" spans="2:14">
      <c r="B61" s="76" t="s">
        <v>1808</v>
      </c>
      <c r="C61" s="73" t="s">
        <v>1809</v>
      </c>
      <c r="D61" s="86" t="s">
        <v>1468</v>
      </c>
      <c r="E61" s="73"/>
      <c r="F61" s="86" t="s">
        <v>1721</v>
      </c>
      <c r="G61" s="86" t="s">
        <v>130</v>
      </c>
      <c r="H61" s="83">
        <v>1187.484078</v>
      </c>
      <c r="I61" s="85">
        <v>22054</v>
      </c>
      <c r="J61" s="73"/>
      <c r="K61" s="83">
        <v>841.96907947700004</v>
      </c>
      <c r="L61" s="84">
        <v>1.6964058257142855E-4</v>
      </c>
      <c r="M61" s="84">
        <f t="shared" si="0"/>
        <v>7.8012738453893428E-3</v>
      </c>
      <c r="N61" s="84">
        <f>K61/'סכום נכסי הקרן'!$C$42</f>
        <v>6.8163946580241525E-4</v>
      </c>
    </row>
    <row r="62" spans="2:14">
      <c r="B62" s="76" t="s">
        <v>1810</v>
      </c>
      <c r="C62" s="73" t="s">
        <v>1811</v>
      </c>
      <c r="D62" s="86" t="s">
        <v>27</v>
      </c>
      <c r="E62" s="73"/>
      <c r="F62" s="86" t="s">
        <v>1721</v>
      </c>
      <c r="G62" s="86" t="s">
        <v>132</v>
      </c>
      <c r="H62" s="83">
        <v>8505.3955999999998</v>
      </c>
      <c r="I62" s="85">
        <v>2801</v>
      </c>
      <c r="J62" s="73"/>
      <c r="K62" s="83">
        <v>939.62712331399996</v>
      </c>
      <c r="L62" s="84">
        <v>9.1455866666666664E-4</v>
      </c>
      <c r="M62" s="84">
        <f t="shared" si="0"/>
        <v>8.706125533827486E-3</v>
      </c>
      <c r="N62" s="84">
        <f>K62/'סכום נכסי הקרן'!$C$42</f>
        <v>7.6070124901387334E-4</v>
      </c>
    </row>
    <row r="63" spans="2:14">
      <c r="B63" s="76" t="s">
        <v>1812</v>
      </c>
      <c r="C63" s="73" t="s">
        <v>1813</v>
      </c>
      <c r="D63" s="86" t="s">
        <v>119</v>
      </c>
      <c r="E63" s="73"/>
      <c r="F63" s="86" t="s">
        <v>1721</v>
      </c>
      <c r="G63" s="86" t="s">
        <v>133</v>
      </c>
      <c r="H63" s="83">
        <v>45798.284000000007</v>
      </c>
      <c r="I63" s="85">
        <v>636.20000000000005</v>
      </c>
      <c r="J63" s="73"/>
      <c r="K63" s="83">
        <v>1279.6621180239999</v>
      </c>
      <c r="L63" s="84">
        <v>3.4601669569388361E-5</v>
      </c>
      <c r="M63" s="84">
        <f t="shared" si="0"/>
        <v>1.1856723549132264E-2</v>
      </c>
      <c r="N63" s="84">
        <f>K63/'סכום נכסי הקרן'!$C$42</f>
        <v>1.0359860282271734E-3</v>
      </c>
    </row>
    <row r="64" spans="2:14">
      <c r="B64" s="76" t="s">
        <v>1814</v>
      </c>
      <c r="C64" s="73" t="s">
        <v>1815</v>
      </c>
      <c r="D64" s="86" t="s">
        <v>1547</v>
      </c>
      <c r="E64" s="73"/>
      <c r="F64" s="86" t="s">
        <v>1721</v>
      </c>
      <c r="G64" s="86" t="s">
        <v>130</v>
      </c>
      <c r="H64" s="83">
        <v>126557.015222</v>
      </c>
      <c r="I64" s="85">
        <v>226</v>
      </c>
      <c r="J64" s="73"/>
      <c r="K64" s="83">
        <v>919.550616902</v>
      </c>
      <c r="L64" s="84">
        <v>5.7123455302189119E-4</v>
      </c>
      <c r="M64" s="84">
        <f t="shared" si="0"/>
        <v>8.5201064409695694E-3</v>
      </c>
      <c r="N64" s="84">
        <f>K64/'סכום נכסי הקרן'!$C$42</f>
        <v>7.444477553412137E-4</v>
      </c>
    </row>
    <row r="65" spans="2:14">
      <c r="B65" s="76" t="s">
        <v>1816</v>
      </c>
      <c r="C65" s="73" t="s">
        <v>1817</v>
      </c>
      <c r="D65" s="86" t="s">
        <v>1468</v>
      </c>
      <c r="E65" s="73"/>
      <c r="F65" s="86" t="s">
        <v>1721</v>
      </c>
      <c r="G65" s="86" t="s">
        <v>130</v>
      </c>
      <c r="H65" s="83">
        <v>9231.2166190000007</v>
      </c>
      <c r="I65" s="85">
        <v>19606</v>
      </c>
      <c r="J65" s="73"/>
      <c r="K65" s="83">
        <v>5818.7395418330007</v>
      </c>
      <c r="L65" s="84">
        <v>3.0878797855828739E-5</v>
      </c>
      <c r="M65" s="84">
        <f t="shared" si="0"/>
        <v>5.3913595768898502E-2</v>
      </c>
      <c r="N65" s="84">
        <f>K65/'סכום נכסי הקרן'!$C$42</f>
        <v>4.7107222932725092E-3</v>
      </c>
    </row>
    <row r="66" spans="2:14">
      <c r="B66" s="76" t="s">
        <v>1818</v>
      </c>
      <c r="C66" s="73" t="s">
        <v>1819</v>
      </c>
      <c r="D66" s="86" t="s">
        <v>119</v>
      </c>
      <c r="E66" s="73"/>
      <c r="F66" s="86" t="s">
        <v>1721</v>
      </c>
      <c r="G66" s="86" t="s">
        <v>130</v>
      </c>
      <c r="H66" s="83">
        <v>190739.06736399996</v>
      </c>
      <c r="I66" s="85">
        <v>842</v>
      </c>
      <c r="J66" s="73"/>
      <c r="K66" s="83">
        <v>5163.3637752639997</v>
      </c>
      <c r="L66" s="84">
        <v>1.0968012157911739E-3</v>
      </c>
      <c r="M66" s="84">
        <f t="shared" si="0"/>
        <v>4.7841204334034174E-2</v>
      </c>
      <c r="N66" s="84">
        <f>K66/'סכום נכסי הקרן'!$C$42</f>
        <v>4.1801446291836637E-3</v>
      </c>
    </row>
    <row r="67" spans="2:14">
      <c r="B67" s="76" t="s">
        <v>1820</v>
      </c>
      <c r="C67" s="73" t="s">
        <v>1821</v>
      </c>
      <c r="D67" s="86" t="s">
        <v>1468</v>
      </c>
      <c r="E67" s="73"/>
      <c r="F67" s="86" t="s">
        <v>1721</v>
      </c>
      <c r="G67" s="86" t="s">
        <v>130</v>
      </c>
      <c r="H67" s="83">
        <v>2710.7284610000002</v>
      </c>
      <c r="I67" s="85">
        <v>35410</v>
      </c>
      <c r="J67" s="73"/>
      <c r="K67" s="83">
        <v>3085.978668186</v>
      </c>
      <c r="L67" s="84">
        <v>1.6135288458333334E-4</v>
      </c>
      <c r="M67" s="84">
        <f t="shared" si="0"/>
        <v>2.8593169581124171E-2</v>
      </c>
      <c r="N67" s="84">
        <f>K67/'סכום נכסי הקרן'!$C$42</f>
        <v>2.4983397872123587E-3</v>
      </c>
    </row>
    <row r="68" spans="2:14">
      <c r="B68" s="76" t="s">
        <v>1822</v>
      </c>
      <c r="C68" s="73" t="s">
        <v>1823</v>
      </c>
      <c r="D68" s="86" t="s">
        <v>27</v>
      </c>
      <c r="E68" s="73"/>
      <c r="F68" s="86" t="s">
        <v>1721</v>
      </c>
      <c r="G68" s="86" t="s">
        <v>132</v>
      </c>
      <c r="H68" s="83">
        <v>3860.1410799999999</v>
      </c>
      <c r="I68" s="85">
        <v>3852</v>
      </c>
      <c r="J68" s="73"/>
      <c r="K68" s="83">
        <v>586.45861934300012</v>
      </c>
      <c r="L68" s="84">
        <v>3.899132404040404E-4</v>
      </c>
      <c r="M68" s="84">
        <f t="shared" si="0"/>
        <v>5.4338388427821946E-3</v>
      </c>
      <c r="N68" s="84">
        <f>K68/'סכום נכסי הקרן'!$C$42</f>
        <v>4.7478387241072623E-4</v>
      </c>
    </row>
    <row r="69" spans="2:14">
      <c r="B69" s="76" t="s">
        <v>1824</v>
      </c>
      <c r="C69" s="73" t="s">
        <v>1825</v>
      </c>
      <c r="D69" s="86" t="s">
        <v>27</v>
      </c>
      <c r="E69" s="73"/>
      <c r="F69" s="86" t="s">
        <v>1721</v>
      </c>
      <c r="G69" s="86" t="s">
        <v>132</v>
      </c>
      <c r="H69" s="83">
        <v>1308.5224009999999</v>
      </c>
      <c r="I69" s="85">
        <v>7180</v>
      </c>
      <c r="J69" s="73"/>
      <c r="K69" s="83">
        <v>370.55572160500003</v>
      </c>
      <c r="L69" s="84">
        <v>2.8654821000766449E-4</v>
      </c>
      <c r="M69" s="84">
        <f t="shared" si="0"/>
        <v>3.4333881488998659E-3</v>
      </c>
      <c r="N69" s="84">
        <f>K69/'סכום נכסי הקרן'!$C$42</f>
        <v>2.9999368181282546E-4</v>
      </c>
    </row>
    <row r="70" spans="2:14">
      <c r="B70" s="76" t="s">
        <v>1826</v>
      </c>
      <c r="C70" s="73" t="s">
        <v>1827</v>
      </c>
      <c r="D70" s="86" t="s">
        <v>1468</v>
      </c>
      <c r="E70" s="73"/>
      <c r="F70" s="86" t="s">
        <v>1721</v>
      </c>
      <c r="G70" s="86" t="s">
        <v>130</v>
      </c>
      <c r="H70" s="83">
        <v>1334.6928479999999</v>
      </c>
      <c r="I70" s="85">
        <v>9472</v>
      </c>
      <c r="J70" s="73"/>
      <c r="K70" s="83">
        <v>406.44707259900008</v>
      </c>
      <c r="L70" s="84">
        <v>4.340464546341463E-5</v>
      </c>
      <c r="M70" s="84">
        <f t="shared" si="0"/>
        <v>3.7659398596575884E-3</v>
      </c>
      <c r="N70" s="84">
        <f>K70/'סכום נכסי הקרן'!$C$42</f>
        <v>3.290505223961803E-4</v>
      </c>
    </row>
    <row r="71" spans="2:14">
      <c r="B71" s="76" t="s">
        <v>1828</v>
      </c>
      <c r="C71" s="73" t="s">
        <v>1829</v>
      </c>
      <c r="D71" s="86" t="s">
        <v>27</v>
      </c>
      <c r="E71" s="73"/>
      <c r="F71" s="86" t="s">
        <v>1721</v>
      </c>
      <c r="G71" s="86" t="s">
        <v>132</v>
      </c>
      <c r="H71" s="83">
        <v>6828.4194639999987</v>
      </c>
      <c r="I71" s="85">
        <v>6386</v>
      </c>
      <c r="J71" s="73"/>
      <c r="K71" s="83">
        <v>1719.875553285</v>
      </c>
      <c r="L71" s="84">
        <v>8.1753001664172393E-4</v>
      </c>
      <c r="M71" s="84">
        <f t="shared" si="0"/>
        <v>1.5935526016586113E-2</v>
      </c>
      <c r="N71" s="84">
        <f>K71/'סכום נכסי הקרן'!$C$42</f>
        <v>1.3923730478511537E-3</v>
      </c>
    </row>
    <row r="72" spans="2:14">
      <c r="B72" s="76" t="s">
        <v>1830</v>
      </c>
      <c r="C72" s="73" t="s">
        <v>1831</v>
      </c>
      <c r="D72" s="86" t="s">
        <v>27</v>
      </c>
      <c r="E72" s="73"/>
      <c r="F72" s="86" t="s">
        <v>1721</v>
      </c>
      <c r="G72" s="86" t="s">
        <v>132</v>
      </c>
      <c r="H72" s="83">
        <v>1858.1018080000001</v>
      </c>
      <c r="I72" s="85">
        <v>10719.3</v>
      </c>
      <c r="J72" s="73"/>
      <c r="K72" s="83">
        <v>785.56811754499984</v>
      </c>
      <c r="L72" s="84">
        <v>4.3062952547597255E-4</v>
      </c>
      <c r="M72" s="84">
        <f t="shared" si="0"/>
        <v>7.2786901069838601E-3</v>
      </c>
      <c r="N72" s="84">
        <f>K72/'סכום נכסי הקרן'!$C$42</f>
        <v>6.3597849974181872E-4</v>
      </c>
    </row>
    <row r="73" spans="2:14">
      <c r="B73" s="76" t="s">
        <v>1832</v>
      </c>
      <c r="C73" s="73" t="s">
        <v>1833</v>
      </c>
      <c r="D73" s="86" t="s">
        <v>27</v>
      </c>
      <c r="E73" s="73"/>
      <c r="F73" s="86" t="s">
        <v>1721</v>
      </c>
      <c r="G73" s="86" t="s">
        <v>132</v>
      </c>
      <c r="H73" s="83">
        <v>9371.8795049999972</v>
      </c>
      <c r="I73" s="85">
        <v>6703.4</v>
      </c>
      <c r="J73" s="73"/>
      <c r="K73" s="83">
        <v>2477.8199706240002</v>
      </c>
      <c r="L73" s="84">
        <v>1.038822385136712E-3</v>
      </c>
      <c r="M73" s="84">
        <f t="shared" si="0"/>
        <v>2.2958268422896926E-2</v>
      </c>
      <c r="N73" s="84">
        <f>K73/'סכום נכסי הקרן'!$C$42</f>
        <v>2.0059880134551157E-3</v>
      </c>
    </row>
    <row r="74" spans="2:14">
      <c r="B74" s="76" t="s">
        <v>1834</v>
      </c>
      <c r="C74" s="73" t="s">
        <v>1835</v>
      </c>
      <c r="D74" s="86" t="s">
        <v>27</v>
      </c>
      <c r="E74" s="73"/>
      <c r="F74" s="86" t="s">
        <v>1721</v>
      </c>
      <c r="G74" s="86" t="s">
        <v>132</v>
      </c>
      <c r="H74" s="83">
        <v>14720.876998</v>
      </c>
      <c r="I74" s="85">
        <v>1430.4</v>
      </c>
      <c r="J74" s="73"/>
      <c r="K74" s="83">
        <v>830.49897939499999</v>
      </c>
      <c r="L74" s="84">
        <v>3.8537693189439226E-4</v>
      </c>
      <c r="M74" s="84">
        <f t="shared" si="0"/>
        <v>7.6949975058481232E-3</v>
      </c>
      <c r="N74" s="84">
        <f>K74/'סכום נכסי הקרן'!$C$42</f>
        <v>6.7235352753797055E-4</v>
      </c>
    </row>
    <row r="75" spans="2:14">
      <c r="B75" s="76" t="s">
        <v>1836</v>
      </c>
      <c r="C75" s="73" t="s">
        <v>1837</v>
      </c>
      <c r="D75" s="86" t="s">
        <v>1468</v>
      </c>
      <c r="E75" s="73"/>
      <c r="F75" s="86" t="s">
        <v>1721</v>
      </c>
      <c r="G75" s="86" t="s">
        <v>130</v>
      </c>
      <c r="H75" s="83">
        <v>2822.6529249999999</v>
      </c>
      <c r="I75" s="85">
        <v>21842</v>
      </c>
      <c r="J75" s="73"/>
      <c r="K75" s="83">
        <v>1982.124183569</v>
      </c>
      <c r="L75" s="84">
        <v>1.5928350318044693E-4</v>
      </c>
      <c r="M75" s="84">
        <f t="shared" si="0"/>
        <v>1.8365393609460864E-2</v>
      </c>
      <c r="N75" s="84">
        <f>K75/'סכום נכסי הקרן'!$C$42</f>
        <v>1.6046837141350501E-3</v>
      </c>
    </row>
    <row r="76" spans="2:14">
      <c r="B76" s="76" t="s">
        <v>1838</v>
      </c>
      <c r="C76" s="73" t="s">
        <v>1839</v>
      </c>
      <c r="D76" s="86" t="s">
        <v>120</v>
      </c>
      <c r="E76" s="73"/>
      <c r="F76" s="86" t="s">
        <v>1721</v>
      </c>
      <c r="G76" s="86" t="s">
        <v>139</v>
      </c>
      <c r="H76" s="83">
        <v>43164.882669999999</v>
      </c>
      <c r="I76" s="85">
        <v>1875</v>
      </c>
      <c r="J76" s="73"/>
      <c r="K76" s="83">
        <v>2524.4172288159998</v>
      </c>
      <c r="L76" s="84">
        <v>5.6141398093194348E-6</v>
      </c>
      <c r="M76" s="84">
        <f t="shared" ref="M76:M94" si="1">IFERROR(K76/$K$11,0)</f>
        <v>2.3390015835552395E-2</v>
      </c>
      <c r="N76" s="84">
        <f>K76/'סכום נכסי הקרן'!$C$42</f>
        <v>2.0437121187174864E-3</v>
      </c>
    </row>
    <row r="77" spans="2:14">
      <c r="B77" s="76" t="s">
        <v>1840</v>
      </c>
      <c r="C77" s="73" t="s">
        <v>1841</v>
      </c>
      <c r="D77" s="86" t="s">
        <v>119</v>
      </c>
      <c r="E77" s="73"/>
      <c r="F77" s="86" t="s">
        <v>1721</v>
      </c>
      <c r="G77" s="86" t="s">
        <v>130</v>
      </c>
      <c r="H77" s="83">
        <v>730.35504900000001</v>
      </c>
      <c r="I77" s="85">
        <v>69431</v>
      </c>
      <c r="J77" s="73"/>
      <c r="K77" s="83">
        <v>1630.3033969210001</v>
      </c>
      <c r="L77" s="84">
        <v>5.7437754294098142E-5</v>
      </c>
      <c r="M77" s="84">
        <f t="shared" si="1"/>
        <v>1.5105594208221308E-2</v>
      </c>
      <c r="N77" s="84">
        <f>K77/'סכום נכסי הקרן'!$C$42</f>
        <v>1.3198574195425071E-3</v>
      </c>
    </row>
    <row r="78" spans="2:14">
      <c r="B78" s="76" t="s">
        <v>1842</v>
      </c>
      <c r="C78" s="73" t="s">
        <v>1843</v>
      </c>
      <c r="D78" s="86" t="s">
        <v>1468</v>
      </c>
      <c r="E78" s="73"/>
      <c r="F78" s="86" t="s">
        <v>1721</v>
      </c>
      <c r="G78" s="86" t="s">
        <v>130</v>
      </c>
      <c r="H78" s="83">
        <v>13856.804047000001</v>
      </c>
      <c r="I78" s="85">
        <v>4182</v>
      </c>
      <c r="J78" s="73"/>
      <c r="K78" s="83">
        <v>1863.065317969</v>
      </c>
      <c r="L78" s="84">
        <v>2.2403119723402197E-4</v>
      </c>
      <c r="M78" s="84">
        <f t="shared" si="1"/>
        <v>1.7262252369590218E-2</v>
      </c>
      <c r="N78" s="84">
        <f>K78/'סכום נכסי הקרן'!$C$42</f>
        <v>1.508296300957079E-3</v>
      </c>
    </row>
    <row r="79" spans="2:14">
      <c r="B79" s="76" t="s">
        <v>1844</v>
      </c>
      <c r="C79" s="73" t="s">
        <v>1845</v>
      </c>
      <c r="D79" s="86" t="s">
        <v>27</v>
      </c>
      <c r="E79" s="73"/>
      <c r="F79" s="86" t="s">
        <v>1721</v>
      </c>
      <c r="G79" s="86" t="s">
        <v>132</v>
      </c>
      <c r="H79" s="83">
        <v>1245.7787510000001</v>
      </c>
      <c r="I79" s="85">
        <v>19448</v>
      </c>
      <c r="J79" s="73"/>
      <c r="K79" s="83">
        <v>955.57280691800008</v>
      </c>
      <c r="L79" s="84">
        <v>1.261548102278481E-3</v>
      </c>
      <c r="M79" s="84">
        <f t="shared" si="1"/>
        <v>8.8538704421369588E-3</v>
      </c>
      <c r="N79" s="84">
        <f>K79/'סכום נכסי הקרן'!$C$42</f>
        <v>7.7361052029071935E-4</v>
      </c>
    </row>
    <row r="80" spans="2:14">
      <c r="B80" s="76" t="s">
        <v>1846</v>
      </c>
      <c r="C80" s="73" t="s">
        <v>1847</v>
      </c>
      <c r="D80" s="86" t="s">
        <v>119</v>
      </c>
      <c r="E80" s="73"/>
      <c r="F80" s="86" t="s">
        <v>1721</v>
      </c>
      <c r="G80" s="86" t="s">
        <v>130</v>
      </c>
      <c r="H80" s="83">
        <v>5970.6797580000002</v>
      </c>
      <c r="I80" s="85">
        <v>3155.5</v>
      </c>
      <c r="J80" s="73"/>
      <c r="K80" s="83">
        <v>605.72143130899997</v>
      </c>
      <c r="L80" s="84">
        <v>8.4690493021276597E-4</v>
      </c>
      <c r="M80" s="84">
        <f t="shared" si="1"/>
        <v>5.6123186407248367E-3</v>
      </c>
      <c r="N80" s="84">
        <f>K80/'סכום נכסי הקרן'!$C$42</f>
        <v>4.9037861713283949E-4</v>
      </c>
    </row>
    <row r="81" spans="2:14">
      <c r="B81" s="76" t="s">
        <v>1848</v>
      </c>
      <c r="C81" s="73" t="s">
        <v>1849</v>
      </c>
      <c r="D81" s="86" t="s">
        <v>1468</v>
      </c>
      <c r="E81" s="73"/>
      <c r="F81" s="86" t="s">
        <v>1721</v>
      </c>
      <c r="G81" s="86" t="s">
        <v>130</v>
      </c>
      <c r="H81" s="83">
        <v>871.14878799999997</v>
      </c>
      <c r="I81" s="85">
        <v>13002</v>
      </c>
      <c r="J81" s="73"/>
      <c r="K81" s="83">
        <v>364.15265076100002</v>
      </c>
      <c r="L81" s="84">
        <v>2.9645441758822352E-6</v>
      </c>
      <c r="M81" s="84">
        <f t="shared" si="1"/>
        <v>3.3740604249690763E-3</v>
      </c>
      <c r="N81" s="84">
        <f>K81/'סכום נכסי הקרן'!$C$42</f>
        <v>2.9480989787587818E-4</v>
      </c>
    </row>
    <row r="82" spans="2:14">
      <c r="B82" s="76" t="s">
        <v>1850</v>
      </c>
      <c r="C82" s="73" t="s">
        <v>1851</v>
      </c>
      <c r="D82" s="86" t="s">
        <v>123</v>
      </c>
      <c r="E82" s="73"/>
      <c r="F82" s="86" t="s">
        <v>1721</v>
      </c>
      <c r="G82" s="86" t="s">
        <v>130</v>
      </c>
      <c r="H82" s="83">
        <v>11727.007189000004</v>
      </c>
      <c r="I82" s="85">
        <v>12792</v>
      </c>
      <c r="J82" s="73"/>
      <c r="K82" s="83">
        <v>4822.8818128229996</v>
      </c>
      <c r="L82" s="84">
        <v>7.0172924296105048E-4</v>
      </c>
      <c r="M82" s="84">
        <f t="shared" si="1"/>
        <v>4.4686464934259845E-2</v>
      </c>
      <c r="N82" s="84">
        <f>K82/'סכום נכסי הקרן'!$C$42</f>
        <v>3.9044979948229283E-3</v>
      </c>
    </row>
    <row r="83" spans="2:14">
      <c r="B83" s="76" t="s">
        <v>1852</v>
      </c>
      <c r="C83" s="73" t="s">
        <v>1853</v>
      </c>
      <c r="D83" s="86" t="s">
        <v>1468</v>
      </c>
      <c r="E83" s="73"/>
      <c r="F83" s="86" t="s">
        <v>1721</v>
      </c>
      <c r="G83" s="86" t="s">
        <v>130</v>
      </c>
      <c r="H83" s="83">
        <v>5301.1513729999997</v>
      </c>
      <c r="I83" s="85">
        <v>2238</v>
      </c>
      <c r="J83" s="73"/>
      <c r="K83" s="83">
        <v>381.42685324500002</v>
      </c>
      <c r="L83" s="84">
        <v>4.0497718663101599E-5</v>
      </c>
      <c r="M83" s="84">
        <f t="shared" si="1"/>
        <v>3.534114739697709E-3</v>
      </c>
      <c r="N83" s="84">
        <f>K83/'סכום נכסי הקרן'!$C$42</f>
        <v>3.087947085302915E-4</v>
      </c>
    </row>
    <row r="84" spans="2:14">
      <c r="B84" s="76" t="s">
        <v>1854</v>
      </c>
      <c r="C84" s="73" t="s">
        <v>1855</v>
      </c>
      <c r="D84" s="86" t="s">
        <v>121</v>
      </c>
      <c r="E84" s="73"/>
      <c r="F84" s="86" t="s">
        <v>1721</v>
      </c>
      <c r="G84" s="86" t="s">
        <v>134</v>
      </c>
      <c r="H84" s="83">
        <v>6069.5615250000001</v>
      </c>
      <c r="I84" s="85">
        <v>8456</v>
      </c>
      <c r="J84" s="73"/>
      <c r="K84" s="83">
        <v>1274.585487047</v>
      </c>
      <c r="L84" s="84">
        <v>7.3435427465776525E-5</v>
      </c>
      <c r="M84" s="84">
        <f t="shared" si="1"/>
        <v>1.1809685968502624E-2</v>
      </c>
      <c r="N84" s="84">
        <f>K84/'סכום נכסי הקרן'!$C$42</f>
        <v>1.0318761005450455E-3</v>
      </c>
    </row>
    <row r="85" spans="2:14">
      <c r="B85" s="76" t="s">
        <v>1856</v>
      </c>
      <c r="C85" s="73" t="s">
        <v>1857</v>
      </c>
      <c r="D85" s="86" t="s">
        <v>119</v>
      </c>
      <c r="E85" s="73"/>
      <c r="F85" s="86" t="s">
        <v>1721</v>
      </c>
      <c r="G85" s="86" t="s">
        <v>133</v>
      </c>
      <c r="H85" s="83">
        <v>8227.8023869999997</v>
      </c>
      <c r="I85" s="85">
        <v>3215</v>
      </c>
      <c r="J85" s="73"/>
      <c r="K85" s="83">
        <v>1161.762282486</v>
      </c>
      <c r="L85" s="84">
        <v>1.2120792798732642E-4</v>
      </c>
      <c r="M85" s="84">
        <f t="shared" si="1"/>
        <v>1.0764321315157555E-2</v>
      </c>
      <c r="N85" s="84">
        <f>K85/'סכום נכסי הקרן'!$C$42</f>
        <v>9.4053694004422644E-4</v>
      </c>
    </row>
    <row r="86" spans="2:14">
      <c r="B86" s="76" t="s">
        <v>1858</v>
      </c>
      <c r="C86" s="73" t="s">
        <v>1859</v>
      </c>
      <c r="D86" s="86" t="s">
        <v>1468</v>
      </c>
      <c r="E86" s="73"/>
      <c r="F86" s="86" t="s">
        <v>1721</v>
      </c>
      <c r="G86" s="86" t="s">
        <v>130</v>
      </c>
      <c r="H86" s="83">
        <v>6600.5762710000008</v>
      </c>
      <c r="I86" s="85">
        <v>35379</v>
      </c>
      <c r="J86" s="73"/>
      <c r="K86" s="83">
        <v>7507.7254807439995</v>
      </c>
      <c r="L86" s="84">
        <v>5.6260206093316065E-5</v>
      </c>
      <c r="M86" s="84">
        <f t="shared" si="1"/>
        <v>6.9562913720860972E-2</v>
      </c>
      <c r="N86" s="84">
        <f>K86/'סכום נכסי הקרן'!$C$42</f>
        <v>6.0780877954144828E-3</v>
      </c>
    </row>
    <row r="87" spans="2:14">
      <c r="B87" s="76" t="s">
        <v>1860</v>
      </c>
      <c r="C87" s="73" t="s">
        <v>1861</v>
      </c>
      <c r="D87" s="86" t="s">
        <v>1468</v>
      </c>
      <c r="E87" s="73"/>
      <c r="F87" s="86" t="s">
        <v>1721</v>
      </c>
      <c r="G87" s="86" t="s">
        <v>130</v>
      </c>
      <c r="H87" s="83">
        <v>9042.2823410000019</v>
      </c>
      <c r="I87" s="85">
        <v>3967</v>
      </c>
      <c r="J87" s="73"/>
      <c r="K87" s="83">
        <v>1153.2440995779998</v>
      </c>
      <c r="L87" s="84">
        <v>1.0502070082462256E-4</v>
      </c>
      <c r="M87" s="84">
        <f t="shared" si="1"/>
        <v>1.0685395996936008E-2</v>
      </c>
      <c r="N87" s="84">
        <f>K87/'סכום נכסי הקרן'!$C$42</f>
        <v>9.3364080835893557E-4</v>
      </c>
    </row>
    <row r="88" spans="2:14">
      <c r="B88" s="76" t="s">
        <v>1862</v>
      </c>
      <c r="C88" s="73" t="s">
        <v>1863</v>
      </c>
      <c r="D88" s="86" t="s">
        <v>1468</v>
      </c>
      <c r="E88" s="73"/>
      <c r="F88" s="86" t="s">
        <v>1721</v>
      </c>
      <c r="G88" s="86" t="s">
        <v>130</v>
      </c>
      <c r="H88" s="83">
        <v>2577.7891279999999</v>
      </c>
      <c r="I88" s="85">
        <v>6577</v>
      </c>
      <c r="J88" s="73"/>
      <c r="K88" s="83">
        <v>545.07492890000003</v>
      </c>
      <c r="L88" s="84">
        <v>2.4318765358490564E-4</v>
      </c>
      <c r="M88" s="84">
        <f t="shared" si="1"/>
        <v>5.0503977999362916E-3</v>
      </c>
      <c r="N88" s="84">
        <f>K88/'סכום נכסי הקרן'!$C$42</f>
        <v>4.4128055579959683E-4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225</v>
      </c>
      <c r="C90" s="71"/>
      <c r="D90" s="71"/>
      <c r="E90" s="71"/>
      <c r="F90" s="71"/>
      <c r="G90" s="71"/>
      <c r="H90" s="80"/>
      <c r="I90" s="82"/>
      <c r="J90" s="80">
        <v>8.7176804150000002</v>
      </c>
      <c r="K90" s="80">
        <v>4385.7908538579995</v>
      </c>
      <c r="L90" s="71"/>
      <c r="M90" s="81">
        <f t="shared" si="1"/>
        <v>4.0636593805562483E-2</v>
      </c>
      <c r="N90" s="81">
        <f>K90/'סכום נכסי הקרן'!$C$42</f>
        <v>3.5506388626549913E-3</v>
      </c>
    </row>
    <row r="91" spans="2:14">
      <c r="B91" s="76" t="s">
        <v>1864</v>
      </c>
      <c r="C91" s="73" t="s">
        <v>1865</v>
      </c>
      <c r="D91" s="86" t="s">
        <v>119</v>
      </c>
      <c r="E91" s="73"/>
      <c r="F91" s="86" t="s">
        <v>1745</v>
      </c>
      <c r="G91" s="86" t="s">
        <v>130</v>
      </c>
      <c r="H91" s="83">
        <v>437.465599</v>
      </c>
      <c r="I91" s="85">
        <v>10595</v>
      </c>
      <c r="J91" s="73"/>
      <c r="K91" s="83">
        <v>149.01357883400001</v>
      </c>
      <c r="L91" s="84">
        <v>5.6687191289674762E-5</v>
      </c>
      <c r="M91" s="84">
        <f t="shared" si="1"/>
        <v>1.3806869676112649E-3</v>
      </c>
      <c r="N91" s="84">
        <f>K91/'סכום נכסי הקרן'!$C$42</f>
        <v>1.2063808368925802E-4</v>
      </c>
    </row>
    <row r="92" spans="2:14">
      <c r="B92" s="76" t="s">
        <v>1866</v>
      </c>
      <c r="C92" s="73" t="s">
        <v>1867</v>
      </c>
      <c r="D92" s="86" t="s">
        <v>119</v>
      </c>
      <c r="E92" s="73"/>
      <c r="F92" s="86" t="s">
        <v>1745</v>
      </c>
      <c r="G92" s="86" t="s">
        <v>130</v>
      </c>
      <c r="H92" s="83">
        <v>8501.3315579999999</v>
      </c>
      <c r="I92" s="85">
        <v>10305</v>
      </c>
      <c r="J92" s="73"/>
      <c r="K92" s="83">
        <v>2816.5400276620003</v>
      </c>
      <c r="L92" s="84">
        <v>1.8679510850129149E-4</v>
      </c>
      <c r="M92" s="84">
        <f t="shared" si="1"/>
        <v>2.6096682868615915E-2</v>
      </c>
      <c r="N92" s="84">
        <f>K92/'סכום נכסי הקרן'!$C$42</f>
        <v>2.2802082483351937E-3</v>
      </c>
    </row>
    <row r="93" spans="2:14">
      <c r="B93" s="76" t="s">
        <v>1868</v>
      </c>
      <c r="C93" s="73" t="s">
        <v>1869</v>
      </c>
      <c r="D93" s="86" t="s">
        <v>119</v>
      </c>
      <c r="E93" s="73"/>
      <c r="F93" s="86" t="s">
        <v>1745</v>
      </c>
      <c r="G93" s="86" t="s">
        <v>133</v>
      </c>
      <c r="H93" s="83">
        <v>66164.836928000004</v>
      </c>
      <c r="I93" s="85">
        <v>132</v>
      </c>
      <c r="J93" s="83">
        <v>8.7176804150000002</v>
      </c>
      <c r="K93" s="83">
        <v>392.29561885700002</v>
      </c>
      <c r="L93" s="84">
        <v>2.8851053939250594E-4</v>
      </c>
      <c r="M93" s="84">
        <f t="shared" si="1"/>
        <v>3.6348194080368735E-3</v>
      </c>
      <c r="N93" s="84">
        <f>K93/'סכום נכסי הקרן'!$C$42</f>
        <v>3.1759381976404042E-4</v>
      </c>
    </row>
    <row r="94" spans="2:14">
      <c r="B94" s="76" t="s">
        <v>1870</v>
      </c>
      <c r="C94" s="73" t="s">
        <v>1871</v>
      </c>
      <c r="D94" s="86" t="s">
        <v>119</v>
      </c>
      <c r="E94" s="73"/>
      <c r="F94" s="86" t="s">
        <v>1745</v>
      </c>
      <c r="G94" s="86" t="s">
        <v>130</v>
      </c>
      <c r="H94" s="83">
        <v>4348.0384910000021</v>
      </c>
      <c r="I94" s="85">
        <v>7353.5</v>
      </c>
      <c r="J94" s="73"/>
      <c r="K94" s="83">
        <v>1027.9416285049997</v>
      </c>
      <c r="L94" s="84">
        <v>8.6702773578827932E-5</v>
      </c>
      <c r="M94" s="84">
        <f t="shared" si="1"/>
        <v>9.5244045612984333E-3</v>
      </c>
      <c r="N94" s="84">
        <f>K94/'סכום נכסי הקרן'!$C$42</f>
        <v>8.3219871086649959E-4</v>
      </c>
    </row>
    <row r="95" spans="2:14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2:14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</row>
    <row r="97" spans="2:14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</row>
    <row r="98" spans="2:14">
      <c r="B98" s="122" t="s">
        <v>219</v>
      </c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99" spans="2:14">
      <c r="B99" s="122" t="s">
        <v>110</v>
      </c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</row>
    <row r="100" spans="2:14">
      <c r="B100" s="122" t="s">
        <v>202</v>
      </c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</row>
    <row r="101" spans="2:14">
      <c r="B101" s="122" t="s">
        <v>210</v>
      </c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</row>
    <row r="102" spans="2:14">
      <c r="B102" s="122" t="s">
        <v>217</v>
      </c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</row>
    <row r="103" spans="2:14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</row>
    <row r="104" spans="2:14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</row>
    <row r="105" spans="2:14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</row>
    <row r="106" spans="2:14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</row>
    <row r="107" spans="2:14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</row>
    <row r="108" spans="2:14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</row>
    <row r="109" spans="2:14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</row>
    <row r="110" spans="2:14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</row>
    <row r="111" spans="2:14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2:14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2:14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2:14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2:14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</row>
    <row r="116" spans="2:14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</row>
    <row r="117" spans="2:14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</row>
    <row r="118" spans="2:14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</row>
    <row r="119" spans="2:14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</row>
    <row r="120" spans="2:14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</row>
    <row r="121" spans="2:14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</row>
    <row r="122" spans="2:14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</row>
    <row r="123" spans="2:14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</row>
    <row r="124" spans="2:14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</row>
    <row r="125" spans="2:14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</row>
    <row r="126" spans="2:14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</row>
    <row r="127" spans="2:14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</row>
    <row r="128" spans="2:14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</row>
    <row r="129" spans="2:14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</row>
    <row r="130" spans="2:14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</row>
    <row r="131" spans="2:14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</row>
    <row r="132" spans="2:14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</row>
    <row r="133" spans="2:14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</row>
    <row r="134" spans="2:14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2:14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</row>
    <row r="136" spans="2:14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</row>
    <row r="137" spans="2:14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</row>
    <row r="138" spans="2:14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</row>
    <row r="139" spans="2:14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</row>
    <row r="140" spans="2:14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</row>
    <row r="141" spans="2:14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</row>
    <row r="142" spans="2:14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</row>
    <row r="143" spans="2:14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</row>
    <row r="144" spans="2:14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</row>
    <row r="145" spans="2:14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</row>
    <row r="146" spans="2:14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</row>
    <row r="147" spans="2:14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</row>
    <row r="148" spans="2:14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</row>
    <row r="149" spans="2:14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</row>
    <row r="150" spans="2:14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</row>
    <row r="151" spans="2:14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</row>
    <row r="152" spans="2:14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</row>
    <row r="153" spans="2:14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</row>
    <row r="154" spans="2:14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</row>
    <row r="155" spans="2:14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</row>
    <row r="156" spans="2:14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</row>
    <row r="157" spans="2:14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</row>
    <row r="158" spans="2:14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</row>
    <row r="159" spans="2:14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</row>
    <row r="160" spans="2:14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</row>
    <row r="161" spans="2:14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</row>
    <row r="162" spans="2:14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</row>
    <row r="163" spans="2:14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</row>
    <row r="164" spans="2:14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</row>
    <row r="165" spans="2:14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</row>
    <row r="166" spans="2:14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</row>
    <row r="167" spans="2:14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</row>
    <row r="168" spans="2:14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</row>
    <row r="169" spans="2:14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</row>
    <row r="170" spans="2:14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</row>
    <row r="171" spans="2:14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</row>
    <row r="172" spans="2:14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</row>
    <row r="173" spans="2:14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</row>
    <row r="174" spans="2:14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</row>
    <row r="175" spans="2:14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</row>
    <row r="176" spans="2:14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</row>
    <row r="177" spans="2:14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</row>
    <row r="178" spans="2:14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</row>
    <row r="179" spans="2:14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</row>
    <row r="180" spans="2:14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</row>
    <row r="181" spans="2:14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</row>
    <row r="182" spans="2:14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</row>
    <row r="183" spans="2:14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</row>
    <row r="184" spans="2:14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</row>
    <row r="185" spans="2:14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</row>
    <row r="186" spans="2:14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</row>
    <row r="187" spans="2:14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</row>
    <row r="188" spans="2:14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</row>
    <row r="189" spans="2:14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</row>
    <row r="190" spans="2:14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</row>
    <row r="191" spans="2:14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</row>
    <row r="192" spans="2:14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</row>
    <row r="193" spans="2:14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</row>
    <row r="194" spans="2:14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</row>
    <row r="195" spans="2:14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</row>
    <row r="196" spans="2:14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</row>
    <row r="197" spans="2:14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</row>
    <row r="198" spans="2:14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</row>
    <row r="199" spans="2:14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</row>
    <row r="200" spans="2:14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</row>
    <row r="201" spans="2:14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</row>
    <row r="202" spans="2:14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</row>
    <row r="203" spans="2:14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</row>
    <row r="204" spans="2:14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</row>
    <row r="205" spans="2:14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</row>
    <row r="206" spans="2:14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</row>
    <row r="207" spans="2:14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</row>
    <row r="208" spans="2:14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</row>
    <row r="209" spans="2:14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</row>
    <row r="210" spans="2:14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</row>
    <row r="211" spans="2:14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</row>
    <row r="212" spans="2:14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</row>
    <row r="213" spans="2:14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</row>
    <row r="214" spans="2:14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</row>
    <row r="215" spans="2:14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</row>
    <row r="216" spans="2:14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</row>
    <row r="217" spans="2:14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</row>
    <row r="218" spans="2:14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</row>
    <row r="219" spans="2:14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</row>
    <row r="220" spans="2:14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</row>
    <row r="221" spans="2:14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</row>
    <row r="222" spans="2:14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</row>
    <row r="223" spans="2:14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</row>
    <row r="224" spans="2:14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</row>
    <row r="225" spans="2:14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</row>
    <row r="226" spans="2:14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</row>
    <row r="227" spans="2:14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</row>
    <row r="228" spans="2:14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</row>
    <row r="229" spans="2:14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</row>
    <row r="230" spans="2:14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</row>
    <row r="231" spans="2:14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</row>
    <row r="232" spans="2:14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</row>
    <row r="233" spans="2:14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</row>
    <row r="234" spans="2:14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</row>
    <row r="235" spans="2:14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</row>
    <row r="236" spans="2:14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</row>
    <row r="237" spans="2:14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</row>
    <row r="238" spans="2:14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</row>
    <row r="239" spans="2:14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</row>
    <row r="240" spans="2:14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</row>
    <row r="241" spans="2:14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</row>
    <row r="242" spans="2:14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</row>
    <row r="243" spans="2:14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</row>
    <row r="244" spans="2:14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</row>
    <row r="245" spans="2:14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</row>
    <row r="246" spans="2:14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</row>
    <row r="247" spans="2:14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</row>
    <row r="248" spans="2:14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</row>
    <row r="249" spans="2:14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</row>
    <row r="250" spans="2:14">
      <c r="B250" s="129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</row>
    <row r="251" spans="2:14">
      <c r="B251" s="129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</row>
    <row r="252" spans="2:14">
      <c r="B252" s="128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</row>
    <row r="253" spans="2:14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</row>
    <row r="254" spans="2:14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</row>
    <row r="255" spans="2:14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</row>
    <row r="256" spans="2:14">
      <c r="B256" s="120"/>
      <c r="C256" s="120"/>
      <c r="D256" s="120"/>
      <c r="E256" s="120"/>
      <c r="F256" s="120"/>
      <c r="G256" s="120"/>
      <c r="H256" s="121"/>
      <c r="I256" s="121"/>
      <c r="J256" s="121"/>
      <c r="K256" s="121"/>
      <c r="L256" s="121"/>
      <c r="M256" s="121"/>
      <c r="N256" s="121"/>
    </row>
    <row r="257" spans="2:14">
      <c r="B257" s="120"/>
      <c r="C257" s="120"/>
      <c r="D257" s="120"/>
      <c r="E257" s="120"/>
      <c r="F257" s="120"/>
      <c r="G257" s="120"/>
      <c r="H257" s="121"/>
      <c r="I257" s="121"/>
      <c r="J257" s="121"/>
      <c r="K257" s="121"/>
      <c r="L257" s="121"/>
      <c r="M257" s="121"/>
      <c r="N257" s="121"/>
    </row>
    <row r="258" spans="2:14">
      <c r="B258" s="120"/>
      <c r="C258" s="120"/>
      <c r="D258" s="120"/>
      <c r="E258" s="120"/>
      <c r="F258" s="120"/>
      <c r="G258" s="120"/>
      <c r="H258" s="121"/>
      <c r="I258" s="121"/>
      <c r="J258" s="121"/>
      <c r="K258" s="121"/>
      <c r="L258" s="121"/>
      <c r="M258" s="121"/>
      <c r="N258" s="121"/>
    </row>
    <row r="259" spans="2:14">
      <c r="B259" s="120"/>
      <c r="C259" s="120"/>
      <c r="D259" s="120"/>
      <c r="E259" s="120"/>
      <c r="F259" s="120"/>
      <c r="G259" s="120"/>
      <c r="H259" s="121"/>
      <c r="I259" s="121"/>
      <c r="J259" s="121"/>
      <c r="K259" s="121"/>
      <c r="L259" s="121"/>
      <c r="M259" s="121"/>
      <c r="N259" s="121"/>
    </row>
    <row r="260" spans="2:14">
      <c r="B260" s="120"/>
      <c r="C260" s="120"/>
      <c r="D260" s="120"/>
      <c r="E260" s="120"/>
      <c r="F260" s="120"/>
      <c r="G260" s="120"/>
      <c r="H260" s="121"/>
      <c r="I260" s="121"/>
      <c r="J260" s="121"/>
      <c r="K260" s="121"/>
      <c r="L260" s="121"/>
      <c r="M260" s="121"/>
      <c r="N260" s="121"/>
    </row>
    <row r="261" spans="2:14">
      <c r="B261" s="120"/>
      <c r="C261" s="120"/>
      <c r="D261" s="120"/>
      <c r="E261" s="120"/>
      <c r="F261" s="120"/>
      <c r="G261" s="120"/>
      <c r="H261" s="121"/>
      <c r="I261" s="121"/>
      <c r="J261" s="121"/>
      <c r="K261" s="121"/>
      <c r="L261" s="121"/>
      <c r="M261" s="121"/>
      <c r="N261" s="121"/>
    </row>
    <row r="262" spans="2:14">
      <c r="B262" s="120"/>
      <c r="C262" s="120"/>
      <c r="D262" s="120"/>
      <c r="E262" s="120"/>
      <c r="F262" s="120"/>
      <c r="G262" s="120"/>
      <c r="H262" s="121"/>
      <c r="I262" s="121"/>
      <c r="J262" s="121"/>
      <c r="K262" s="121"/>
      <c r="L262" s="121"/>
      <c r="M262" s="121"/>
      <c r="N262" s="121"/>
    </row>
    <row r="263" spans="2:14">
      <c r="B263" s="120"/>
      <c r="C263" s="120"/>
      <c r="D263" s="120"/>
      <c r="E263" s="120"/>
      <c r="F263" s="120"/>
      <c r="G263" s="120"/>
      <c r="H263" s="121"/>
      <c r="I263" s="121"/>
      <c r="J263" s="121"/>
      <c r="K263" s="121"/>
      <c r="L263" s="121"/>
      <c r="M263" s="121"/>
      <c r="N263" s="121"/>
    </row>
    <row r="264" spans="2:14">
      <c r="B264" s="120"/>
      <c r="C264" s="120"/>
      <c r="D264" s="120"/>
      <c r="E264" s="120"/>
      <c r="F264" s="120"/>
      <c r="G264" s="120"/>
      <c r="H264" s="121"/>
      <c r="I264" s="121"/>
      <c r="J264" s="121"/>
      <c r="K264" s="121"/>
      <c r="L264" s="121"/>
      <c r="M264" s="121"/>
      <c r="N264" s="121"/>
    </row>
    <row r="265" spans="2:14">
      <c r="B265" s="120"/>
      <c r="C265" s="120"/>
      <c r="D265" s="120"/>
      <c r="E265" s="120"/>
      <c r="F265" s="120"/>
      <c r="G265" s="120"/>
      <c r="H265" s="121"/>
      <c r="I265" s="121"/>
      <c r="J265" s="121"/>
      <c r="K265" s="121"/>
      <c r="L265" s="121"/>
      <c r="M265" s="121"/>
      <c r="N265" s="121"/>
    </row>
    <row r="266" spans="2:14">
      <c r="B266" s="120"/>
      <c r="C266" s="120"/>
      <c r="D266" s="120"/>
      <c r="E266" s="120"/>
      <c r="F266" s="120"/>
      <c r="G266" s="120"/>
      <c r="H266" s="121"/>
      <c r="I266" s="121"/>
      <c r="J266" s="121"/>
      <c r="K266" s="121"/>
      <c r="L266" s="121"/>
      <c r="M266" s="121"/>
      <c r="N266" s="121"/>
    </row>
    <row r="267" spans="2:14">
      <c r="B267" s="120"/>
      <c r="C267" s="120"/>
      <c r="D267" s="120"/>
      <c r="E267" s="120"/>
      <c r="F267" s="120"/>
      <c r="G267" s="120"/>
      <c r="H267" s="121"/>
      <c r="I267" s="121"/>
      <c r="J267" s="121"/>
      <c r="K267" s="121"/>
      <c r="L267" s="121"/>
      <c r="M267" s="121"/>
      <c r="N267" s="121"/>
    </row>
    <row r="268" spans="2:14">
      <c r="B268" s="120"/>
      <c r="C268" s="120"/>
      <c r="D268" s="120"/>
      <c r="E268" s="120"/>
      <c r="F268" s="120"/>
      <c r="G268" s="120"/>
      <c r="H268" s="121"/>
      <c r="I268" s="121"/>
      <c r="J268" s="121"/>
      <c r="K268" s="121"/>
      <c r="L268" s="121"/>
      <c r="M268" s="121"/>
      <c r="N268" s="121"/>
    </row>
    <row r="269" spans="2:14">
      <c r="B269" s="120"/>
      <c r="C269" s="120"/>
      <c r="D269" s="120"/>
      <c r="E269" s="120"/>
      <c r="F269" s="120"/>
      <c r="G269" s="120"/>
      <c r="H269" s="121"/>
      <c r="I269" s="121"/>
      <c r="J269" s="121"/>
      <c r="K269" s="121"/>
      <c r="L269" s="121"/>
      <c r="M269" s="121"/>
      <c r="N269" s="121"/>
    </row>
    <row r="270" spans="2:14">
      <c r="B270" s="120"/>
      <c r="C270" s="120"/>
      <c r="D270" s="120"/>
      <c r="E270" s="120"/>
      <c r="F270" s="120"/>
      <c r="G270" s="120"/>
      <c r="H270" s="121"/>
      <c r="I270" s="121"/>
      <c r="J270" s="121"/>
      <c r="K270" s="121"/>
      <c r="L270" s="121"/>
      <c r="M270" s="121"/>
      <c r="N270" s="121"/>
    </row>
    <row r="271" spans="2:14">
      <c r="B271" s="120"/>
      <c r="C271" s="120"/>
      <c r="D271" s="120"/>
      <c r="E271" s="120"/>
      <c r="F271" s="120"/>
      <c r="G271" s="120"/>
      <c r="H271" s="121"/>
      <c r="I271" s="121"/>
      <c r="J271" s="121"/>
      <c r="K271" s="121"/>
      <c r="L271" s="121"/>
      <c r="M271" s="121"/>
      <c r="N271" s="121"/>
    </row>
    <row r="272" spans="2:14">
      <c r="B272" s="120"/>
      <c r="C272" s="120"/>
      <c r="D272" s="120"/>
      <c r="E272" s="120"/>
      <c r="F272" s="120"/>
      <c r="G272" s="120"/>
      <c r="H272" s="121"/>
      <c r="I272" s="121"/>
      <c r="J272" s="121"/>
      <c r="K272" s="121"/>
      <c r="L272" s="121"/>
      <c r="M272" s="121"/>
      <c r="N272" s="121"/>
    </row>
    <row r="273" spans="2:14">
      <c r="B273" s="120"/>
      <c r="C273" s="120"/>
      <c r="D273" s="120"/>
      <c r="E273" s="120"/>
      <c r="F273" s="120"/>
      <c r="G273" s="120"/>
      <c r="H273" s="121"/>
      <c r="I273" s="121"/>
      <c r="J273" s="121"/>
      <c r="K273" s="121"/>
      <c r="L273" s="121"/>
      <c r="M273" s="121"/>
      <c r="N273" s="121"/>
    </row>
    <row r="274" spans="2:14">
      <c r="B274" s="120"/>
      <c r="C274" s="120"/>
      <c r="D274" s="120"/>
      <c r="E274" s="120"/>
      <c r="F274" s="120"/>
      <c r="G274" s="120"/>
      <c r="H274" s="121"/>
      <c r="I274" s="121"/>
      <c r="J274" s="121"/>
      <c r="K274" s="121"/>
      <c r="L274" s="121"/>
      <c r="M274" s="121"/>
      <c r="N274" s="121"/>
    </row>
    <row r="275" spans="2:14">
      <c r="B275" s="120"/>
      <c r="C275" s="120"/>
      <c r="D275" s="120"/>
      <c r="E275" s="120"/>
      <c r="F275" s="120"/>
      <c r="G275" s="120"/>
      <c r="H275" s="121"/>
      <c r="I275" s="121"/>
      <c r="J275" s="121"/>
      <c r="K275" s="121"/>
      <c r="L275" s="121"/>
      <c r="M275" s="121"/>
      <c r="N275" s="121"/>
    </row>
    <row r="276" spans="2:14">
      <c r="B276" s="120"/>
      <c r="C276" s="120"/>
      <c r="D276" s="120"/>
      <c r="E276" s="120"/>
      <c r="F276" s="120"/>
      <c r="G276" s="120"/>
      <c r="H276" s="121"/>
      <c r="I276" s="121"/>
      <c r="J276" s="121"/>
      <c r="K276" s="121"/>
      <c r="L276" s="121"/>
      <c r="M276" s="121"/>
      <c r="N276" s="121"/>
    </row>
    <row r="277" spans="2:14">
      <c r="B277" s="120"/>
      <c r="C277" s="120"/>
      <c r="D277" s="120"/>
      <c r="E277" s="120"/>
      <c r="F277" s="120"/>
      <c r="G277" s="120"/>
      <c r="H277" s="121"/>
      <c r="I277" s="121"/>
      <c r="J277" s="121"/>
      <c r="K277" s="121"/>
      <c r="L277" s="121"/>
      <c r="M277" s="121"/>
      <c r="N277" s="121"/>
    </row>
    <row r="278" spans="2:14">
      <c r="B278" s="120"/>
      <c r="C278" s="120"/>
      <c r="D278" s="120"/>
      <c r="E278" s="120"/>
      <c r="F278" s="120"/>
      <c r="G278" s="120"/>
      <c r="H278" s="121"/>
      <c r="I278" s="121"/>
      <c r="J278" s="121"/>
      <c r="K278" s="121"/>
      <c r="L278" s="121"/>
      <c r="M278" s="121"/>
      <c r="N278" s="121"/>
    </row>
    <row r="279" spans="2:14">
      <c r="B279" s="120"/>
      <c r="C279" s="120"/>
      <c r="D279" s="120"/>
      <c r="E279" s="120"/>
      <c r="F279" s="120"/>
      <c r="G279" s="120"/>
      <c r="H279" s="121"/>
      <c r="I279" s="121"/>
      <c r="J279" s="121"/>
      <c r="K279" s="121"/>
      <c r="L279" s="121"/>
      <c r="M279" s="121"/>
      <c r="N279" s="121"/>
    </row>
    <row r="280" spans="2:14">
      <c r="B280" s="120"/>
      <c r="C280" s="120"/>
      <c r="D280" s="120"/>
      <c r="E280" s="120"/>
      <c r="F280" s="120"/>
      <c r="G280" s="120"/>
      <c r="H280" s="121"/>
      <c r="I280" s="121"/>
      <c r="J280" s="121"/>
      <c r="K280" s="121"/>
      <c r="L280" s="121"/>
      <c r="M280" s="121"/>
      <c r="N280" s="121"/>
    </row>
    <row r="281" spans="2:14">
      <c r="B281" s="120"/>
      <c r="C281" s="120"/>
      <c r="D281" s="120"/>
      <c r="E281" s="120"/>
      <c r="F281" s="120"/>
      <c r="G281" s="120"/>
      <c r="H281" s="121"/>
      <c r="I281" s="121"/>
      <c r="J281" s="121"/>
      <c r="K281" s="121"/>
      <c r="L281" s="121"/>
      <c r="M281" s="121"/>
      <c r="N281" s="121"/>
    </row>
    <row r="282" spans="2:14">
      <c r="B282" s="120"/>
      <c r="C282" s="120"/>
      <c r="D282" s="120"/>
      <c r="E282" s="120"/>
      <c r="F282" s="120"/>
      <c r="G282" s="120"/>
      <c r="H282" s="121"/>
      <c r="I282" s="121"/>
      <c r="J282" s="121"/>
      <c r="K282" s="121"/>
      <c r="L282" s="121"/>
      <c r="M282" s="121"/>
      <c r="N282" s="121"/>
    </row>
    <row r="283" spans="2:14">
      <c r="B283" s="120"/>
      <c r="C283" s="120"/>
      <c r="D283" s="120"/>
      <c r="E283" s="120"/>
      <c r="F283" s="120"/>
      <c r="G283" s="120"/>
      <c r="H283" s="121"/>
      <c r="I283" s="121"/>
      <c r="J283" s="121"/>
      <c r="K283" s="121"/>
      <c r="L283" s="121"/>
      <c r="M283" s="121"/>
      <c r="N283" s="121"/>
    </row>
    <row r="284" spans="2:14">
      <c r="B284" s="120"/>
      <c r="C284" s="120"/>
      <c r="D284" s="120"/>
      <c r="E284" s="120"/>
      <c r="F284" s="120"/>
      <c r="G284" s="120"/>
      <c r="H284" s="121"/>
      <c r="I284" s="121"/>
      <c r="J284" s="121"/>
      <c r="K284" s="121"/>
      <c r="L284" s="121"/>
      <c r="M284" s="121"/>
      <c r="N284" s="121"/>
    </row>
    <row r="285" spans="2:14">
      <c r="B285" s="120"/>
      <c r="C285" s="120"/>
      <c r="D285" s="120"/>
      <c r="E285" s="120"/>
      <c r="F285" s="120"/>
      <c r="G285" s="120"/>
      <c r="H285" s="121"/>
      <c r="I285" s="121"/>
      <c r="J285" s="121"/>
      <c r="K285" s="121"/>
      <c r="L285" s="121"/>
      <c r="M285" s="121"/>
      <c r="N285" s="121"/>
    </row>
    <row r="286" spans="2:14">
      <c r="B286" s="120"/>
      <c r="C286" s="120"/>
      <c r="D286" s="120"/>
      <c r="E286" s="120"/>
      <c r="F286" s="120"/>
      <c r="G286" s="120"/>
      <c r="H286" s="121"/>
      <c r="I286" s="121"/>
      <c r="J286" s="121"/>
      <c r="K286" s="121"/>
      <c r="L286" s="121"/>
      <c r="M286" s="121"/>
      <c r="N286" s="121"/>
    </row>
    <row r="287" spans="2:14">
      <c r="B287" s="120"/>
      <c r="C287" s="120"/>
      <c r="D287" s="120"/>
      <c r="E287" s="120"/>
      <c r="F287" s="120"/>
      <c r="G287" s="120"/>
      <c r="H287" s="121"/>
      <c r="I287" s="121"/>
      <c r="J287" s="121"/>
      <c r="K287" s="121"/>
      <c r="L287" s="121"/>
      <c r="M287" s="121"/>
      <c r="N287" s="121"/>
    </row>
    <row r="288" spans="2:14">
      <c r="B288" s="120"/>
      <c r="C288" s="120"/>
      <c r="D288" s="120"/>
      <c r="E288" s="120"/>
      <c r="F288" s="120"/>
      <c r="G288" s="120"/>
      <c r="H288" s="121"/>
      <c r="I288" s="121"/>
      <c r="J288" s="121"/>
      <c r="K288" s="121"/>
      <c r="L288" s="121"/>
      <c r="M288" s="121"/>
      <c r="N288" s="121"/>
    </row>
    <row r="289" spans="2:14">
      <c r="B289" s="120"/>
      <c r="C289" s="120"/>
      <c r="D289" s="120"/>
      <c r="E289" s="120"/>
      <c r="F289" s="120"/>
      <c r="G289" s="120"/>
      <c r="H289" s="121"/>
      <c r="I289" s="121"/>
      <c r="J289" s="121"/>
      <c r="K289" s="121"/>
      <c r="L289" s="121"/>
      <c r="M289" s="121"/>
      <c r="N289" s="121"/>
    </row>
    <row r="290" spans="2:14">
      <c r="B290" s="120"/>
      <c r="C290" s="120"/>
      <c r="D290" s="120"/>
      <c r="E290" s="120"/>
      <c r="F290" s="120"/>
      <c r="G290" s="120"/>
      <c r="H290" s="121"/>
      <c r="I290" s="121"/>
      <c r="J290" s="121"/>
      <c r="K290" s="121"/>
      <c r="L290" s="121"/>
      <c r="M290" s="121"/>
      <c r="N290" s="121"/>
    </row>
    <row r="291" spans="2:14">
      <c r="B291" s="120"/>
      <c r="C291" s="120"/>
      <c r="D291" s="120"/>
      <c r="E291" s="120"/>
      <c r="F291" s="120"/>
      <c r="G291" s="120"/>
      <c r="H291" s="121"/>
      <c r="I291" s="121"/>
      <c r="J291" s="121"/>
      <c r="K291" s="121"/>
      <c r="L291" s="121"/>
      <c r="M291" s="121"/>
      <c r="N291" s="121"/>
    </row>
    <row r="292" spans="2:14">
      <c r="B292" s="120"/>
      <c r="C292" s="120"/>
      <c r="D292" s="120"/>
      <c r="E292" s="120"/>
      <c r="F292" s="120"/>
      <c r="G292" s="120"/>
      <c r="H292" s="121"/>
      <c r="I292" s="121"/>
      <c r="J292" s="121"/>
      <c r="K292" s="121"/>
      <c r="L292" s="121"/>
      <c r="M292" s="121"/>
      <c r="N292" s="121"/>
    </row>
    <row r="293" spans="2:14">
      <c r="B293" s="120"/>
      <c r="C293" s="120"/>
      <c r="D293" s="120"/>
      <c r="E293" s="120"/>
      <c r="F293" s="120"/>
      <c r="G293" s="120"/>
      <c r="H293" s="121"/>
      <c r="I293" s="121"/>
      <c r="J293" s="121"/>
      <c r="K293" s="121"/>
      <c r="L293" s="121"/>
      <c r="M293" s="121"/>
      <c r="N293" s="121"/>
    </row>
    <row r="294" spans="2:14">
      <c r="B294" s="120"/>
      <c r="C294" s="120"/>
      <c r="D294" s="120"/>
      <c r="E294" s="120"/>
      <c r="F294" s="120"/>
      <c r="G294" s="120"/>
      <c r="H294" s="121"/>
      <c r="I294" s="121"/>
      <c r="J294" s="121"/>
      <c r="K294" s="121"/>
      <c r="L294" s="121"/>
      <c r="M294" s="121"/>
      <c r="N294" s="121"/>
    </row>
    <row r="295" spans="2:14">
      <c r="B295" s="120"/>
      <c r="C295" s="120"/>
      <c r="D295" s="120"/>
      <c r="E295" s="120"/>
      <c r="F295" s="120"/>
      <c r="G295" s="120"/>
      <c r="H295" s="121"/>
      <c r="I295" s="121"/>
      <c r="J295" s="121"/>
      <c r="K295" s="121"/>
      <c r="L295" s="121"/>
      <c r="M295" s="121"/>
      <c r="N295" s="121"/>
    </row>
    <row r="296" spans="2:14"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1"/>
      <c r="N296" s="121"/>
    </row>
    <row r="297" spans="2:14">
      <c r="B297" s="120"/>
      <c r="C297" s="120"/>
      <c r="D297" s="120"/>
      <c r="E297" s="120"/>
      <c r="F297" s="120"/>
      <c r="G297" s="120"/>
      <c r="H297" s="121"/>
      <c r="I297" s="121"/>
      <c r="J297" s="121"/>
      <c r="K297" s="121"/>
      <c r="L297" s="121"/>
      <c r="M297" s="121"/>
      <c r="N297" s="121"/>
    </row>
    <row r="298" spans="2:14">
      <c r="B298" s="120"/>
      <c r="C298" s="120"/>
      <c r="D298" s="120"/>
      <c r="E298" s="120"/>
      <c r="F298" s="120"/>
      <c r="G298" s="120"/>
      <c r="H298" s="121"/>
      <c r="I298" s="121"/>
      <c r="J298" s="121"/>
      <c r="K298" s="121"/>
      <c r="L298" s="121"/>
      <c r="M298" s="121"/>
      <c r="N298" s="121"/>
    </row>
    <row r="299" spans="2:14"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1"/>
      <c r="N299" s="121"/>
    </row>
    <row r="300" spans="2:14">
      <c r="B300" s="120"/>
      <c r="C300" s="120"/>
      <c r="D300" s="120"/>
      <c r="E300" s="120"/>
      <c r="F300" s="120"/>
      <c r="G300" s="120"/>
      <c r="H300" s="121"/>
      <c r="I300" s="121"/>
      <c r="J300" s="121"/>
      <c r="K300" s="121"/>
      <c r="L300" s="121"/>
      <c r="M300" s="121"/>
      <c r="N300" s="121"/>
    </row>
    <row r="301" spans="2:14">
      <c r="B301" s="120"/>
      <c r="C301" s="120"/>
      <c r="D301" s="120"/>
      <c r="E301" s="120"/>
      <c r="F301" s="120"/>
      <c r="G301" s="120"/>
      <c r="H301" s="121"/>
      <c r="I301" s="121"/>
      <c r="J301" s="121"/>
      <c r="K301" s="121"/>
      <c r="L301" s="121"/>
      <c r="M301" s="121"/>
      <c r="N301" s="121"/>
    </row>
    <row r="302" spans="2:14">
      <c r="B302" s="120"/>
      <c r="C302" s="120"/>
      <c r="D302" s="120"/>
      <c r="E302" s="120"/>
      <c r="F302" s="120"/>
      <c r="G302" s="120"/>
      <c r="H302" s="121"/>
      <c r="I302" s="121"/>
      <c r="J302" s="121"/>
      <c r="K302" s="121"/>
      <c r="L302" s="121"/>
      <c r="M302" s="121"/>
      <c r="N302" s="121"/>
    </row>
    <row r="303" spans="2:14">
      <c r="B303" s="120"/>
      <c r="C303" s="120"/>
      <c r="D303" s="120"/>
      <c r="E303" s="120"/>
      <c r="F303" s="120"/>
      <c r="G303" s="120"/>
      <c r="H303" s="121"/>
      <c r="I303" s="121"/>
      <c r="J303" s="121"/>
      <c r="K303" s="121"/>
      <c r="L303" s="121"/>
      <c r="M303" s="121"/>
      <c r="N303" s="121"/>
    </row>
    <row r="304" spans="2:14">
      <c r="B304" s="120"/>
      <c r="C304" s="120"/>
      <c r="D304" s="120"/>
      <c r="E304" s="120"/>
      <c r="F304" s="120"/>
      <c r="G304" s="120"/>
      <c r="H304" s="121"/>
      <c r="I304" s="121"/>
      <c r="J304" s="121"/>
      <c r="K304" s="121"/>
      <c r="L304" s="121"/>
      <c r="M304" s="121"/>
      <c r="N304" s="121"/>
    </row>
    <row r="305" spans="2:14">
      <c r="B305" s="120"/>
      <c r="C305" s="120"/>
      <c r="D305" s="120"/>
      <c r="E305" s="120"/>
      <c r="F305" s="120"/>
      <c r="G305" s="120"/>
      <c r="H305" s="121"/>
      <c r="I305" s="121"/>
      <c r="J305" s="121"/>
      <c r="K305" s="121"/>
      <c r="L305" s="121"/>
      <c r="M305" s="121"/>
      <c r="N305" s="121"/>
    </row>
    <row r="306" spans="2:14">
      <c r="B306" s="120"/>
      <c r="C306" s="120"/>
      <c r="D306" s="120"/>
      <c r="E306" s="120"/>
      <c r="F306" s="120"/>
      <c r="G306" s="120"/>
      <c r="H306" s="121"/>
      <c r="I306" s="121"/>
      <c r="J306" s="121"/>
      <c r="K306" s="121"/>
      <c r="L306" s="121"/>
      <c r="M306" s="121"/>
      <c r="N306" s="121"/>
    </row>
    <row r="307" spans="2:14">
      <c r="B307" s="120"/>
      <c r="C307" s="120"/>
      <c r="D307" s="120"/>
      <c r="E307" s="120"/>
      <c r="F307" s="120"/>
      <c r="G307" s="120"/>
      <c r="H307" s="121"/>
      <c r="I307" s="121"/>
      <c r="J307" s="121"/>
      <c r="K307" s="121"/>
      <c r="L307" s="121"/>
      <c r="M307" s="121"/>
      <c r="N307" s="121"/>
    </row>
    <row r="308" spans="2:14">
      <c r="B308" s="120"/>
      <c r="C308" s="120"/>
      <c r="D308" s="120"/>
      <c r="E308" s="120"/>
      <c r="F308" s="120"/>
      <c r="G308" s="120"/>
      <c r="H308" s="121"/>
      <c r="I308" s="121"/>
      <c r="J308" s="121"/>
      <c r="K308" s="121"/>
      <c r="L308" s="121"/>
      <c r="M308" s="121"/>
      <c r="N308" s="121"/>
    </row>
    <row r="309" spans="2:14">
      <c r="B309" s="120"/>
      <c r="C309" s="120"/>
      <c r="D309" s="120"/>
      <c r="E309" s="120"/>
      <c r="F309" s="120"/>
      <c r="G309" s="120"/>
      <c r="H309" s="121"/>
      <c r="I309" s="121"/>
      <c r="J309" s="121"/>
      <c r="K309" s="121"/>
      <c r="L309" s="121"/>
      <c r="M309" s="121"/>
      <c r="N309" s="121"/>
    </row>
    <row r="310" spans="2:14">
      <c r="B310" s="120"/>
      <c r="C310" s="120"/>
      <c r="D310" s="120"/>
      <c r="E310" s="120"/>
      <c r="F310" s="120"/>
      <c r="G310" s="120"/>
      <c r="H310" s="121"/>
      <c r="I310" s="121"/>
      <c r="J310" s="121"/>
      <c r="K310" s="121"/>
      <c r="L310" s="121"/>
      <c r="M310" s="121"/>
      <c r="N310" s="121"/>
    </row>
    <row r="311" spans="2:14">
      <c r="B311" s="120"/>
      <c r="C311" s="120"/>
      <c r="D311" s="120"/>
      <c r="E311" s="120"/>
      <c r="F311" s="120"/>
      <c r="G311" s="120"/>
      <c r="H311" s="121"/>
      <c r="I311" s="121"/>
      <c r="J311" s="121"/>
      <c r="K311" s="121"/>
      <c r="L311" s="121"/>
      <c r="M311" s="121"/>
      <c r="N311" s="121"/>
    </row>
    <row r="312" spans="2:14">
      <c r="B312" s="120"/>
      <c r="C312" s="120"/>
      <c r="D312" s="120"/>
      <c r="E312" s="120"/>
      <c r="F312" s="120"/>
      <c r="G312" s="120"/>
      <c r="H312" s="121"/>
      <c r="I312" s="121"/>
      <c r="J312" s="121"/>
      <c r="K312" s="121"/>
      <c r="L312" s="121"/>
      <c r="M312" s="121"/>
      <c r="N312" s="121"/>
    </row>
    <row r="313" spans="2:14">
      <c r="B313" s="120"/>
      <c r="C313" s="120"/>
      <c r="D313" s="120"/>
      <c r="E313" s="120"/>
      <c r="F313" s="120"/>
      <c r="G313" s="120"/>
      <c r="H313" s="121"/>
      <c r="I313" s="121"/>
      <c r="J313" s="121"/>
      <c r="K313" s="121"/>
      <c r="L313" s="121"/>
      <c r="M313" s="121"/>
      <c r="N313" s="121"/>
    </row>
    <row r="314" spans="2:14">
      <c r="B314" s="120"/>
      <c r="C314" s="120"/>
      <c r="D314" s="120"/>
      <c r="E314" s="120"/>
      <c r="F314" s="120"/>
      <c r="G314" s="120"/>
      <c r="H314" s="121"/>
      <c r="I314" s="121"/>
      <c r="J314" s="121"/>
      <c r="K314" s="121"/>
      <c r="L314" s="121"/>
      <c r="M314" s="121"/>
      <c r="N314" s="121"/>
    </row>
    <row r="315" spans="2:14">
      <c r="B315" s="120"/>
      <c r="C315" s="120"/>
      <c r="D315" s="120"/>
      <c r="E315" s="120"/>
      <c r="F315" s="120"/>
      <c r="G315" s="120"/>
      <c r="H315" s="121"/>
      <c r="I315" s="121"/>
      <c r="J315" s="121"/>
      <c r="K315" s="121"/>
      <c r="L315" s="121"/>
      <c r="M315" s="121"/>
      <c r="N315" s="121"/>
    </row>
    <row r="316" spans="2:14">
      <c r="B316" s="120"/>
      <c r="C316" s="120"/>
      <c r="D316" s="120"/>
      <c r="E316" s="120"/>
      <c r="F316" s="120"/>
      <c r="G316" s="120"/>
      <c r="H316" s="121"/>
      <c r="I316" s="121"/>
      <c r="J316" s="121"/>
      <c r="K316" s="121"/>
      <c r="L316" s="121"/>
      <c r="M316" s="121"/>
      <c r="N316" s="121"/>
    </row>
    <row r="317" spans="2:14">
      <c r="B317" s="120"/>
      <c r="C317" s="120"/>
      <c r="D317" s="120"/>
      <c r="E317" s="120"/>
      <c r="F317" s="120"/>
      <c r="G317" s="120"/>
      <c r="H317" s="121"/>
      <c r="I317" s="121"/>
      <c r="J317" s="121"/>
      <c r="K317" s="121"/>
      <c r="L317" s="121"/>
      <c r="M317" s="121"/>
      <c r="N317" s="121"/>
    </row>
    <row r="318" spans="2:14">
      <c r="B318" s="120"/>
      <c r="C318" s="120"/>
      <c r="D318" s="120"/>
      <c r="E318" s="120"/>
      <c r="F318" s="120"/>
      <c r="G318" s="120"/>
      <c r="H318" s="121"/>
      <c r="I318" s="121"/>
      <c r="J318" s="121"/>
      <c r="K318" s="121"/>
      <c r="L318" s="121"/>
      <c r="M318" s="121"/>
      <c r="N318" s="121"/>
    </row>
    <row r="319" spans="2:14">
      <c r="B319" s="120"/>
      <c r="C319" s="120"/>
      <c r="D319" s="120"/>
      <c r="E319" s="120"/>
      <c r="F319" s="120"/>
      <c r="G319" s="120"/>
      <c r="H319" s="121"/>
      <c r="I319" s="121"/>
      <c r="J319" s="121"/>
      <c r="K319" s="121"/>
      <c r="L319" s="121"/>
      <c r="M319" s="121"/>
      <c r="N319" s="121"/>
    </row>
    <row r="320" spans="2:14">
      <c r="B320" s="120"/>
      <c r="C320" s="120"/>
      <c r="D320" s="120"/>
      <c r="E320" s="120"/>
      <c r="F320" s="120"/>
      <c r="G320" s="120"/>
      <c r="H320" s="121"/>
      <c r="I320" s="121"/>
      <c r="J320" s="121"/>
      <c r="K320" s="121"/>
      <c r="L320" s="121"/>
      <c r="M320" s="121"/>
      <c r="N320" s="121"/>
    </row>
    <row r="321" spans="2:14">
      <c r="B321" s="120"/>
      <c r="C321" s="120"/>
      <c r="D321" s="120"/>
      <c r="E321" s="120"/>
      <c r="F321" s="120"/>
      <c r="G321" s="120"/>
      <c r="H321" s="121"/>
      <c r="I321" s="121"/>
      <c r="J321" s="121"/>
      <c r="K321" s="121"/>
      <c r="L321" s="121"/>
      <c r="M321" s="121"/>
      <c r="N321" s="121"/>
    </row>
    <row r="322" spans="2:14">
      <c r="B322" s="120"/>
      <c r="C322" s="120"/>
      <c r="D322" s="120"/>
      <c r="E322" s="120"/>
      <c r="F322" s="120"/>
      <c r="G322" s="120"/>
      <c r="H322" s="121"/>
      <c r="I322" s="121"/>
      <c r="J322" s="121"/>
      <c r="K322" s="121"/>
      <c r="L322" s="121"/>
      <c r="M322" s="121"/>
      <c r="N322" s="121"/>
    </row>
    <row r="323" spans="2:14">
      <c r="B323" s="120"/>
      <c r="C323" s="120"/>
      <c r="D323" s="120"/>
      <c r="E323" s="120"/>
      <c r="F323" s="120"/>
      <c r="G323" s="120"/>
      <c r="H323" s="121"/>
      <c r="I323" s="121"/>
      <c r="J323" s="121"/>
      <c r="K323" s="121"/>
      <c r="L323" s="121"/>
      <c r="M323" s="121"/>
      <c r="N323" s="121"/>
    </row>
    <row r="324" spans="2:14">
      <c r="B324" s="120"/>
      <c r="C324" s="120"/>
      <c r="D324" s="120"/>
      <c r="E324" s="120"/>
      <c r="F324" s="120"/>
      <c r="G324" s="120"/>
      <c r="H324" s="121"/>
      <c r="I324" s="121"/>
      <c r="J324" s="121"/>
      <c r="K324" s="121"/>
      <c r="L324" s="121"/>
      <c r="M324" s="121"/>
      <c r="N324" s="121"/>
    </row>
    <row r="325" spans="2:14">
      <c r="B325" s="120"/>
      <c r="C325" s="120"/>
      <c r="D325" s="120"/>
      <c r="E325" s="120"/>
      <c r="F325" s="120"/>
      <c r="G325" s="120"/>
      <c r="H325" s="121"/>
      <c r="I325" s="121"/>
      <c r="J325" s="121"/>
      <c r="K325" s="121"/>
      <c r="L325" s="121"/>
      <c r="M325" s="121"/>
      <c r="N325" s="121"/>
    </row>
    <row r="326" spans="2:14">
      <c r="B326" s="120"/>
      <c r="C326" s="120"/>
      <c r="D326" s="120"/>
      <c r="E326" s="120"/>
      <c r="F326" s="120"/>
      <c r="G326" s="120"/>
      <c r="H326" s="121"/>
      <c r="I326" s="121"/>
      <c r="J326" s="121"/>
      <c r="K326" s="121"/>
      <c r="L326" s="121"/>
      <c r="M326" s="121"/>
      <c r="N326" s="121"/>
    </row>
    <row r="327" spans="2:14">
      <c r="B327" s="120"/>
      <c r="C327" s="120"/>
      <c r="D327" s="120"/>
      <c r="E327" s="120"/>
      <c r="F327" s="120"/>
      <c r="G327" s="120"/>
      <c r="H327" s="121"/>
      <c r="I327" s="121"/>
      <c r="J327" s="121"/>
      <c r="K327" s="121"/>
      <c r="L327" s="121"/>
      <c r="M327" s="121"/>
      <c r="N327" s="121"/>
    </row>
    <row r="328" spans="2:14">
      <c r="B328" s="120"/>
      <c r="C328" s="120"/>
      <c r="D328" s="120"/>
      <c r="E328" s="120"/>
      <c r="F328" s="120"/>
      <c r="G328" s="120"/>
      <c r="H328" s="121"/>
      <c r="I328" s="121"/>
      <c r="J328" s="121"/>
      <c r="K328" s="121"/>
      <c r="L328" s="121"/>
      <c r="M328" s="121"/>
      <c r="N328" s="121"/>
    </row>
    <row r="329" spans="2:14">
      <c r="B329" s="120"/>
      <c r="C329" s="120"/>
      <c r="D329" s="120"/>
      <c r="E329" s="120"/>
      <c r="F329" s="120"/>
      <c r="G329" s="120"/>
      <c r="H329" s="121"/>
      <c r="I329" s="121"/>
      <c r="J329" s="121"/>
      <c r="K329" s="121"/>
      <c r="L329" s="121"/>
      <c r="M329" s="121"/>
      <c r="N329" s="121"/>
    </row>
    <row r="330" spans="2:14">
      <c r="B330" s="120"/>
      <c r="C330" s="120"/>
      <c r="D330" s="120"/>
      <c r="E330" s="120"/>
      <c r="F330" s="120"/>
      <c r="G330" s="120"/>
      <c r="H330" s="121"/>
      <c r="I330" s="121"/>
      <c r="J330" s="121"/>
      <c r="K330" s="121"/>
      <c r="L330" s="121"/>
      <c r="M330" s="121"/>
      <c r="N330" s="121"/>
    </row>
    <row r="331" spans="2:14">
      <c r="B331" s="120"/>
      <c r="C331" s="120"/>
      <c r="D331" s="120"/>
      <c r="E331" s="120"/>
      <c r="F331" s="120"/>
      <c r="G331" s="120"/>
      <c r="H331" s="121"/>
      <c r="I331" s="121"/>
      <c r="J331" s="121"/>
      <c r="K331" s="121"/>
      <c r="L331" s="121"/>
      <c r="M331" s="121"/>
      <c r="N331" s="121"/>
    </row>
    <row r="332" spans="2:14">
      <c r="B332" s="120"/>
      <c r="C332" s="120"/>
      <c r="D332" s="120"/>
      <c r="E332" s="120"/>
      <c r="F332" s="120"/>
      <c r="G332" s="120"/>
      <c r="H332" s="121"/>
      <c r="I332" s="121"/>
      <c r="J332" s="121"/>
      <c r="K332" s="121"/>
      <c r="L332" s="121"/>
      <c r="M332" s="121"/>
      <c r="N332" s="121"/>
    </row>
    <row r="333" spans="2:14">
      <c r="B333" s="120"/>
      <c r="C333" s="120"/>
      <c r="D333" s="120"/>
      <c r="E333" s="120"/>
      <c r="F333" s="120"/>
      <c r="G333" s="120"/>
      <c r="H333" s="121"/>
      <c r="I333" s="121"/>
      <c r="J333" s="121"/>
      <c r="K333" s="121"/>
      <c r="L333" s="121"/>
      <c r="M333" s="121"/>
      <c r="N333" s="121"/>
    </row>
    <row r="334" spans="2:14">
      <c r="B334" s="120"/>
      <c r="C334" s="120"/>
      <c r="D334" s="120"/>
      <c r="E334" s="120"/>
      <c r="F334" s="120"/>
      <c r="G334" s="120"/>
      <c r="H334" s="121"/>
      <c r="I334" s="121"/>
      <c r="J334" s="121"/>
      <c r="K334" s="121"/>
      <c r="L334" s="121"/>
      <c r="M334" s="121"/>
      <c r="N334" s="121"/>
    </row>
    <row r="335" spans="2:14">
      <c r="B335" s="120"/>
      <c r="C335" s="120"/>
      <c r="D335" s="120"/>
      <c r="E335" s="120"/>
      <c r="F335" s="120"/>
      <c r="G335" s="120"/>
      <c r="H335" s="121"/>
      <c r="I335" s="121"/>
      <c r="J335" s="121"/>
      <c r="K335" s="121"/>
      <c r="L335" s="121"/>
      <c r="M335" s="121"/>
      <c r="N335" s="121"/>
    </row>
    <row r="336" spans="2:14">
      <c r="B336" s="120"/>
      <c r="C336" s="120"/>
      <c r="D336" s="120"/>
      <c r="E336" s="120"/>
      <c r="F336" s="120"/>
      <c r="G336" s="120"/>
      <c r="H336" s="121"/>
      <c r="I336" s="121"/>
      <c r="J336" s="121"/>
      <c r="K336" s="121"/>
      <c r="L336" s="121"/>
      <c r="M336" s="121"/>
      <c r="N336" s="121"/>
    </row>
    <row r="337" spans="2:14">
      <c r="B337" s="120"/>
      <c r="C337" s="120"/>
      <c r="D337" s="120"/>
      <c r="E337" s="120"/>
      <c r="F337" s="120"/>
      <c r="G337" s="120"/>
      <c r="H337" s="121"/>
      <c r="I337" s="121"/>
      <c r="J337" s="121"/>
      <c r="K337" s="121"/>
      <c r="L337" s="121"/>
      <c r="M337" s="121"/>
      <c r="N337" s="121"/>
    </row>
    <row r="338" spans="2:14">
      <c r="B338" s="120"/>
      <c r="C338" s="120"/>
      <c r="D338" s="120"/>
      <c r="E338" s="120"/>
      <c r="F338" s="120"/>
      <c r="G338" s="120"/>
      <c r="H338" s="121"/>
      <c r="I338" s="121"/>
      <c r="J338" s="121"/>
      <c r="K338" s="121"/>
      <c r="L338" s="121"/>
      <c r="M338" s="121"/>
      <c r="N338" s="121"/>
    </row>
    <row r="339" spans="2:14">
      <c r="B339" s="120"/>
      <c r="C339" s="120"/>
      <c r="D339" s="120"/>
      <c r="E339" s="120"/>
      <c r="F339" s="120"/>
      <c r="G339" s="120"/>
      <c r="H339" s="121"/>
      <c r="I339" s="121"/>
      <c r="J339" s="121"/>
      <c r="K339" s="121"/>
      <c r="L339" s="121"/>
      <c r="M339" s="121"/>
      <c r="N339" s="121"/>
    </row>
    <row r="340" spans="2:14">
      <c r="B340" s="120"/>
      <c r="C340" s="120"/>
      <c r="D340" s="120"/>
      <c r="E340" s="120"/>
      <c r="F340" s="120"/>
      <c r="G340" s="120"/>
      <c r="H340" s="121"/>
      <c r="I340" s="121"/>
      <c r="J340" s="121"/>
      <c r="K340" s="121"/>
      <c r="L340" s="121"/>
      <c r="M340" s="121"/>
      <c r="N340" s="121"/>
    </row>
    <row r="341" spans="2:14">
      <c r="B341" s="120"/>
      <c r="C341" s="120"/>
      <c r="D341" s="120"/>
      <c r="E341" s="120"/>
      <c r="F341" s="120"/>
      <c r="G341" s="120"/>
      <c r="H341" s="121"/>
      <c r="I341" s="121"/>
      <c r="J341" s="121"/>
      <c r="K341" s="121"/>
      <c r="L341" s="121"/>
      <c r="M341" s="121"/>
      <c r="N341" s="121"/>
    </row>
    <row r="342" spans="2:14">
      <c r="B342" s="120"/>
      <c r="C342" s="120"/>
      <c r="D342" s="120"/>
      <c r="E342" s="120"/>
      <c r="F342" s="120"/>
      <c r="G342" s="120"/>
      <c r="H342" s="121"/>
      <c r="I342" s="121"/>
      <c r="J342" s="121"/>
      <c r="K342" s="121"/>
      <c r="L342" s="121"/>
      <c r="M342" s="121"/>
      <c r="N342" s="121"/>
    </row>
    <row r="343" spans="2:14">
      <c r="B343" s="120"/>
      <c r="C343" s="120"/>
      <c r="D343" s="120"/>
      <c r="E343" s="120"/>
      <c r="F343" s="120"/>
      <c r="G343" s="120"/>
      <c r="H343" s="121"/>
      <c r="I343" s="121"/>
      <c r="J343" s="121"/>
      <c r="K343" s="121"/>
      <c r="L343" s="121"/>
      <c r="M343" s="121"/>
      <c r="N343" s="121"/>
    </row>
    <row r="344" spans="2:14">
      <c r="B344" s="120"/>
      <c r="C344" s="120"/>
      <c r="D344" s="120"/>
      <c r="E344" s="120"/>
      <c r="F344" s="120"/>
      <c r="G344" s="120"/>
      <c r="H344" s="121"/>
      <c r="I344" s="121"/>
      <c r="J344" s="121"/>
      <c r="K344" s="121"/>
      <c r="L344" s="121"/>
      <c r="M344" s="121"/>
      <c r="N344" s="121"/>
    </row>
    <row r="345" spans="2:14">
      <c r="B345" s="120"/>
      <c r="C345" s="120"/>
      <c r="D345" s="120"/>
      <c r="E345" s="120"/>
      <c r="F345" s="120"/>
      <c r="G345" s="120"/>
      <c r="H345" s="121"/>
      <c r="I345" s="121"/>
      <c r="J345" s="121"/>
      <c r="K345" s="121"/>
      <c r="L345" s="121"/>
      <c r="M345" s="121"/>
      <c r="N345" s="121"/>
    </row>
    <row r="346" spans="2:14">
      <c r="B346" s="120"/>
      <c r="C346" s="120"/>
      <c r="D346" s="120"/>
      <c r="E346" s="120"/>
      <c r="F346" s="120"/>
      <c r="G346" s="120"/>
      <c r="H346" s="121"/>
      <c r="I346" s="121"/>
      <c r="J346" s="121"/>
      <c r="K346" s="121"/>
      <c r="L346" s="121"/>
      <c r="M346" s="121"/>
      <c r="N346" s="121"/>
    </row>
    <row r="347" spans="2:14">
      <c r="B347" s="120"/>
      <c r="C347" s="120"/>
      <c r="D347" s="120"/>
      <c r="E347" s="120"/>
      <c r="F347" s="120"/>
      <c r="G347" s="120"/>
      <c r="H347" s="121"/>
      <c r="I347" s="121"/>
      <c r="J347" s="121"/>
      <c r="K347" s="121"/>
      <c r="L347" s="121"/>
      <c r="M347" s="121"/>
      <c r="N347" s="121"/>
    </row>
    <row r="348" spans="2:14">
      <c r="B348" s="120"/>
      <c r="C348" s="120"/>
      <c r="D348" s="120"/>
      <c r="E348" s="120"/>
      <c r="F348" s="120"/>
      <c r="G348" s="120"/>
      <c r="H348" s="121"/>
      <c r="I348" s="121"/>
      <c r="J348" s="121"/>
      <c r="K348" s="121"/>
      <c r="L348" s="121"/>
      <c r="M348" s="121"/>
      <c r="N348" s="121"/>
    </row>
    <row r="349" spans="2:14">
      <c r="B349" s="120"/>
      <c r="C349" s="120"/>
      <c r="D349" s="120"/>
      <c r="E349" s="120"/>
      <c r="F349" s="120"/>
      <c r="G349" s="120"/>
      <c r="H349" s="121"/>
      <c r="I349" s="121"/>
      <c r="J349" s="121"/>
      <c r="K349" s="121"/>
      <c r="L349" s="121"/>
      <c r="M349" s="121"/>
      <c r="N349" s="121"/>
    </row>
    <row r="350" spans="2:14">
      <c r="B350" s="120"/>
      <c r="C350" s="120"/>
      <c r="D350" s="120"/>
      <c r="E350" s="120"/>
      <c r="F350" s="120"/>
      <c r="G350" s="120"/>
      <c r="H350" s="121"/>
      <c r="I350" s="121"/>
      <c r="J350" s="121"/>
      <c r="K350" s="121"/>
      <c r="L350" s="121"/>
      <c r="M350" s="121"/>
      <c r="N350" s="121"/>
    </row>
    <row r="351" spans="2:14">
      <c r="B351" s="120"/>
      <c r="C351" s="120"/>
      <c r="D351" s="120"/>
      <c r="E351" s="120"/>
      <c r="F351" s="120"/>
      <c r="G351" s="120"/>
      <c r="H351" s="121"/>
      <c r="I351" s="121"/>
      <c r="J351" s="121"/>
      <c r="K351" s="121"/>
      <c r="L351" s="121"/>
      <c r="M351" s="121"/>
      <c r="N351" s="121"/>
    </row>
    <row r="352" spans="2:14">
      <c r="B352" s="120"/>
      <c r="C352" s="120"/>
      <c r="D352" s="120"/>
      <c r="E352" s="120"/>
      <c r="F352" s="120"/>
      <c r="G352" s="120"/>
      <c r="H352" s="121"/>
      <c r="I352" s="121"/>
      <c r="J352" s="121"/>
      <c r="K352" s="121"/>
      <c r="L352" s="121"/>
      <c r="M352" s="121"/>
      <c r="N352" s="121"/>
    </row>
    <row r="353" spans="2:14">
      <c r="B353" s="120"/>
      <c r="C353" s="120"/>
      <c r="D353" s="120"/>
      <c r="E353" s="120"/>
      <c r="F353" s="120"/>
      <c r="G353" s="120"/>
      <c r="H353" s="121"/>
      <c r="I353" s="121"/>
      <c r="J353" s="121"/>
      <c r="K353" s="121"/>
      <c r="L353" s="121"/>
      <c r="M353" s="121"/>
      <c r="N353" s="121"/>
    </row>
    <row r="354" spans="2:14">
      <c r="B354" s="120"/>
      <c r="C354" s="120"/>
      <c r="D354" s="120"/>
      <c r="E354" s="120"/>
      <c r="F354" s="120"/>
      <c r="G354" s="120"/>
      <c r="H354" s="121"/>
      <c r="I354" s="121"/>
      <c r="J354" s="121"/>
      <c r="K354" s="121"/>
      <c r="L354" s="121"/>
      <c r="M354" s="121"/>
      <c r="N354" s="121"/>
    </row>
    <row r="355" spans="2:14">
      <c r="B355" s="120"/>
      <c r="C355" s="120"/>
      <c r="D355" s="120"/>
      <c r="E355" s="120"/>
      <c r="F355" s="120"/>
      <c r="G355" s="120"/>
      <c r="H355" s="121"/>
      <c r="I355" s="121"/>
      <c r="J355" s="121"/>
      <c r="K355" s="121"/>
      <c r="L355" s="121"/>
      <c r="M355" s="121"/>
      <c r="N355" s="121"/>
    </row>
    <row r="356" spans="2:14">
      <c r="B356" s="120"/>
      <c r="C356" s="120"/>
      <c r="D356" s="120"/>
      <c r="E356" s="120"/>
      <c r="F356" s="120"/>
      <c r="G356" s="120"/>
      <c r="H356" s="121"/>
      <c r="I356" s="121"/>
      <c r="J356" s="121"/>
      <c r="K356" s="121"/>
      <c r="L356" s="121"/>
      <c r="M356" s="121"/>
      <c r="N356" s="121"/>
    </row>
    <row r="357" spans="2:14">
      <c r="B357" s="120"/>
      <c r="C357" s="120"/>
      <c r="D357" s="120"/>
      <c r="E357" s="120"/>
      <c r="F357" s="120"/>
      <c r="G357" s="120"/>
      <c r="H357" s="121"/>
      <c r="I357" s="121"/>
      <c r="J357" s="121"/>
      <c r="K357" s="121"/>
      <c r="L357" s="121"/>
      <c r="M357" s="121"/>
      <c r="N357" s="121"/>
    </row>
    <row r="358" spans="2:14">
      <c r="B358" s="120"/>
      <c r="C358" s="120"/>
      <c r="D358" s="120"/>
      <c r="E358" s="120"/>
      <c r="F358" s="120"/>
      <c r="G358" s="120"/>
      <c r="H358" s="121"/>
      <c r="I358" s="121"/>
      <c r="J358" s="121"/>
      <c r="K358" s="121"/>
      <c r="L358" s="121"/>
      <c r="M358" s="121"/>
      <c r="N358" s="121"/>
    </row>
    <row r="359" spans="2:14">
      <c r="B359" s="120"/>
      <c r="C359" s="120"/>
      <c r="D359" s="120"/>
      <c r="E359" s="120"/>
      <c r="F359" s="120"/>
      <c r="G359" s="120"/>
      <c r="H359" s="121"/>
      <c r="I359" s="121"/>
      <c r="J359" s="121"/>
      <c r="K359" s="121"/>
      <c r="L359" s="121"/>
      <c r="M359" s="121"/>
      <c r="N359" s="121"/>
    </row>
    <row r="360" spans="2:14">
      <c r="B360" s="120"/>
      <c r="C360" s="120"/>
      <c r="D360" s="120"/>
      <c r="E360" s="120"/>
      <c r="F360" s="120"/>
      <c r="G360" s="120"/>
      <c r="H360" s="121"/>
      <c r="I360" s="121"/>
      <c r="J360" s="121"/>
      <c r="K360" s="121"/>
      <c r="L360" s="121"/>
      <c r="M360" s="121"/>
      <c r="N360" s="121"/>
    </row>
    <row r="361" spans="2:14">
      <c r="B361" s="120"/>
      <c r="C361" s="120"/>
      <c r="D361" s="120"/>
      <c r="E361" s="120"/>
      <c r="F361" s="120"/>
      <c r="G361" s="120"/>
      <c r="H361" s="121"/>
      <c r="I361" s="121"/>
      <c r="J361" s="121"/>
      <c r="K361" s="121"/>
      <c r="L361" s="121"/>
      <c r="M361" s="121"/>
      <c r="N361" s="121"/>
    </row>
    <row r="362" spans="2:14">
      <c r="B362" s="120"/>
      <c r="C362" s="120"/>
      <c r="D362" s="120"/>
      <c r="E362" s="120"/>
      <c r="F362" s="120"/>
      <c r="G362" s="120"/>
      <c r="H362" s="121"/>
      <c r="I362" s="121"/>
      <c r="J362" s="121"/>
      <c r="K362" s="121"/>
      <c r="L362" s="121"/>
      <c r="M362" s="121"/>
      <c r="N362" s="121"/>
    </row>
    <row r="363" spans="2:14">
      <c r="B363" s="120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</row>
    <row r="364" spans="2:14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</row>
    <row r="365" spans="2:14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</row>
    <row r="366" spans="2:14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</row>
    <row r="367" spans="2:14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</row>
    <row r="368" spans="2:14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</row>
    <row r="369" spans="2:14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</row>
    <row r="370" spans="2:14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</row>
    <row r="371" spans="2:14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</row>
    <row r="372" spans="2:14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</row>
    <row r="373" spans="2:14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</row>
    <row r="374" spans="2:14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</row>
    <row r="375" spans="2:14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</row>
    <row r="376" spans="2:14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</row>
    <row r="377" spans="2:14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</row>
    <row r="378" spans="2:14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</row>
    <row r="379" spans="2:14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</row>
    <row r="380" spans="2:14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</row>
    <row r="381" spans="2:14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</row>
    <row r="382" spans="2:14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</row>
    <row r="383" spans="2:14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</row>
    <row r="384" spans="2:14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</row>
    <row r="385" spans="2:14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</row>
    <row r="386" spans="2:14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</row>
    <row r="387" spans="2:14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</row>
    <row r="388" spans="2:14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</row>
    <row r="389" spans="2:14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</row>
    <row r="390" spans="2:14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</row>
    <row r="391" spans="2:14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</row>
    <row r="392" spans="2:14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</row>
    <row r="393" spans="2:14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</row>
    <row r="394" spans="2:14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</row>
    <row r="395" spans="2:14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</row>
    <row r="396" spans="2:14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</row>
    <row r="397" spans="2:14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</row>
    <row r="398" spans="2:14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</row>
    <row r="399" spans="2:14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</row>
    <row r="400" spans="2:14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</row>
    <row r="401" spans="2:14">
      <c r="B401" s="120"/>
      <c r="C401" s="120"/>
      <c r="D401" s="120"/>
      <c r="E401" s="120"/>
      <c r="F401" s="120"/>
      <c r="G401" s="120"/>
      <c r="H401" s="121"/>
      <c r="I401" s="121"/>
      <c r="J401" s="121"/>
      <c r="K401" s="121"/>
      <c r="L401" s="121"/>
      <c r="M401" s="121"/>
      <c r="N401" s="121"/>
    </row>
    <row r="402" spans="2:14">
      <c r="B402" s="120"/>
      <c r="C402" s="120"/>
      <c r="D402" s="120"/>
      <c r="E402" s="120"/>
      <c r="F402" s="120"/>
      <c r="G402" s="120"/>
      <c r="H402" s="121"/>
      <c r="I402" s="121"/>
      <c r="J402" s="121"/>
      <c r="K402" s="121"/>
      <c r="L402" s="121"/>
      <c r="M402" s="121"/>
      <c r="N402" s="121"/>
    </row>
    <row r="403" spans="2:14">
      <c r="B403" s="120"/>
      <c r="C403" s="120"/>
      <c r="D403" s="120"/>
      <c r="E403" s="120"/>
      <c r="F403" s="120"/>
      <c r="G403" s="120"/>
      <c r="H403" s="121"/>
      <c r="I403" s="121"/>
      <c r="J403" s="121"/>
      <c r="K403" s="121"/>
      <c r="L403" s="121"/>
      <c r="M403" s="121"/>
      <c r="N403" s="121"/>
    </row>
    <row r="404" spans="2:14">
      <c r="B404" s="120"/>
      <c r="C404" s="120"/>
      <c r="D404" s="120"/>
      <c r="E404" s="120"/>
      <c r="F404" s="120"/>
      <c r="G404" s="120"/>
      <c r="H404" s="121"/>
      <c r="I404" s="121"/>
      <c r="J404" s="121"/>
      <c r="K404" s="121"/>
      <c r="L404" s="121"/>
      <c r="M404" s="121"/>
      <c r="N404" s="121"/>
    </row>
    <row r="405" spans="2:14">
      <c r="B405" s="120"/>
      <c r="C405" s="120"/>
      <c r="D405" s="120"/>
      <c r="E405" s="120"/>
      <c r="F405" s="120"/>
      <c r="G405" s="120"/>
      <c r="H405" s="121"/>
      <c r="I405" s="121"/>
      <c r="J405" s="121"/>
      <c r="K405" s="121"/>
      <c r="L405" s="121"/>
      <c r="M405" s="121"/>
      <c r="N405" s="121"/>
    </row>
    <row r="406" spans="2:14">
      <c r="B406" s="120"/>
      <c r="C406" s="120"/>
      <c r="D406" s="120"/>
      <c r="E406" s="120"/>
      <c r="F406" s="120"/>
      <c r="G406" s="120"/>
      <c r="H406" s="121"/>
      <c r="I406" s="121"/>
      <c r="J406" s="121"/>
      <c r="K406" s="121"/>
      <c r="L406" s="121"/>
      <c r="M406" s="121"/>
      <c r="N406" s="121"/>
    </row>
    <row r="407" spans="2:14">
      <c r="B407" s="120"/>
      <c r="C407" s="120"/>
      <c r="D407" s="120"/>
      <c r="E407" s="120"/>
      <c r="F407" s="120"/>
      <c r="G407" s="120"/>
      <c r="H407" s="121"/>
      <c r="I407" s="121"/>
      <c r="J407" s="121"/>
      <c r="K407" s="121"/>
      <c r="L407" s="121"/>
      <c r="M407" s="121"/>
      <c r="N407" s="121"/>
    </row>
    <row r="408" spans="2:14">
      <c r="B408" s="120"/>
      <c r="C408" s="120"/>
      <c r="D408" s="120"/>
      <c r="E408" s="120"/>
      <c r="F408" s="120"/>
      <c r="G408" s="120"/>
      <c r="H408" s="121"/>
      <c r="I408" s="121"/>
      <c r="J408" s="121"/>
      <c r="K408" s="121"/>
      <c r="L408" s="121"/>
      <c r="M408" s="121"/>
      <c r="N408" s="121"/>
    </row>
    <row r="409" spans="2:14">
      <c r="B409" s="120"/>
      <c r="C409" s="120"/>
      <c r="D409" s="120"/>
      <c r="E409" s="120"/>
      <c r="F409" s="120"/>
      <c r="G409" s="120"/>
      <c r="H409" s="121"/>
      <c r="I409" s="121"/>
      <c r="J409" s="121"/>
      <c r="K409" s="121"/>
      <c r="L409" s="121"/>
      <c r="M409" s="121"/>
      <c r="N409" s="121"/>
    </row>
    <row r="410" spans="2:14">
      <c r="B410" s="120"/>
      <c r="C410" s="120"/>
      <c r="D410" s="120"/>
      <c r="E410" s="120"/>
      <c r="F410" s="120"/>
      <c r="G410" s="120"/>
      <c r="H410" s="121"/>
      <c r="I410" s="121"/>
      <c r="J410" s="121"/>
      <c r="K410" s="121"/>
      <c r="L410" s="121"/>
      <c r="M410" s="121"/>
      <c r="N410" s="121"/>
    </row>
    <row r="411" spans="2:14">
      <c r="B411" s="120"/>
      <c r="C411" s="120"/>
      <c r="D411" s="120"/>
      <c r="E411" s="120"/>
      <c r="F411" s="120"/>
      <c r="G411" s="120"/>
      <c r="H411" s="121"/>
      <c r="I411" s="121"/>
      <c r="J411" s="121"/>
      <c r="K411" s="121"/>
      <c r="L411" s="121"/>
      <c r="M411" s="121"/>
      <c r="N411" s="121"/>
    </row>
    <row r="412" spans="2:14">
      <c r="B412" s="120"/>
      <c r="C412" s="120"/>
      <c r="D412" s="120"/>
      <c r="E412" s="120"/>
      <c r="F412" s="120"/>
      <c r="G412" s="120"/>
      <c r="H412" s="121"/>
      <c r="I412" s="121"/>
      <c r="J412" s="121"/>
      <c r="K412" s="121"/>
      <c r="L412" s="121"/>
      <c r="M412" s="121"/>
      <c r="N412" s="121"/>
    </row>
    <row r="413" spans="2:14">
      <c r="B413" s="120"/>
      <c r="C413" s="120"/>
      <c r="D413" s="120"/>
      <c r="E413" s="120"/>
      <c r="F413" s="120"/>
      <c r="G413" s="120"/>
      <c r="H413" s="121"/>
      <c r="I413" s="121"/>
      <c r="J413" s="121"/>
      <c r="K413" s="121"/>
      <c r="L413" s="121"/>
      <c r="M413" s="121"/>
      <c r="N413" s="121"/>
    </row>
    <row r="414" spans="2:14">
      <c r="B414" s="120"/>
      <c r="C414" s="120"/>
      <c r="D414" s="120"/>
      <c r="E414" s="120"/>
      <c r="F414" s="120"/>
      <c r="G414" s="120"/>
      <c r="H414" s="121"/>
      <c r="I414" s="121"/>
      <c r="J414" s="121"/>
      <c r="K414" s="121"/>
      <c r="L414" s="121"/>
      <c r="M414" s="121"/>
      <c r="N414" s="121"/>
    </row>
    <row r="415" spans="2:14">
      <c r="B415" s="120"/>
      <c r="C415" s="120"/>
      <c r="D415" s="120"/>
      <c r="E415" s="120"/>
      <c r="F415" s="120"/>
      <c r="G415" s="120"/>
      <c r="H415" s="121"/>
      <c r="I415" s="121"/>
      <c r="J415" s="121"/>
      <c r="K415" s="121"/>
      <c r="L415" s="121"/>
      <c r="M415" s="121"/>
      <c r="N415" s="121"/>
    </row>
    <row r="416" spans="2:14">
      <c r="B416" s="120"/>
      <c r="C416" s="120"/>
      <c r="D416" s="120"/>
      <c r="E416" s="120"/>
      <c r="F416" s="120"/>
      <c r="G416" s="120"/>
      <c r="H416" s="121"/>
      <c r="I416" s="121"/>
      <c r="J416" s="121"/>
      <c r="K416" s="121"/>
      <c r="L416" s="121"/>
      <c r="M416" s="121"/>
      <c r="N416" s="121"/>
    </row>
    <row r="417" spans="2:14">
      <c r="B417" s="120"/>
      <c r="C417" s="120"/>
      <c r="D417" s="120"/>
      <c r="E417" s="120"/>
      <c r="F417" s="120"/>
      <c r="G417" s="120"/>
      <c r="H417" s="121"/>
      <c r="I417" s="121"/>
      <c r="J417" s="121"/>
      <c r="K417" s="121"/>
      <c r="L417" s="121"/>
      <c r="M417" s="121"/>
      <c r="N417" s="121"/>
    </row>
    <row r="418" spans="2:14">
      <c r="B418" s="120"/>
      <c r="C418" s="120"/>
      <c r="D418" s="120"/>
      <c r="E418" s="120"/>
      <c r="F418" s="120"/>
      <c r="G418" s="120"/>
      <c r="H418" s="121"/>
      <c r="I418" s="121"/>
      <c r="J418" s="121"/>
      <c r="K418" s="121"/>
      <c r="L418" s="121"/>
      <c r="M418" s="121"/>
      <c r="N418" s="121"/>
    </row>
    <row r="419" spans="2:14">
      <c r="B419" s="120"/>
      <c r="C419" s="120"/>
      <c r="D419" s="120"/>
      <c r="E419" s="120"/>
      <c r="F419" s="120"/>
      <c r="G419" s="120"/>
      <c r="H419" s="121"/>
      <c r="I419" s="121"/>
      <c r="J419" s="121"/>
      <c r="K419" s="121"/>
      <c r="L419" s="121"/>
      <c r="M419" s="121"/>
      <c r="N419" s="121"/>
    </row>
    <row r="420" spans="2:14">
      <c r="B420" s="120"/>
      <c r="C420" s="120"/>
      <c r="D420" s="120"/>
      <c r="E420" s="120"/>
      <c r="F420" s="120"/>
      <c r="G420" s="120"/>
      <c r="H420" s="121"/>
      <c r="I420" s="121"/>
      <c r="J420" s="121"/>
      <c r="K420" s="121"/>
      <c r="L420" s="121"/>
      <c r="M420" s="121"/>
      <c r="N420" s="121"/>
    </row>
    <row r="421" spans="2:14">
      <c r="B421" s="120"/>
      <c r="C421" s="120"/>
      <c r="D421" s="120"/>
      <c r="E421" s="120"/>
      <c r="F421" s="120"/>
      <c r="G421" s="120"/>
      <c r="H421" s="121"/>
      <c r="I421" s="121"/>
      <c r="J421" s="121"/>
      <c r="K421" s="121"/>
      <c r="L421" s="121"/>
      <c r="M421" s="121"/>
      <c r="N421" s="121"/>
    </row>
    <row r="422" spans="2:14">
      <c r="B422" s="120"/>
      <c r="C422" s="120"/>
      <c r="D422" s="120"/>
      <c r="E422" s="120"/>
      <c r="F422" s="120"/>
      <c r="G422" s="120"/>
      <c r="H422" s="121"/>
      <c r="I422" s="121"/>
      <c r="J422" s="121"/>
      <c r="K422" s="121"/>
      <c r="L422" s="121"/>
      <c r="M422" s="121"/>
      <c r="N422" s="121"/>
    </row>
    <row r="423" spans="2:14">
      <c r="B423" s="120"/>
      <c r="C423" s="120"/>
      <c r="D423" s="120"/>
      <c r="E423" s="120"/>
      <c r="F423" s="120"/>
      <c r="G423" s="120"/>
      <c r="H423" s="121"/>
      <c r="I423" s="121"/>
      <c r="J423" s="121"/>
      <c r="K423" s="121"/>
      <c r="L423" s="121"/>
      <c r="M423" s="121"/>
      <c r="N423" s="121"/>
    </row>
    <row r="424" spans="2:14">
      <c r="B424" s="120"/>
      <c r="C424" s="120"/>
      <c r="D424" s="120"/>
      <c r="E424" s="120"/>
      <c r="F424" s="120"/>
      <c r="G424" s="120"/>
      <c r="H424" s="121"/>
      <c r="I424" s="121"/>
      <c r="J424" s="121"/>
      <c r="K424" s="121"/>
      <c r="L424" s="121"/>
      <c r="M424" s="121"/>
      <c r="N424" s="121"/>
    </row>
    <row r="425" spans="2:14">
      <c r="B425" s="120"/>
      <c r="C425" s="120"/>
      <c r="D425" s="120"/>
      <c r="E425" s="120"/>
      <c r="F425" s="120"/>
      <c r="G425" s="120"/>
      <c r="H425" s="121"/>
      <c r="I425" s="121"/>
      <c r="J425" s="121"/>
      <c r="K425" s="121"/>
      <c r="L425" s="121"/>
      <c r="M425" s="121"/>
      <c r="N425" s="121"/>
    </row>
    <row r="426" spans="2:14">
      <c r="B426" s="120"/>
      <c r="C426" s="120"/>
      <c r="D426" s="120"/>
      <c r="E426" s="120"/>
      <c r="F426" s="120"/>
      <c r="G426" s="120"/>
      <c r="H426" s="121"/>
      <c r="I426" s="121"/>
      <c r="J426" s="121"/>
      <c r="K426" s="121"/>
      <c r="L426" s="121"/>
      <c r="M426" s="121"/>
      <c r="N426" s="121"/>
    </row>
    <row r="427" spans="2:14">
      <c r="B427" s="120"/>
      <c r="C427" s="120"/>
      <c r="D427" s="120"/>
      <c r="E427" s="120"/>
      <c r="F427" s="120"/>
      <c r="G427" s="120"/>
      <c r="H427" s="121"/>
      <c r="I427" s="121"/>
      <c r="J427" s="121"/>
      <c r="K427" s="121"/>
      <c r="L427" s="121"/>
      <c r="M427" s="121"/>
      <c r="N427" s="121"/>
    </row>
    <row r="428" spans="2:14">
      <c r="B428" s="120"/>
      <c r="C428" s="120"/>
      <c r="D428" s="120"/>
      <c r="E428" s="120"/>
      <c r="F428" s="120"/>
      <c r="G428" s="120"/>
      <c r="H428" s="121"/>
      <c r="I428" s="121"/>
      <c r="J428" s="121"/>
      <c r="K428" s="121"/>
      <c r="L428" s="121"/>
      <c r="M428" s="121"/>
      <c r="N428" s="121"/>
    </row>
    <row r="429" spans="2:14">
      <c r="B429" s="120"/>
      <c r="C429" s="120"/>
      <c r="D429" s="120"/>
      <c r="E429" s="120"/>
      <c r="F429" s="120"/>
      <c r="G429" s="120"/>
      <c r="H429" s="121"/>
      <c r="I429" s="121"/>
      <c r="J429" s="121"/>
      <c r="K429" s="121"/>
      <c r="L429" s="121"/>
      <c r="M429" s="121"/>
      <c r="N429" s="121"/>
    </row>
    <row r="430" spans="2:14">
      <c r="B430" s="120"/>
      <c r="C430" s="120"/>
      <c r="D430" s="120"/>
      <c r="E430" s="120"/>
      <c r="F430" s="120"/>
      <c r="G430" s="120"/>
      <c r="H430" s="121"/>
      <c r="I430" s="121"/>
      <c r="J430" s="121"/>
      <c r="K430" s="121"/>
      <c r="L430" s="121"/>
      <c r="M430" s="121"/>
      <c r="N430" s="121"/>
    </row>
    <row r="431" spans="2:14">
      <c r="B431" s="120"/>
      <c r="C431" s="120"/>
      <c r="D431" s="120"/>
      <c r="E431" s="120"/>
      <c r="F431" s="120"/>
      <c r="G431" s="120"/>
      <c r="H431" s="121"/>
      <c r="I431" s="121"/>
      <c r="J431" s="121"/>
      <c r="K431" s="121"/>
      <c r="L431" s="121"/>
      <c r="M431" s="121"/>
      <c r="N431" s="121"/>
    </row>
    <row r="432" spans="2:14">
      <c r="B432" s="120"/>
      <c r="C432" s="120"/>
      <c r="D432" s="120"/>
      <c r="E432" s="120"/>
      <c r="F432" s="120"/>
      <c r="G432" s="120"/>
      <c r="H432" s="121"/>
      <c r="I432" s="121"/>
      <c r="J432" s="121"/>
      <c r="K432" s="121"/>
      <c r="L432" s="121"/>
      <c r="M432" s="121"/>
      <c r="N432" s="121"/>
    </row>
    <row r="433" spans="2:14">
      <c r="B433" s="120"/>
      <c r="C433" s="120"/>
      <c r="D433" s="120"/>
      <c r="E433" s="120"/>
      <c r="F433" s="120"/>
      <c r="G433" s="120"/>
      <c r="H433" s="121"/>
      <c r="I433" s="121"/>
      <c r="J433" s="121"/>
      <c r="K433" s="121"/>
      <c r="L433" s="121"/>
      <c r="M433" s="121"/>
      <c r="N433" s="121"/>
    </row>
    <row r="434" spans="2:14">
      <c r="B434" s="120"/>
      <c r="C434" s="120"/>
      <c r="D434" s="120"/>
      <c r="E434" s="120"/>
      <c r="F434" s="120"/>
      <c r="G434" s="120"/>
      <c r="H434" s="121"/>
      <c r="I434" s="121"/>
      <c r="J434" s="121"/>
      <c r="K434" s="121"/>
      <c r="L434" s="121"/>
      <c r="M434" s="121"/>
      <c r="N434" s="121"/>
    </row>
    <row r="435" spans="2:14">
      <c r="B435" s="120"/>
      <c r="C435" s="120"/>
      <c r="D435" s="120"/>
      <c r="E435" s="120"/>
      <c r="F435" s="120"/>
      <c r="G435" s="120"/>
      <c r="H435" s="121"/>
      <c r="I435" s="121"/>
      <c r="J435" s="121"/>
      <c r="K435" s="121"/>
      <c r="L435" s="121"/>
      <c r="M435" s="121"/>
      <c r="N435" s="121"/>
    </row>
    <row r="436" spans="2:14">
      <c r="B436" s="120"/>
      <c r="C436" s="120"/>
      <c r="D436" s="120"/>
      <c r="E436" s="120"/>
      <c r="F436" s="120"/>
      <c r="G436" s="120"/>
      <c r="H436" s="121"/>
      <c r="I436" s="121"/>
      <c r="J436" s="121"/>
      <c r="K436" s="121"/>
      <c r="L436" s="121"/>
      <c r="M436" s="121"/>
      <c r="N436" s="121"/>
    </row>
    <row r="437" spans="2:14">
      <c r="B437" s="120"/>
      <c r="C437" s="120"/>
      <c r="D437" s="120"/>
      <c r="E437" s="120"/>
      <c r="F437" s="120"/>
      <c r="G437" s="120"/>
      <c r="H437" s="121"/>
      <c r="I437" s="121"/>
      <c r="J437" s="121"/>
      <c r="K437" s="121"/>
      <c r="L437" s="121"/>
      <c r="M437" s="121"/>
      <c r="N437" s="121"/>
    </row>
    <row r="438" spans="2:14">
      <c r="B438" s="120"/>
      <c r="C438" s="120"/>
      <c r="D438" s="120"/>
      <c r="E438" s="120"/>
      <c r="F438" s="120"/>
      <c r="G438" s="120"/>
      <c r="H438" s="121"/>
      <c r="I438" s="121"/>
      <c r="J438" s="121"/>
      <c r="K438" s="121"/>
      <c r="L438" s="121"/>
      <c r="M438" s="121"/>
      <c r="N438" s="121"/>
    </row>
    <row r="439" spans="2:14">
      <c r="B439" s="120"/>
      <c r="C439" s="120"/>
      <c r="D439" s="120"/>
      <c r="E439" s="120"/>
      <c r="F439" s="120"/>
      <c r="G439" s="120"/>
      <c r="H439" s="121"/>
      <c r="I439" s="121"/>
      <c r="J439" s="121"/>
      <c r="K439" s="121"/>
      <c r="L439" s="121"/>
      <c r="M439" s="121"/>
      <c r="N439" s="121"/>
    </row>
    <row r="440" spans="2:14">
      <c r="B440" s="120"/>
      <c r="C440" s="120"/>
      <c r="D440" s="120"/>
      <c r="E440" s="120"/>
      <c r="F440" s="120"/>
      <c r="G440" s="120"/>
      <c r="H440" s="121"/>
      <c r="I440" s="121"/>
      <c r="J440" s="121"/>
      <c r="K440" s="121"/>
      <c r="L440" s="121"/>
      <c r="M440" s="121"/>
      <c r="N440" s="121"/>
    </row>
    <row r="441" spans="2:14">
      <c r="B441" s="120"/>
      <c r="C441" s="120"/>
      <c r="D441" s="120"/>
      <c r="E441" s="120"/>
      <c r="F441" s="120"/>
      <c r="G441" s="120"/>
      <c r="H441" s="121"/>
      <c r="I441" s="121"/>
      <c r="J441" s="121"/>
      <c r="K441" s="121"/>
      <c r="L441" s="121"/>
      <c r="M441" s="121"/>
      <c r="N441" s="121"/>
    </row>
    <row r="442" spans="2:14">
      <c r="B442" s="120"/>
      <c r="C442" s="120"/>
      <c r="D442" s="120"/>
      <c r="E442" s="120"/>
      <c r="F442" s="120"/>
      <c r="G442" s="120"/>
      <c r="H442" s="121"/>
      <c r="I442" s="121"/>
      <c r="J442" s="121"/>
      <c r="K442" s="121"/>
      <c r="L442" s="121"/>
      <c r="M442" s="121"/>
      <c r="N442" s="121"/>
    </row>
    <row r="443" spans="2:14">
      <c r="B443" s="120"/>
      <c r="C443" s="120"/>
      <c r="D443" s="120"/>
      <c r="E443" s="120"/>
      <c r="F443" s="120"/>
      <c r="G443" s="120"/>
      <c r="H443" s="121"/>
      <c r="I443" s="121"/>
      <c r="J443" s="121"/>
      <c r="K443" s="121"/>
      <c r="L443" s="121"/>
      <c r="M443" s="121"/>
      <c r="N443" s="121"/>
    </row>
    <row r="444" spans="2:14">
      <c r="B444" s="120"/>
      <c r="C444" s="120"/>
      <c r="D444" s="120"/>
      <c r="E444" s="120"/>
      <c r="F444" s="120"/>
      <c r="G444" s="120"/>
      <c r="H444" s="121"/>
      <c r="I444" s="121"/>
      <c r="J444" s="121"/>
      <c r="K444" s="121"/>
      <c r="L444" s="121"/>
      <c r="M444" s="121"/>
      <c r="N444" s="121"/>
    </row>
    <row r="445" spans="2:14">
      <c r="B445" s="120"/>
      <c r="C445" s="120"/>
      <c r="D445" s="120"/>
      <c r="E445" s="120"/>
      <c r="F445" s="120"/>
      <c r="G445" s="120"/>
      <c r="H445" s="121"/>
      <c r="I445" s="121"/>
      <c r="J445" s="121"/>
      <c r="K445" s="121"/>
      <c r="L445" s="121"/>
      <c r="M445" s="121"/>
      <c r="N445" s="121"/>
    </row>
    <row r="446" spans="2:14">
      <c r="B446" s="120"/>
      <c r="C446" s="120"/>
      <c r="D446" s="120"/>
      <c r="E446" s="120"/>
      <c r="F446" s="120"/>
      <c r="G446" s="120"/>
      <c r="H446" s="121"/>
      <c r="I446" s="121"/>
      <c r="J446" s="121"/>
      <c r="K446" s="121"/>
      <c r="L446" s="121"/>
      <c r="M446" s="121"/>
      <c r="N446" s="121"/>
    </row>
    <row r="447" spans="2:14">
      <c r="B447" s="120"/>
      <c r="C447" s="120"/>
      <c r="D447" s="120"/>
      <c r="E447" s="120"/>
      <c r="F447" s="120"/>
      <c r="G447" s="120"/>
      <c r="H447" s="121"/>
      <c r="I447" s="121"/>
      <c r="J447" s="121"/>
      <c r="K447" s="121"/>
      <c r="L447" s="121"/>
      <c r="M447" s="121"/>
      <c r="N447" s="121"/>
    </row>
    <row r="448" spans="2:14">
      <c r="B448" s="120"/>
      <c r="C448" s="120"/>
      <c r="D448" s="120"/>
      <c r="E448" s="120"/>
      <c r="F448" s="120"/>
      <c r="G448" s="120"/>
      <c r="H448" s="121"/>
      <c r="I448" s="121"/>
      <c r="J448" s="121"/>
      <c r="K448" s="121"/>
      <c r="L448" s="121"/>
      <c r="M448" s="121"/>
      <c r="N448" s="121"/>
    </row>
    <row r="449" spans="2:14">
      <c r="B449" s="120"/>
      <c r="C449" s="120"/>
      <c r="D449" s="120"/>
      <c r="E449" s="120"/>
      <c r="F449" s="120"/>
      <c r="G449" s="120"/>
      <c r="H449" s="121"/>
      <c r="I449" s="121"/>
      <c r="J449" s="121"/>
      <c r="K449" s="121"/>
      <c r="L449" s="121"/>
      <c r="M449" s="121"/>
      <c r="N449" s="121"/>
    </row>
    <row r="450" spans="2:14">
      <c r="B450" s="120"/>
      <c r="C450" s="120"/>
      <c r="D450" s="120"/>
      <c r="E450" s="120"/>
      <c r="F450" s="120"/>
      <c r="G450" s="120"/>
      <c r="H450" s="121"/>
      <c r="I450" s="121"/>
      <c r="J450" s="121"/>
      <c r="K450" s="121"/>
      <c r="L450" s="121"/>
      <c r="M450" s="121"/>
      <c r="N450" s="121"/>
    </row>
    <row r="451" spans="2:14">
      <c r="B451" s="120"/>
      <c r="C451" s="120"/>
      <c r="D451" s="120"/>
      <c r="E451" s="120"/>
      <c r="F451" s="120"/>
      <c r="G451" s="120"/>
      <c r="H451" s="121"/>
      <c r="I451" s="121"/>
      <c r="J451" s="121"/>
      <c r="K451" s="121"/>
      <c r="L451" s="121"/>
      <c r="M451" s="121"/>
      <c r="N451" s="121"/>
    </row>
    <row r="452" spans="2:14">
      <c r="B452" s="120"/>
      <c r="C452" s="120"/>
      <c r="D452" s="120"/>
      <c r="E452" s="120"/>
      <c r="F452" s="120"/>
      <c r="G452" s="120"/>
      <c r="H452" s="121"/>
      <c r="I452" s="121"/>
      <c r="J452" s="121"/>
      <c r="K452" s="121"/>
      <c r="L452" s="121"/>
      <c r="M452" s="121"/>
      <c r="N452" s="121"/>
    </row>
    <row r="453" spans="2:14">
      <c r="B453" s="120"/>
      <c r="C453" s="120"/>
      <c r="D453" s="120"/>
      <c r="E453" s="120"/>
      <c r="F453" s="120"/>
      <c r="G453" s="120"/>
      <c r="H453" s="121"/>
      <c r="I453" s="121"/>
      <c r="J453" s="121"/>
      <c r="K453" s="121"/>
      <c r="L453" s="121"/>
      <c r="M453" s="121"/>
      <c r="N453" s="121"/>
    </row>
    <row r="454" spans="2:14">
      <c r="B454" s="120"/>
      <c r="C454" s="120"/>
      <c r="D454" s="120"/>
      <c r="E454" s="120"/>
      <c r="F454" s="120"/>
      <c r="G454" s="120"/>
      <c r="H454" s="121"/>
      <c r="I454" s="121"/>
      <c r="J454" s="121"/>
      <c r="K454" s="121"/>
      <c r="L454" s="121"/>
      <c r="M454" s="121"/>
      <c r="N454" s="121"/>
    </row>
    <row r="455" spans="2:14">
      <c r="B455" s="120"/>
      <c r="C455" s="120"/>
      <c r="D455" s="120"/>
      <c r="E455" s="120"/>
      <c r="F455" s="120"/>
      <c r="G455" s="120"/>
      <c r="H455" s="121"/>
      <c r="I455" s="121"/>
      <c r="J455" s="121"/>
      <c r="K455" s="121"/>
      <c r="L455" s="121"/>
      <c r="M455" s="121"/>
      <c r="N455" s="121"/>
    </row>
    <row r="456" spans="2:14">
      <c r="B456" s="120"/>
      <c r="C456" s="120"/>
      <c r="D456" s="120"/>
      <c r="E456" s="120"/>
      <c r="F456" s="120"/>
      <c r="G456" s="120"/>
      <c r="H456" s="121"/>
      <c r="I456" s="121"/>
      <c r="J456" s="121"/>
      <c r="K456" s="121"/>
      <c r="L456" s="121"/>
      <c r="M456" s="121"/>
      <c r="N456" s="121"/>
    </row>
    <row r="457" spans="2:14">
      <c r="B457" s="120"/>
      <c r="C457" s="120"/>
      <c r="D457" s="120"/>
      <c r="E457" s="120"/>
      <c r="F457" s="120"/>
      <c r="G457" s="120"/>
      <c r="H457" s="121"/>
      <c r="I457" s="121"/>
      <c r="J457" s="121"/>
      <c r="K457" s="121"/>
      <c r="L457" s="121"/>
      <c r="M457" s="121"/>
      <c r="N457" s="121"/>
    </row>
    <row r="458" spans="2:14">
      <c r="B458" s="120"/>
      <c r="C458" s="120"/>
      <c r="D458" s="120"/>
      <c r="E458" s="120"/>
      <c r="F458" s="120"/>
      <c r="G458" s="120"/>
      <c r="H458" s="121"/>
      <c r="I458" s="121"/>
      <c r="J458" s="121"/>
      <c r="K458" s="121"/>
      <c r="L458" s="121"/>
      <c r="M458" s="121"/>
      <c r="N458" s="121"/>
    </row>
    <row r="459" spans="2:14">
      <c r="B459" s="120"/>
      <c r="C459" s="120"/>
      <c r="D459" s="120"/>
      <c r="E459" s="120"/>
      <c r="F459" s="120"/>
      <c r="G459" s="120"/>
      <c r="H459" s="121"/>
      <c r="I459" s="121"/>
      <c r="J459" s="121"/>
      <c r="K459" s="121"/>
      <c r="L459" s="121"/>
      <c r="M459" s="121"/>
      <c r="N459" s="121"/>
    </row>
    <row r="460" spans="2:14">
      <c r="B460" s="120"/>
      <c r="C460" s="120"/>
      <c r="D460" s="120"/>
      <c r="E460" s="120"/>
      <c r="F460" s="120"/>
      <c r="G460" s="120"/>
      <c r="H460" s="121"/>
      <c r="I460" s="121"/>
      <c r="J460" s="121"/>
      <c r="K460" s="121"/>
      <c r="L460" s="121"/>
      <c r="M460" s="121"/>
      <c r="N460" s="121"/>
    </row>
    <row r="461" spans="2:14">
      <c r="B461" s="120"/>
      <c r="C461" s="120"/>
      <c r="D461" s="120"/>
      <c r="E461" s="120"/>
      <c r="F461" s="120"/>
      <c r="G461" s="120"/>
      <c r="H461" s="121"/>
      <c r="I461" s="121"/>
      <c r="J461" s="121"/>
      <c r="K461" s="121"/>
      <c r="L461" s="121"/>
      <c r="M461" s="121"/>
      <c r="N461" s="121"/>
    </row>
    <row r="462" spans="2:14">
      <c r="B462" s="120"/>
      <c r="C462" s="120"/>
      <c r="D462" s="120"/>
      <c r="E462" s="120"/>
      <c r="F462" s="120"/>
      <c r="G462" s="120"/>
      <c r="H462" s="121"/>
      <c r="I462" s="121"/>
      <c r="J462" s="121"/>
      <c r="K462" s="121"/>
      <c r="L462" s="121"/>
      <c r="M462" s="121"/>
      <c r="N462" s="121"/>
    </row>
    <row r="463" spans="2:14">
      <c r="B463" s="120"/>
      <c r="C463" s="120"/>
      <c r="D463" s="120"/>
      <c r="E463" s="120"/>
      <c r="F463" s="120"/>
      <c r="G463" s="120"/>
      <c r="H463" s="121"/>
      <c r="I463" s="121"/>
      <c r="J463" s="121"/>
      <c r="K463" s="121"/>
      <c r="L463" s="121"/>
      <c r="M463" s="121"/>
      <c r="N463" s="121"/>
    </row>
    <row r="464" spans="2:14">
      <c r="B464" s="120"/>
      <c r="C464" s="120"/>
      <c r="D464" s="120"/>
      <c r="E464" s="120"/>
      <c r="F464" s="120"/>
      <c r="G464" s="120"/>
      <c r="H464" s="121"/>
      <c r="I464" s="121"/>
      <c r="J464" s="121"/>
      <c r="K464" s="121"/>
      <c r="L464" s="121"/>
      <c r="M464" s="121"/>
      <c r="N464" s="121"/>
    </row>
    <row r="465" spans="2:14">
      <c r="B465" s="120"/>
      <c r="C465" s="120"/>
      <c r="D465" s="120"/>
      <c r="E465" s="120"/>
      <c r="F465" s="120"/>
      <c r="G465" s="120"/>
      <c r="H465" s="121"/>
      <c r="I465" s="121"/>
      <c r="J465" s="121"/>
      <c r="K465" s="121"/>
      <c r="L465" s="121"/>
      <c r="M465" s="121"/>
      <c r="N465" s="121"/>
    </row>
    <row r="466" spans="2:14">
      <c r="B466" s="120"/>
      <c r="C466" s="120"/>
      <c r="D466" s="120"/>
      <c r="E466" s="120"/>
      <c r="F466" s="120"/>
      <c r="G466" s="120"/>
      <c r="H466" s="121"/>
      <c r="I466" s="121"/>
      <c r="J466" s="121"/>
      <c r="K466" s="121"/>
      <c r="L466" s="121"/>
      <c r="M466" s="121"/>
      <c r="N466" s="121"/>
    </row>
    <row r="467" spans="2:14">
      <c r="B467" s="120"/>
      <c r="C467" s="120"/>
      <c r="D467" s="120"/>
      <c r="E467" s="120"/>
      <c r="F467" s="120"/>
      <c r="G467" s="120"/>
      <c r="H467" s="121"/>
      <c r="I467" s="121"/>
      <c r="J467" s="121"/>
      <c r="K467" s="121"/>
      <c r="L467" s="121"/>
      <c r="M467" s="121"/>
      <c r="N467" s="121"/>
    </row>
    <row r="468" spans="2:14">
      <c r="B468" s="120"/>
      <c r="C468" s="120"/>
      <c r="D468" s="120"/>
      <c r="E468" s="120"/>
      <c r="F468" s="120"/>
      <c r="G468" s="120"/>
      <c r="H468" s="121"/>
      <c r="I468" s="121"/>
      <c r="J468" s="121"/>
      <c r="K468" s="121"/>
      <c r="L468" s="121"/>
      <c r="M468" s="121"/>
      <c r="N468" s="121"/>
    </row>
    <row r="469" spans="2:14">
      <c r="B469" s="120"/>
      <c r="C469" s="120"/>
      <c r="D469" s="120"/>
      <c r="E469" s="120"/>
      <c r="F469" s="120"/>
      <c r="G469" s="120"/>
      <c r="H469" s="121"/>
      <c r="I469" s="121"/>
      <c r="J469" s="121"/>
      <c r="K469" s="121"/>
      <c r="L469" s="121"/>
      <c r="M469" s="121"/>
      <c r="N469" s="121"/>
    </row>
    <row r="470" spans="2:14">
      <c r="B470" s="120"/>
      <c r="C470" s="120"/>
      <c r="D470" s="120"/>
      <c r="E470" s="120"/>
      <c r="F470" s="120"/>
      <c r="G470" s="120"/>
      <c r="H470" s="121"/>
      <c r="I470" s="121"/>
      <c r="J470" s="121"/>
      <c r="K470" s="121"/>
      <c r="L470" s="121"/>
      <c r="M470" s="121"/>
      <c r="N470" s="121"/>
    </row>
    <row r="471" spans="2:14">
      <c r="B471" s="120"/>
      <c r="C471" s="120"/>
      <c r="D471" s="120"/>
      <c r="E471" s="120"/>
      <c r="F471" s="120"/>
      <c r="G471" s="120"/>
      <c r="H471" s="121"/>
      <c r="I471" s="121"/>
      <c r="J471" s="121"/>
      <c r="K471" s="121"/>
      <c r="L471" s="121"/>
      <c r="M471" s="121"/>
      <c r="N471" s="121"/>
    </row>
    <row r="472" spans="2:14">
      <c r="B472" s="120"/>
      <c r="C472" s="120"/>
      <c r="D472" s="120"/>
      <c r="E472" s="120"/>
      <c r="F472" s="120"/>
      <c r="G472" s="120"/>
      <c r="H472" s="121"/>
      <c r="I472" s="121"/>
      <c r="J472" s="121"/>
      <c r="K472" s="121"/>
      <c r="L472" s="121"/>
      <c r="M472" s="121"/>
      <c r="N472" s="121"/>
    </row>
    <row r="473" spans="2:14">
      <c r="B473" s="120"/>
      <c r="C473" s="120"/>
      <c r="D473" s="120"/>
      <c r="E473" s="120"/>
      <c r="F473" s="120"/>
      <c r="G473" s="120"/>
      <c r="H473" s="121"/>
      <c r="I473" s="121"/>
      <c r="J473" s="121"/>
      <c r="K473" s="121"/>
      <c r="L473" s="121"/>
      <c r="M473" s="121"/>
      <c r="N473" s="121"/>
    </row>
    <row r="474" spans="2:14">
      <c r="B474" s="120"/>
      <c r="C474" s="120"/>
      <c r="D474" s="120"/>
      <c r="E474" s="120"/>
      <c r="F474" s="120"/>
      <c r="G474" s="120"/>
      <c r="H474" s="121"/>
      <c r="I474" s="121"/>
      <c r="J474" s="121"/>
      <c r="K474" s="121"/>
      <c r="L474" s="121"/>
      <c r="M474" s="121"/>
      <c r="N474" s="121"/>
    </row>
    <row r="475" spans="2:14">
      <c r="B475" s="120"/>
      <c r="C475" s="120"/>
      <c r="D475" s="120"/>
      <c r="E475" s="120"/>
      <c r="F475" s="120"/>
      <c r="G475" s="120"/>
      <c r="H475" s="121"/>
      <c r="I475" s="121"/>
      <c r="J475" s="121"/>
      <c r="K475" s="121"/>
      <c r="L475" s="121"/>
      <c r="M475" s="121"/>
      <c r="N475" s="121"/>
    </row>
    <row r="476" spans="2:14">
      <c r="B476" s="120"/>
      <c r="C476" s="120"/>
      <c r="D476" s="120"/>
      <c r="E476" s="120"/>
      <c r="F476" s="120"/>
      <c r="G476" s="120"/>
      <c r="H476" s="121"/>
      <c r="I476" s="121"/>
      <c r="J476" s="121"/>
      <c r="K476" s="121"/>
      <c r="L476" s="121"/>
      <c r="M476" s="121"/>
      <c r="N476" s="121"/>
    </row>
    <row r="477" spans="2:14">
      <c r="B477" s="120"/>
      <c r="C477" s="120"/>
      <c r="D477" s="120"/>
      <c r="E477" s="120"/>
      <c r="F477" s="120"/>
      <c r="G477" s="120"/>
      <c r="H477" s="121"/>
      <c r="I477" s="121"/>
      <c r="J477" s="121"/>
      <c r="K477" s="121"/>
      <c r="L477" s="121"/>
      <c r="M477" s="121"/>
      <c r="N477" s="121"/>
    </row>
    <row r="478" spans="2:14">
      <c r="B478" s="120"/>
      <c r="C478" s="120"/>
      <c r="D478" s="120"/>
      <c r="E478" s="120"/>
      <c r="F478" s="120"/>
      <c r="G478" s="120"/>
      <c r="H478" s="121"/>
      <c r="I478" s="121"/>
      <c r="J478" s="121"/>
      <c r="K478" s="121"/>
      <c r="L478" s="121"/>
      <c r="M478" s="121"/>
      <c r="N478" s="121"/>
    </row>
    <row r="479" spans="2:14">
      <c r="B479" s="120"/>
      <c r="C479" s="120"/>
      <c r="D479" s="120"/>
      <c r="E479" s="120"/>
      <c r="F479" s="120"/>
      <c r="G479" s="120"/>
      <c r="H479" s="121"/>
      <c r="I479" s="121"/>
      <c r="J479" s="121"/>
      <c r="K479" s="121"/>
      <c r="L479" s="121"/>
      <c r="M479" s="121"/>
      <c r="N479" s="121"/>
    </row>
    <row r="480" spans="2:14">
      <c r="B480" s="120"/>
      <c r="C480" s="120"/>
      <c r="D480" s="120"/>
      <c r="E480" s="120"/>
      <c r="F480" s="120"/>
      <c r="G480" s="120"/>
      <c r="H480" s="121"/>
      <c r="I480" s="121"/>
      <c r="J480" s="121"/>
      <c r="K480" s="121"/>
      <c r="L480" s="121"/>
      <c r="M480" s="121"/>
      <c r="N480" s="121"/>
    </row>
    <row r="481" spans="2:14">
      <c r="B481" s="120"/>
      <c r="C481" s="120"/>
      <c r="D481" s="120"/>
      <c r="E481" s="120"/>
      <c r="F481" s="120"/>
      <c r="G481" s="120"/>
      <c r="H481" s="121"/>
      <c r="I481" s="121"/>
      <c r="J481" s="121"/>
      <c r="K481" s="121"/>
      <c r="L481" s="121"/>
      <c r="M481" s="121"/>
      <c r="N481" s="121"/>
    </row>
    <row r="482" spans="2:14">
      <c r="B482" s="120"/>
      <c r="C482" s="120"/>
      <c r="D482" s="120"/>
      <c r="E482" s="120"/>
      <c r="F482" s="120"/>
      <c r="G482" s="120"/>
      <c r="H482" s="121"/>
      <c r="I482" s="121"/>
      <c r="J482" s="121"/>
      <c r="K482" s="121"/>
      <c r="L482" s="121"/>
      <c r="M482" s="121"/>
      <c r="N482" s="121"/>
    </row>
    <row r="483" spans="2:14">
      <c r="B483" s="120"/>
      <c r="C483" s="120"/>
      <c r="D483" s="120"/>
      <c r="E483" s="120"/>
      <c r="F483" s="120"/>
      <c r="G483" s="120"/>
      <c r="H483" s="121"/>
      <c r="I483" s="121"/>
      <c r="J483" s="121"/>
      <c r="K483" s="121"/>
      <c r="L483" s="121"/>
      <c r="M483" s="121"/>
      <c r="N483" s="121"/>
    </row>
    <row r="484" spans="2:14">
      <c r="B484" s="120"/>
      <c r="C484" s="120"/>
      <c r="D484" s="120"/>
      <c r="E484" s="120"/>
      <c r="F484" s="120"/>
      <c r="G484" s="120"/>
      <c r="H484" s="121"/>
      <c r="I484" s="121"/>
      <c r="J484" s="121"/>
      <c r="K484" s="121"/>
      <c r="L484" s="121"/>
      <c r="M484" s="121"/>
      <c r="N484" s="121"/>
    </row>
    <row r="485" spans="2:14">
      <c r="B485" s="120"/>
      <c r="C485" s="120"/>
      <c r="D485" s="120"/>
      <c r="E485" s="120"/>
      <c r="F485" s="120"/>
      <c r="G485" s="120"/>
      <c r="H485" s="121"/>
      <c r="I485" s="121"/>
      <c r="J485" s="121"/>
      <c r="K485" s="121"/>
      <c r="L485" s="121"/>
      <c r="M485" s="121"/>
      <c r="N485" s="121"/>
    </row>
    <row r="486" spans="2:14">
      <c r="B486" s="120"/>
      <c r="C486" s="120"/>
      <c r="D486" s="120"/>
      <c r="E486" s="120"/>
      <c r="F486" s="120"/>
      <c r="G486" s="120"/>
      <c r="H486" s="121"/>
      <c r="I486" s="121"/>
      <c r="J486" s="121"/>
      <c r="K486" s="121"/>
      <c r="L486" s="121"/>
      <c r="M486" s="121"/>
      <c r="N486" s="121"/>
    </row>
    <row r="487" spans="2:14">
      <c r="B487" s="120"/>
      <c r="C487" s="120"/>
      <c r="D487" s="120"/>
      <c r="E487" s="120"/>
      <c r="F487" s="120"/>
      <c r="G487" s="120"/>
      <c r="H487" s="121"/>
      <c r="I487" s="121"/>
      <c r="J487" s="121"/>
      <c r="K487" s="121"/>
      <c r="L487" s="121"/>
      <c r="M487" s="121"/>
      <c r="N487" s="121"/>
    </row>
    <row r="488" spans="2:14">
      <c r="B488" s="120"/>
      <c r="C488" s="120"/>
      <c r="D488" s="120"/>
      <c r="E488" s="120"/>
      <c r="F488" s="120"/>
      <c r="G488" s="120"/>
      <c r="H488" s="121"/>
      <c r="I488" s="121"/>
      <c r="J488" s="121"/>
      <c r="K488" s="121"/>
      <c r="L488" s="121"/>
      <c r="M488" s="121"/>
      <c r="N488" s="121"/>
    </row>
    <row r="489" spans="2:14">
      <c r="B489" s="120"/>
      <c r="C489" s="120"/>
      <c r="D489" s="120"/>
      <c r="E489" s="120"/>
      <c r="F489" s="120"/>
      <c r="G489" s="120"/>
      <c r="H489" s="121"/>
      <c r="I489" s="121"/>
      <c r="J489" s="121"/>
      <c r="K489" s="121"/>
      <c r="L489" s="121"/>
      <c r="M489" s="121"/>
      <c r="N489" s="121"/>
    </row>
    <row r="490" spans="2:14">
      <c r="B490" s="120"/>
      <c r="C490" s="120"/>
      <c r="D490" s="120"/>
      <c r="E490" s="120"/>
      <c r="F490" s="120"/>
      <c r="G490" s="120"/>
      <c r="H490" s="121"/>
      <c r="I490" s="121"/>
      <c r="J490" s="121"/>
      <c r="K490" s="121"/>
      <c r="L490" s="121"/>
      <c r="M490" s="121"/>
      <c r="N490" s="121"/>
    </row>
    <row r="491" spans="2:14">
      <c r="B491" s="120"/>
      <c r="C491" s="120"/>
      <c r="D491" s="120"/>
      <c r="E491" s="120"/>
      <c r="F491" s="120"/>
      <c r="G491" s="120"/>
      <c r="H491" s="121"/>
      <c r="I491" s="121"/>
      <c r="J491" s="121"/>
      <c r="K491" s="121"/>
      <c r="L491" s="121"/>
      <c r="M491" s="121"/>
      <c r="N491" s="121"/>
    </row>
    <row r="492" spans="2:14">
      <c r="B492" s="120"/>
      <c r="C492" s="120"/>
      <c r="D492" s="120"/>
      <c r="E492" s="120"/>
      <c r="F492" s="120"/>
      <c r="G492" s="120"/>
      <c r="H492" s="121"/>
      <c r="I492" s="121"/>
      <c r="J492" s="121"/>
      <c r="K492" s="121"/>
      <c r="L492" s="121"/>
      <c r="M492" s="121"/>
      <c r="N492" s="121"/>
    </row>
    <row r="493" spans="2:14">
      <c r="B493" s="120"/>
      <c r="C493" s="120"/>
      <c r="D493" s="120"/>
      <c r="E493" s="120"/>
      <c r="F493" s="120"/>
      <c r="G493" s="120"/>
      <c r="H493" s="121"/>
      <c r="I493" s="121"/>
      <c r="J493" s="121"/>
      <c r="K493" s="121"/>
      <c r="L493" s="121"/>
      <c r="M493" s="121"/>
      <c r="N493" s="121"/>
    </row>
    <row r="494" spans="2:14">
      <c r="B494" s="120"/>
      <c r="C494" s="120"/>
      <c r="D494" s="120"/>
      <c r="E494" s="120"/>
      <c r="F494" s="120"/>
      <c r="G494" s="120"/>
      <c r="H494" s="121"/>
      <c r="I494" s="121"/>
      <c r="J494" s="121"/>
      <c r="K494" s="121"/>
      <c r="L494" s="121"/>
      <c r="M494" s="121"/>
      <c r="N494" s="121"/>
    </row>
    <row r="495" spans="2:14">
      <c r="B495" s="120"/>
      <c r="C495" s="120"/>
      <c r="D495" s="120"/>
      <c r="E495" s="120"/>
      <c r="F495" s="120"/>
      <c r="G495" s="120"/>
      <c r="H495" s="121"/>
      <c r="I495" s="121"/>
      <c r="J495" s="121"/>
      <c r="K495" s="121"/>
      <c r="L495" s="121"/>
      <c r="M495" s="121"/>
      <c r="N495" s="121"/>
    </row>
    <row r="496" spans="2:14">
      <c r="B496" s="120"/>
      <c r="C496" s="120"/>
      <c r="D496" s="120"/>
      <c r="E496" s="120"/>
      <c r="F496" s="120"/>
      <c r="G496" s="120"/>
      <c r="H496" s="121"/>
      <c r="I496" s="121"/>
      <c r="J496" s="121"/>
      <c r="K496" s="121"/>
      <c r="L496" s="121"/>
      <c r="M496" s="121"/>
      <c r="N496" s="121"/>
    </row>
    <row r="497" spans="2:14">
      <c r="B497" s="120"/>
      <c r="C497" s="120"/>
      <c r="D497" s="120"/>
      <c r="E497" s="120"/>
      <c r="F497" s="120"/>
      <c r="G497" s="120"/>
      <c r="H497" s="121"/>
      <c r="I497" s="121"/>
      <c r="J497" s="121"/>
      <c r="K497" s="121"/>
      <c r="L497" s="121"/>
      <c r="M497" s="121"/>
      <c r="N497" s="121"/>
    </row>
    <row r="498" spans="2:14">
      <c r="B498" s="120"/>
      <c r="C498" s="120"/>
      <c r="D498" s="120"/>
      <c r="E498" s="120"/>
      <c r="F498" s="120"/>
      <c r="G498" s="120"/>
      <c r="H498" s="121"/>
      <c r="I498" s="121"/>
      <c r="J498" s="121"/>
      <c r="K498" s="121"/>
      <c r="L498" s="121"/>
      <c r="M498" s="121"/>
      <c r="N498" s="121"/>
    </row>
    <row r="499" spans="2:14">
      <c r="B499" s="120"/>
      <c r="C499" s="120"/>
      <c r="D499" s="120"/>
      <c r="E499" s="120"/>
      <c r="F499" s="120"/>
      <c r="G499" s="120"/>
      <c r="H499" s="121"/>
      <c r="I499" s="121"/>
      <c r="J499" s="121"/>
      <c r="K499" s="121"/>
      <c r="L499" s="121"/>
      <c r="M499" s="121"/>
      <c r="N499" s="121"/>
    </row>
    <row r="500" spans="2:14">
      <c r="B500" s="120"/>
      <c r="C500" s="120"/>
      <c r="D500" s="120"/>
      <c r="E500" s="120"/>
      <c r="F500" s="120"/>
      <c r="G500" s="120"/>
      <c r="H500" s="121"/>
      <c r="I500" s="121"/>
      <c r="J500" s="121"/>
      <c r="K500" s="121"/>
      <c r="L500" s="121"/>
      <c r="M500" s="121"/>
      <c r="N500" s="121"/>
    </row>
    <row r="501" spans="2:14">
      <c r="B501" s="120"/>
      <c r="C501" s="120"/>
      <c r="D501" s="120"/>
      <c r="E501" s="120"/>
      <c r="F501" s="120"/>
      <c r="G501" s="120"/>
      <c r="H501" s="121"/>
      <c r="I501" s="121"/>
      <c r="J501" s="121"/>
      <c r="K501" s="121"/>
      <c r="L501" s="121"/>
      <c r="M501" s="121"/>
      <c r="N501" s="121"/>
    </row>
    <row r="502" spans="2:14">
      <c r="B502" s="120"/>
      <c r="C502" s="120"/>
      <c r="D502" s="120"/>
      <c r="E502" s="120"/>
      <c r="F502" s="120"/>
      <c r="G502" s="120"/>
      <c r="H502" s="121"/>
      <c r="I502" s="121"/>
      <c r="J502" s="121"/>
      <c r="K502" s="121"/>
      <c r="L502" s="121"/>
      <c r="M502" s="121"/>
      <c r="N502" s="121"/>
    </row>
    <row r="503" spans="2:14">
      <c r="B503" s="120"/>
      <c r="C503" s="120"/>
      <c r="D503" s="120"/>
      <c r="E503" s="120"/>
      <c r="F503" s="120"/>
      <c r="G503" s="120"/>
      <c r="H503" s="121"/>
      <c r="I503" s="121"/>
      <c r="J503" s="121"/>
      <c r="K503" s="121"/>
      <c r="L503" s="121"/>
      <c r="M503" s="121"/>
      <c r="N503" s="121"/>
    </row>
    <row r="504" spans="2:14">
      <c r="B504" s="120"/>
      <c r="C504" s="120"/>
      <c r="D504" s="120"/>
      <c r="E504" s="120"/>
      <c r="F504" s="120"/>
      <c r="G504" s="120"/>
      <c r="H504" s="121"/>
      <c r="I504" s="121"/>
      <c r="J504" s="121"/>
      <c r="K504" s="121"/>
      <c r="L504" s="121"/>
      <c r="M504" s="121"/>
      <c r="N504" s="121"/>
    </row>
    <row r="505" spans="2:14">
      <c r="B505" s="120"/>
      <c r="C505" s="120"/>
      <c r="D505" s="120"/>
      <c r="E505" s="120"/>
      <c r="F505" s="120"/>
      <c r="G505" s="120"/>
      <c r="H505" s="121"/>
      <c r="I505" s="121"/>
      <c r="J505" s="121"/>
      <c r="K505" s="121"/>
      <c r="L505" s="121"/>
      <c r="M505" s="121"/>
      <c r="N505" s="121"/>
    </row>
    <row r="506" spans="2:14">
      <c r="B506" s="120"/>
      <c r="C506" s="120"/>
      <c r="D506" s="120"/>
      <c r="E506" s="120"/>
      <c r="F506" s="120"/>
      <c r="G506" s="120"/>
      <c r="H506" s="121"/>
      <c r="I506" s="121"/>
      <c r="J506" s="121"/>
      <c r="K506" s="121"/>
      <c r="L506" s="121"/>
      <c r="M506" s="121"/>
      <c r="N506" s="121"/>
    </row>
    <row r="507" spans="2:14">
      <c r="B507" s="120"/>
      <c r="C507" s="120"/>
      <c r="D507" s="120"/>
      <c r="E507" s="120"/>
      <c r="F507" s="120"/>
      <c r="G507" s="120"/>
      <c r="H507" s="121"/>
      <c r="I507" s="121"/>
      <c r="J507" s="121"/>
      <c r="K507" s="121"/>
      <c r="L507" s="121"/>
      <c r="M507" s="121"/>
      <c r="N507" s="121"/>
    </row>
    <row r="508" spans="2:14">
      <c r="B508" s="120"/>
      <c r="C508" s="120"/>
      <c r="D508" s="120"/>
      <c r="E508" s="120"/>
      <c r="F508" s="120"/>
      <c r="G508" s="120"/>
      <c r="H508" s="121"/>
      <c r="I508" s="121"/>
      <c r="J508" s="121"/>
      <c r="K508" s="121"/>
      <c r="L508" s="121"/>
      <c r="M508" s="121"/>
      <c r="N508" s="121"/>
    </row>
    <row r="509" spans="2:14">
      <c r="B509" s="120"/>
      <c r="C509" s="120"/>
      <c r="D509" s="120"/>
      <c r="E509" s="120"/>
      <c r="F509" s="120"/>
      <c r="G509" s="120"/>
      <c r="H509" s="121"/>
      <c r="I509" s="121"/>
      <c r="J509" s="121"/>
      <c r="K509" s="121"/>
      <c r="L509" s="121"/>
      <c r="M509" s="121"/>
      <c r="N509" s="121"/>
    </row>
    <row r="510" spans="2:14">
      <c r="B510" s="120"/>
      <c r="C510" s="120"/>
      <c r="D510" s="120"/>
      <c r="E510" s="120"/>
      <c r="F510" s="120"/>
      <c r="G510" s="120"/>
      <c r="H510" s="121"/>
      <c r="I510" s="121"/>
      <c r="J510" s="121"/>
      <c r="K510" s="121"/>
      <c r="L510" s="121"/>
      <c r="M510" s="121"/>
      <c r="N510" s="121"/>
    </row>
    <row r="511" spans="2:14">
      <c r="B511" s="120"/>
      <c r="C511" s="120"/>
      <c r="D511" s="120"/>
      <c r="E511" s="120"/>
      <c r="F511" s="120"/>
      <c r="G511" s="120"/>
      <c r="H511" s="121"/>
      <c r="I511" s="121"/>
      <c r="J511" s="121"/>
      <c r="K511" s="121"/>
      <c r="L511" s="121"/>
      <c r="M511" s="121"/>
      <c r="N511" s="121"/>
    </row>
    <row r="512" spans="2:14">
      <c r="B512" s="120"/>
      <c r="C512" s="120"/>
      <c r="D512" s="120"/>
      <c r="E512" s="120"/>
      <c r="F512" s="120"/>
      <c r="G512" s="120"/>
      <c r="H512" s="121"/>
      <c r="I512" s="121"/>
      <c r="J512" s="121"/>
      <c r="K512" s="121"/>
      <c r="L512" s="121"/>
      <c r="M512" s="121"/>
      <c r="N512" s="121"/>
    </row>
    <row r="513" spans="2:14">
      <c r="B513" s="120"/>
      <c r="C513" s="120"/>
      <c r="D513" s="120"/>
      <c r="E513" s="120"/>
      <c r="F513" s="120"/>
      <c r="G513" s="120"/>
      <c r="H513" s="121"/>
      <c r="I513" s="121"/>
      <c r="J513" s="121"/>
      <c r="K513" s="121"/>
      <c r="L513" s="121"/>
      <c r="M513" s="121"/>
      <c r="N513" s="121"/>
    </row>
    <row r="514" spans="2:14">
      <c r="B514" s="120"/>
      <c r="C514" s="120"/>
      <c r="D514" s="120"/>
      <c r="E514" s="120"/>
      <c r="F514" s="120"/>
      <c r="G514" s="120"/>
      <c r="H514" s="121"/>
      <c r="I514" s="121"/>
      <c r="J514" s="121"/>
      <c r="K514" s="121"/>
      <c r="L514" s="121"/>
      <c r="M514" s="121"/>
      <c r="N514" s="121"/>
    </row>
    <row r="515" spans="2:14">
      <c r="B515" s="120"/>
      <c r="C515" s="120"/>
      <c r="D515" s="120"/>
      <c r="E515" s="120"/>
      <c r="F515" s="120"/>
      <c r="G515" s="120"/>
      <c r="H515" s="121"/>
      <c r="I515" s="121"/>
      <c r="J515" s="121"/>
      <c r="K515" s="121"/>
      <c r="L515" s="121"/>
      <c r="M515" s="121"/>
      <c r="N515" s="121"/>
    </row>
    <row r="516" spans="2:14">
      <c r="B516" s="120"/>
      <c r="C516" s="120"/>
      <c r="D516" s="120"/>
      <c r="E516" s="120"/>
      <c r="F516" s="120"/>
      <c r="G516" s="120"/>
      <c r="H516" s="121"/>
      <c r="I516" s="121"/>
      <c r="J516" s="121"/>
      <c r="K516" s="121"/>
      <c r="L516" s="121"/>
      <c r="M516" s="121"/>
      <c r="N516" s="121"/>
    </row>
    <row r="517" spans="2:14">
      <c r="B517" s="120"/>
      <c r="C517" s="120"/>
      <c r="D517" s="120"/>
      <c r="E517" s="120"/>
      <c r="F517" s="120"/>
      <c r="G517" s="120"/>
      <c r="H517" s="121"/>
      <c r="I517" s="121"/>
      <c r="J517" s="121"/>
      <c r="K517" s="121"/>
      <c r="L517" s="121"/>
      <c r="M517" s="121"/>
      <c r="N517" s="121"/>
    </row>
    <row r="518" spans="2:14">
      <c r="B518" s="120"/>
      <c r="C518" s="120"/>
      <c r="D518" s="120"/>
      <c r="E518" s="120"/>
      <c r="F518" s="120"/>
      <c r="G518" s="120"/>
      <c r="H518" s="121"/>
      <c r="I518" s="121"/>
      <c r="J518" s="121"/>
      <c r="K518" s="121"/>
      <c r="L518" s="121"/>
      <c r="M518" s="121"/>
      <c r="N518" s="121"/>
    </row>
    <row r="519" spans="2:14">
      <c r="B519" s="120"/>
      <c r="C519" s="120"/>
      <c r="D519" s="120"/>
      <c r="E519" s="120"/>
      <c r="F519" s="120"/>
      <c r="G519" s="120"/>
      <c r="H519" s="121"/>
      <c r="I519" s="121"/>
      <c r="J519" s="121"/>
      <c r="K519" s="121"/>
      <c r="L519" s="121"/>
      <c r="M519" s="121"/>
      <c r="N519" s="121"/>
    </row>
    <row r="520" spans="2:14">
      <c r="B520" s="120"/>
      <c r="C520" s="120"/>
      <c r="D520" s="120"/>
      <c r="E520" s="120"/>
      <c r="F520" s="120"/>
      <c r="G520" s="120"/>
      <c r="H520" s="121"/>
      <c r="I520" s="121"/>
      <c r="J520" s="121"/>
      <c r="K520" s="121"/>
      <c r="L520" s="121"/>
      <c r="M520" s="121"/>
      <c r="N520" s="121"/>
    </row>
    <row r="521" spans="2:14">
      <c r="B521" s="120"/>
      <c r="C521" s="120"/>
      <c r="D521" s="120"/>
      <c r="E521" s="120"/>
      <c r="F521" s="120"/>
      <c r="G521" s="120"/>
      <c r="H521" s="121"/>
      <c r="I521" s="121"/>
      <c r="J521" s="121"/>
      <c r="K521" s="121"/>
      <c r="L521" s="121"/>
      <c r="M521" s="121"/>
      <c r="N521" s="121"/>
    </row>
    <row r="522" spans="2:14">
      <c r="B522" s="120"/>
      <c r="C522" s="120"/>
      <c r="D522" s="120"/>
      <c r="E522" s="120"/>
      <c r="F522" s="120"/>
      <c r="G522" s="120"/>
      <c r="H522" s="121"/>
      <c r="I522" s="121"/>
      <c r="J522" s="121"/>
      <c r="K522" s="121"/>
      <c r="L522" s="121"/>
      <c r="M522" s="121"/>
      <c r="N522" s="121"/>
    </row>
    <row r="523" spans="2:14">
      <c r="B523" s="120"/>
      <c r="C523" s="120"/>
      <c r="D523" s="120"/>
      <c r="E523" s="120"/>
      <c r="F523" s="120"/>
      <c r="G523" s="120"/>
      <c r="H523" s="121"/>
      <c r="I523" s="121"/>
      <c r="J523" s="121"/>
      <c r="K523" s="121"/>
      <c r="L523" s="121"/>
      <c r="M523" s="121"/>
      <c r="N523" s="121"/>
    </row>
    <row r="524" spans="2:14">
      <c r="B524" s="120"/>
      <c r="C524" s="120"/>
      <c r="D524" s="120"/>
      <c r="E524" s="120"/>
      <c r="F524" s="120"/>
      <c r="G524" s="120"/>
      <c r="H524" s="121"/>
      <c r="I524" s="121"/>
      <c r="J524" s="121"/>
      <c r="K524" s="121"/>
      <c r="L524" s="121"/>
      <c r="M524" s="121"/>
      <c r="N524" s="121"/>
    </row>
    <row r="525" spans="2:14">
      <c r="B525" s="120"/>
      <c r="C525" s="120"/>
      <c r="D525" s="120"/>
      <c r="E525" s="120"/>
      <c r="F525" s="120"/>
      <c r="G525" s="120"/>
      <c r="H525" s="121"/>
      <c r="I525" s="121"/>
      <c r="J525" s="121"/>
      <c r="K525" s="121"/>
      <c r="L525" s="121"/>
      <c r="M525" s="121"/>
      <c r="N525" s="121"/>
    </row>
    <row r="526" spans="2:14">
      <c r="B526" s="120"/>
      <c r="C526" s="120"/>
      <c r="D526" s="120"/>
      <c r="E526" s="120"/>
      <c r="F526" s="120"/>
      <c r="G526" s="120"/>
      <c r="H526" s="121"/>
      <c r="I526" s="121"/>
      <c r="J526" s="121"/>
      <c r="K526" s="121"/>
      <c r="L526" s="121"/>
      <c r="M526" s="121"/>
      <c r="N526" s="121"/>
    </row>
    <row r="527" spans="2:14">
      <c r="B527" s="120"/>
      <c r="C527" s="120"/>
      <c r="D527" s="120"/>
      <c r="E527" s="120"/>
      <c r="F527" s="120"/>
      <c r="G527" s="120"/>
      <c r="H527" s="121"/>
      <c r="I527" s="121"/>
      <c r="J527" s="121"/>
      <c r="K527" s="121"/>
      <c r="L527" s="121"/>
      <c r="M527" s="121"/>
      <c r="N527" s="121"/>
    </row>
    <row r="528" spans="2:14">
      <c r="B528" s="120"/>
      <c r="C528" s="120"/>
      <c r="D528" s="120"/>
      <c r="E528" s="120"/>
      <c r="F528" s="120"/>
      <c r="G528" s="120"/>
      <c r="H528" s="121"/>
      <c r="I528" s="121"/>
      <c r="J528" s="121"/>
      <c r="K528" s="121"/>
      <c r="L528" s="121"/>
      <c r="M528" s="121"/>
      <c r="N528" s="121"/>
    </row>
    <row r="529" spans="2:14">
      <c r="B529" s="120"/>
      <c r="C529" s="120"/>
      <c r="D529" s="120"/>
      <c r="E529" s="120"/>
      <c r="F529" s="120"/>
      <c r="G529" s="120"/>
      <c r="H529" s="121"/>
      <c r="I529" s="121"/>
      <c r="J529" s="121"/>
      <c r="K529" s="121"/>
      <c r="L529" s="121"/>
      <c r="M529" s="121"/>
      <c r="N529" s="121"/>
    </row>
    <row r="530" spans="2:14">
      <c r="B530" s="120"/>
      <c r="C530" s="120"/>
      <c r="D530" s="120"/>
      <c r="E530" s="120"/>
      <c r="F530" s="120"/>
      <c r="G530" s="120"/>
      <c r="H530" s="121"/>
      <c r="I530" s="121"/>
      <c r="J530" s="121"/>
      <c r="K530" s="121"/>
      <c r="L530" s="121"/>
      <c r="M530" s="121"/>
      <c r="N530" s="121"/>
    </row>
    <row r="531" spans="2:14">
      <c r="B531" s="120"/>
      <c r="C531" s="120"/>
      <c r="D531" s="120"/>
      <c r="E531" s="120"/>
      <c r="F531" s="120"/>
      <c r="G531" s="120"/>
      <c r="H531" s="121"/>
      <c r="I531" s="121"/>
      <c r="J531" s="121"/>
      <c r="K531" s="121"/>
      <c r="L531" s="121"/>
      <c r="M531" s="121"/>
      <c r="N531" s="121"/>
    </row>
    <row r="532" spans="2:14">
      <c r="B532" s="120"/>
      <c r="C532" s="120"/>
      <c r="D532" s="120"/>
      <c r="E532" s="120"/>
      <c r="F532" s="120"/>
      <c r="G532" s="120"/>
      <c r="H532" s="121"/>
      <c r="I532" s="121"/>
      <c r="J532" s="121"/>
      <c r="K532" s="121"/>
      <c r="L532" s="121"/>
      <c r="M532" s="121"/>
      <c r="N532" s="121"/>
    </row>
    <row r="533" spans="2:14">
      <c r="B533" s="120"/>
      <c r="C533" s="120"/>
      <c r="D533" s="120"/>
      <c r="E533" s="120"/>
      <c r="F533" s="120"/>
      <c r="G533" s="120"/>
      <c r="H533" s="121"/>
      <c r="I533" s="121"/>
      <c r="J533" s="121"/>
      <c r="K533" s="121"/>
      <c r="L533" s="121"/>
      <c r="M533" s="121"/>
      <c r="N533" s="121"/>
    </row>
    <row r="534" spans="2:14">
      <c r="B534" s="120"/>
      <c r="C534" s="120"/>
      <c r="D534" s="120"/>
      <c r="E534" s="120"/>
      <c r="F534" s="120"/>
      <c r="G534" s="120"/>
      <c r="H534" s="121"/>
      <c r="I534" s="121"/>
      <c r="J534" s="121"/>
      <c r="K534" s="121"/>
      <c r="L534" s="121"/>
      <c r="M534" s="121"/>
      <c r="N534" s="121"/>
    </row>
    <row r="535" spans="2:14">
      <c r="B535" s="120"/>
      <c r="C535" s="120"/>
      <c r="D535" s="120"/>
      <c r="E535" s="120"/>
      <c r="F535" s="120"/>
      <c r="G535" s="120"/>
      <c r="H535" s="121"/>
      <c r="I535" s="121"/>
      <c r="J535" s="121"/>
      <c r="K535" s="121"/>
      <c r="L535" s="121"/>
      <c r="M535" s="121"/>
      <c r="N535" s="121"/>
    </row>
    <row r="536" spans="2:14">
      <c r="B536" s="120"/>
      <c r="C536" s="120"/>
      <c r="D536" s="120"/>
      <c r="E536" s="120"/>
      <c r="F536" s="120"/>
      <c r="G536" s="120"/>
      <c r="H536" s="121"/>
      <c r="I536" s="121"/>
      <c r="J536" s="121"/>
      <c r="K536" s="121"/>
      <c r="L536" s="121"/>
      <c r="M536" s="121"/>
      <c r="N536" s="121"/>
    </row>
    <row r="537" spans="2:14">
      <c r="B537" s="120"/>
      <c r="C537" s="120"/>
      <c r="D537" s="120"/>
      <c r="E537" s="120"/>
      <c r="F537" s="120"/>
      <c r="G537" s="120"/>
      <c r="H537" s="121"/>
      <c r="I537" s="121"/>
      <c r="J537" s="121"/>
      <c r="K537" s="121"/>
      <c r="L537" s="121"/>
      <c r="M537" s="121"/>
      <c r="N537" s="121"/>
    </row>
    <row r="538" spans="2:14">
      <c r="B538" s="120"/>
      <c r="C538" s="120"/>
      <c r="D538" s="120"/>
      <c r="E538" s="120"/>
      <c r="F538" s="120"/>
      <c r="G538" s="120"/>
      <c r="H538" s="121"/>
      <c r="I538" s="121"/>
      <c r="J538" s="121"/>
      <c r="K538" s="121"/>
      <c r="L538" s="121"/>
      <c r="M538" s="121"/>
      <c r="N538" s="121"/>
    </row>
    <row r="539" spans="2:14">
      <c r="B539" s="120"/>
      <c r="C539" s="120"/>
      <c r="D539" s="120"/>
      <c r="E539" s="120"/>
      <c r="F539" s="120"/>
      <c r="G539" s="120"/>
      <c r="H539" s="121"/>
      <c r="I539" s="121"/>
      <c r="J539" s="121"/>
      <c r="K539" s="121"/>
      <c r="L539" s="121"/>
      <c r="M539" s="121"/>
      <c r="N539" s="121"/>
    </row>
    <row r="540" spans="2:14">
      <c r="B540" s="120"/>
      <c r="C540" s="120"/>
      <c r="D540" s="120"/>
      <c r="E540" s="120"/>
      <c r="F540" s="120"/>
      <c r="G540" s="120"/>
      <c r="H540" s="121"/>
      <c r="I540" s="121"/>
      <c r="J540" s="121"/>
      <c r="K540" s="121"/>
      <c r="L540" s="121"/>
      <c r="M540" s="121"/>
      <c r="N540" s="121"/>
    </row>
    <row r="541" spans="2:14">
      <c r="B541" s="120"/>
      <c r="C541" s="120"/>
      <c r="D541" s="120"/>
      <c r="E541" s="120"/>
      <c r="F541" s="120"/>
      <c r="G541" s="120"/>
      <c r="H541" s="121"/>
      <c r="I541" s="121"/>
      <c r="J541" s="121"/>
      <c r="K541" s="121"/>
      <c r="L541" s="121"/>
      <c r="M541" s="121"/>
      <c r="N541" s="121"/>
    </row>
    <row r="542" spans="2:14">
      <c r="B542" s="120"/>
      <c r="C542" s="120"/>
      <c r="D542" s="120"/>
      <c r="E542" s="120"/>
      <c r="F542" s="120"/>
      <c r="G542" s="120"/>
      <c r="H542" s="121"/>
      <c r="I542" s="121"/>
      <c r="J542" s="121"/>
      <c r="K542" s="121"/>
      <c r="L542" s="121"/>
      <c r="M542" s="121"/>
      <c r="N542" s="121"/>
    </row>
    <row r="543" spans="2:14">
      <c r="B543" s="120"/>
      <c r="C543" s="120"/>
      <c r="D543" s="120"/>
      <c r="E543" s="120"/>
      <c r="F543" s="120"/>
      <c r="G543" s="120"/>
      <c r="H543" s="121"/>
      <c r="I543" s="121"/>
      <c r="J543" s="121"/>
      <c r="K543" s="121"/>
      <c r="L543" s="121"/>
      <c r="M543" s="121"/>
      <c r="N543" s="121"/>
    </row>
    <row r="544" spans="2:14">
      <c r="B544" s="120"/>
      <c r="C544" s="120"/>
      <c r="D544" s="120"/>
      <c r="E544" s="120"/>
      <c r="F544" s="120"/>
      <c r="G544" s="120"/>
      <c r="H544" s="121"/>
      <c r="I544" s="121"/>
      <c r="J544" s="121"/>
      <c r="K544" s="121"/>
      <c r="L544" s="121"/>
      <c r="M544" s="121"/>
      <c r="N544" s="121"/>
    </row>
    <row r="545" spans="2:14">
      <c r="B545" s="120"/>
      <c r="C545" s="120"/>
      <c r="D545" s="120"/>
      <c r="E545" s="120"/>
      <c r="F545" s="120"/>
      <c r="G545" s="120"/>
      <c r="H545" s="121"/>
      <c r="I545" s="121"/>
      <c r="J545" s="121"/>
      <c r="K545" s="121"/>
      <c r="L545" s="121"/>
      <c r="M545" s="121"/>
      <c r="N545" s="121"/>
    </row>
    <row r="546" spans="2:14">
      <c r="B546" s="120"/>
      <c r="C546" s="120"/>
      <c r="D546" s="120"/>
      <c r="E546" s="120"/>
      <c r="F546" s="120"/>
      <c r="G546" s="120"/>
      <c r="H546" s="121"/>
      <c r="I546" s="121"/>
      <c r="J546" s="121"/>
      <c r="K546" s="121"/>
      <c r="L546" s="121"/>
      <c r="M546" s="121"/>
      <c r="N546" s="121"/>
    </row>
    <row r="547" spans="2:14">
      <c r="B547" s="120"/>
      <c r="C547" s="120"/>
      <c r="D547" s="120"/>
      <c r="E547" s="120"/>
      <c r="F547" s="120"/>
      <c r="G547" s="120"/>
      <c r="H547" s="121"/>
      <c r="I547" s="121"/>
      <c r="J547" s="121"/>
      <c r="K547" s="121"/>
      <c r="L547" s="121"/>
      <c r="M547" s="121"/>
      <c r="N547" s="121"/>
    </row>
    <row r="548" spans="2:14">
      <c r="B548" s="120"/>
      <c r="C548" s="120"/>
      <c r="D548" s="120"/>
      <c r="E548" s="120"/>
      <c r="F548" s="120"/>
      <c r="G548" s="120"/>
      <c r="H548" s="121"/>
      <c r="I548" s="121"/>
      <c r="J548" s="121"/>
      <c r="K548" s="121"/>
      <c r="L548" s="121"/>
      <c r="M548" s="121"/>
      <c r="N548" s="121"/>
    </row>
    <row r="549" spans="2:14">
      <c r="B549" s="120"/>
      <c r="C549" s="120"/>
      <c r="D549" s="120"/>
      <c r="E549" s="120"/>
      <c r="F549" s="120"/>
      <c r="G549" s="120"/>
      <c r="H549" s="121"/>
      <c r="I549" s="121"/>
      <c r="J549" s="121"/>
      <c r="K549" s="121"/>
      <c r="L549" s="121"/>
      <c r="M549" s="121"/>
      <c r="N549" s="121"/>
    </row>
    <row r="550" spans="2:14">
      <c r="B550" s="120"/>
      <c r="C550" s="120"/>
      <c r="D550" s="120"/>
      <c r="E550" s="120"/>
      <c r="F550" s="120"/>
      <c r="G550" s="120"/>
      <c r="H550" s="121"/>
      <c r="I550" s="121"/>
      <c r="J550" s="121"/>
      <c r="K550" s="121"/>
      <c r="L550" s="121"/>
      <c r="M550" s="121"/>
      <c r="N550" s="121"/>
    </row>
    <row r="551" spans="2:14">
      <c r="B551" s="120"/>
      <c r="C551" s="120"/>
      <c r="D551" s="120"/>
      <c r="E551" s="120"/>
      <c r="F551" s="120"/>
      <c r="G551" s="120"/>
      <c r="H551" s="121"/>
      <c r="I551" s="121"/>
      <c r="J551" s="121"/>
      <c r="K551" s="121"/>
      <c r="L551" s="121"/>
      <c r="M551" s="121"/>
      <c r="N551" s="121"/>
    </row>
    <row r="552" spans="2:14">
      <c r="B552" s="120"/>
      <c r="C552" s="120"/>
      <c r="D552" s="120"/>
      <c r="E552" s="120"/>
      <c r="F552" s="120"/>
      <c r="G552" s="120"/>
      <c r="H552" s="121"/>
      <c r="I552" s="121"/>
      <c r="J552" s="121"/>
      <c r="K552" s="121"/>
      <c r="L552" s="121"/>
      <c r="M552" s="121"/>
      <c r="N552" s="121"/>
    </row>
    <row r="553" spans="2:14">
      <c r="B553" s="120"/>
      <c r="C553" s="120"/>
      <c r="D553" s="120"/>
      <c r="E553" s="120"/>
      <c r="F553" s="120"/>
      <c r="G553" s="120"/>
      <c r="H553" s="121"/>
      <c r="I553" s="121"/>
      <c r="J553" s="121"/>
      <c r="K553" s="121"/>
      <c r="L553" s="121"/>
      <c r="M553" s="121"/>
      <c r="N553" s="121"/>
    </row>
    <row r="554" spans="2:14">
      <c r="B554" s="120"/>
      <c r="C554" s="120"/>
      <c r="D554" s="120"/>
      <c r="E554" s="120"/>
      <c r="F554" s="120"/>
      <c r="G554" s="120"/>
      <c r="H554" s="121"/>
      <c r="I554" s="121"/>
      <c r="J554" s="121"/>
      <c r="K554" s="121"/>
      <c r="L554" s="121"/>
      <c r="M554" s="121"/>
      <c r="N554" s="121"/>
    </row>
    <row r="555" spans="2:14">
      <c r="B555" s="120"/>
      <c r="C555" s="120"/>
      <c r="D555" s="120"/>
      <c r="E555" s="120"/>
      <c r="F555" s="120"/>
      <c r="G555" s="120"/>
      <c r="H555" s="121"/>
      <c r="I555" s="121"/>
      <c r="J555" s="121"/>
      <c r="K555" s="121"/>
      <c r="L555" s="121"/>
      <c r="M555" s="121"/>
      <c r="N555" s="121"/>
    </row>
    <row r="556" spans="2:14">
      <c r="B556" s="120"/>
      <c r="C556" s="120"/>
      <c r="D556" s="120"/>
      <c r="E556" s="120"/>
      <c r="F556" s="120"/>
      <c r="G556" s="120"/>
      <c r="H556" s="121"/>
      <c r="I556" s="121"/>
      <c r="J556" s="121"/>
      <c r="K556" s="121"/>
      <c r="L556" s="121"/>
      <c r="M556" s="121"/>
      <c r="N556" s="121"/>
    </row>
    <row r="557" spans="2:14">
      <c r="B557" s="120"/>
      <c r="C557" s="120"/>
      <c r="D557" s="120"/>
      <c r="E557" s="120"/>
      <c r="F557" s="120"/>
      <c r="G557" s="120"/>
      <c r="H557" s="121"/>
      <c r="I557" s="121"/>
      <c r="J557" s="121"/>
      <c r="K557" s="121"/>
      <c r="L557" s="121"/>
      <c r="M557" s="121"/>
      <c r="N557" s="121"/>
    </row>
    <row r="558" spans="2:14">
      <c r="B558" s="120"/>
      <c r="C558" s="120"/>
      <c r="D558" s="120"/>
      <c r="E558" s="120"/>
      <c r="F558" s="120"/>
      <c r="G558" s="120"/>
      <c r="H558" s="121"/>
      <c r="I558" s="121"/>
      <c r="J558" s="121"/>
      <c r="K558" s="121"/>
      <c r="L558" s="121"/>
      <c r="M558" s="121"/>
      <c r="N558" s="121"/>
    </row>
    <row r="559" spans="2:14">
      <c r="B559" s="120"/>
      <c r="C559" s="120"/>
      <c r="D559" s="120"/>
      <c r="E559" s="120"/>
      <c r="F559" s="120"/>
      <c r="G559" s="120"/>
      <c r="H559" s="121"/>
      <c r="I559" s="121"/>
      <c r="J559" s="121"/>
      <c r="K559" s="121"/>
      <c r="L559" s="121"/>
      <c r="M559" s="121"/>
      <c r="N559" s="121"/>
    </row>
    <row r="560" spans="2:14">
      <c r="B560" s="120"/>
      <c r="C560" s="120"/>
      <c r="D560" s="120"/>
      <c r="E560" s="120"/>
      <c r="F560" s="120"/>
      <c r="G560" s="120"/>
      <c r="H560" s="121"/>
      <c r="I560" s="121"/>
      <c r="J560" s="121"/>
      <c r="K560" s="121"/>
      <c r="L560" s="121"/>
      <c r="M560" s="121"/>
      <c r="N560" s="121"/>
    </row>
    <row r="561" spans="2:14">
      <c r="B561" s="120"/>
      <c r="C561" s="120"/>
      <c r="D561" s="120"/>
      <c r="E561" s="120"/>
      <c r="F561" s="120"/>
      <c r="G561" s="120"/>
      <c r="H561" s="121"/>
      <c r="I561" s="121"/>
      <c r="J561" s="121"/>
      <c r="K561" s="121"/>
      <c r="L561" s="121"/>
      <c r="M561" s="121"/>
      <c r="N561" s="121"/>
    </row>
    <row r="562" spans="2:14">
      <c r="B562" s="120"/>
      <c r="C562" s="120"/>
      <c r="D562" s="120"/>
      <c r="E562" s="120"/>
      <c r="F562" s="120"/>
      <c r="G562" s="120"/>
      <c r="H562" s="121"/>
      <c r="I562" s="121"/>
      <c r="J562" s="121"/>
      <c r="K562" s="121"/>
      <c r="L562" s="121"/>
      <c r="M562" s="121"/>
      <c r="N562" s="121"/>
    </row>
    <row r="563" spans="2:14">
      <c r="B563" s="120"/>
      <c r="C563" s="120"/>
      <c r="D563" s="120"/>
      <c r="E563" s="120"/>
      <c r="F563" s="120"/>
      <c r="G563" s="120"/>
      <c r="H563" s="121"/>
      <c r="I563" s="121"/>
      <c r="J563" s="121"/>
      <c r="K563" s="121"/>
      <c r="L563" s="121"/>
      <c r="M563" s="121"/>
      <c r="N563" s="121"/>
    </row>
    <row r="564" spans="2:14">
      <c r="B564" s="120"/>
      <c r="C564" s="120"/>
      <c r="D564" s="120"/>
      <c r="E564" s="120"/>
      <c r="F564" s="120"/>
      <c r="G564" s="120"/>
      <c r="H564" s="121"/>
      <c r="I564" s="121"/>
      <c r="J564" s="121"/>
      <c r="K564" s="121"/>
      <c r="L564" s="121"/>
      <c r="M564" s="121"/>
      <c r="N564" s="121"/>
    </row>
    <row r="565" spans="2:14">
      <c r="B565" s="120"/>
      <c r="C565" s="120"/>
      <c r="D565" s="120"/>
      <c r="E565" s="120"/>
      <c r="F565" s="120"/>
      <c r="G565" s="120"/>
      <c r="H565" s="121"/>
      <c r="I565" s="121"/>
      <c r="J565" s="121"/>
      <c r="K565" s="121"/>
      <c r="L565" s="121"/>
      <c r="M565" s="121"/>
      <c r="N565" s="121"/>
    </row>
    <row r="566" spans="2:14">
      <c r="B566" s="120"/>
      <c r="C566" s="120"/>
      <c r="D566" s="120"/>
      <c r="E566" s="120"/>
      <c r="F566" s="120"/>
      <c r="G566" s="120"/>
      <c r="H566" s="121"/>
      <c r="I566" s="121"/>
      <c r="J566" s="121"/>
      <c r="K566" s="121"/>
      <c r="L566" s="121"/>
      <c r="M566" s="121"/>
      <c r="N566" s="121"/>
    </row>
    <row r="567" spans="2:14">
      <c r="B567" s="120"/>
      <c r="C567" s="120"/>
      <c r="D567" s="120"/>
      <c r="E567" s="120"/>
      <c r="F567" s="120"/>
      <c r="G567" s="120"/>
      <c r="H567" s="121"/>
      <c r="I567" s="121"/>
      <c r="J567" s="121"/>
      <c r="K567" s="121"/>
      <c r="L567" s="121"/>
      <c r="M567" s="121"/>
      <c r="N567" s="121"/>
    </row>
    <row r="568" spans="2:14">
      <c r="B568" s="120"/>
      <c r="C568" s="120"/>
      <c r="D568" s="120"/>
      <c r="E568" s="120"/>
      <c r="F568" s="120"/>
      <c r="G568" s="120"/>
      <c r="H568" s="121"/>
      <c r="I568" s="121"/>
      <c r="J568" s="121"/>
      <c r="K568" s="121"/>
      <c r="L568" s="121"/>
      <c r="M568" s="121"/>
      <c r="N568" s="121"/>
    </row>
    <row r="569" spans="2:14">
      <c r="B569" s="120"/>
      <c r="C569" s="120"/>
      <c r="D569" s="120"/>
      <c r="E569" s="120"/>
      <c r="F569" s="120"/>
      <c r="G569" s="120"/>
      <c r="H569" s="121"/>
      <c r="I569" s="121"/>
      <c r="J569" s="121"/>
      <c r="K569" s="121"/>
      <c r="L569" s="121"/>
      <c r="M569" s="121"/>
      <c r="N569" s="121"/>
    </row>
    <row r="570" spans="2:14">
      <c r="B570" s="120"/>
      <c r="C570" s="120"/>
      <c r="D570" s="120"/>
      <c r="E570" s="120"/>
      <c r="F570" s="120"/>
      <c r="G570" s="120"/>
      <c r="H570" s="121"/>
      <c r="I570" s="121"/>
      <c r="J570" s="121"/>
      <c r="K570" s="121"/>
      <c r="L570" s="121"/>
      <c r="M570" s="121"/>
      <c r="N570" s="121"/>
    </row>
    <row r="571" spans="2:14">
      <c r="B571" s="120"/>
      <c r="C571" s="120"/>
      <c r="D571" s="120"/>
      <c r="E571" s="120"/>
      <c r="F571" s="120"/>
      <c r="G571" s="120"/>
      <c r="H571" s="121"/>
      <c r="I571" s="121"/>
      <c r="J571" s="121"/>
      <c r="K571" s="121"/>
      <c r="L571" s="121"/>
      <c r="M571" s="121"/>
      <c r="N571" s="121"/>
    </row>
    <row r="572" spans="2:14">
      <c r="B572" s="120"/>
      <c r="C572" s="120"/>
      <c r="D572" s="120"/>
      <c r="E572" s="120"/>
      <c r="F572" s="120"/>
      <c r="G572" s="120"/>
      <c r="H572" s="121"/>
      <c r="I572" s="121"/>
      <c r="J572" s="121"/>
      <c r="K572" s="121"/>
      <c r="L572" s="121"/>
      <c r="M572" s="121"/>
      <c r="N572" s="121"/>
    </row>
    <row r="573" spans="2:14">
      <c r="B573" s="120"/>
      <c r="C573" s="120"/>
      <c r="D573" s="120"/>
      <c r="E573" s="120"/>
      <c r="F573" s="120"/>
      <c r="G573" s="120"/>
      <c r="H573" s="121"/>
      <c r="I573" s="121"/>
      <c r="J573" s="121"/>
      <c r="K573" s="121"/>
      <c r="L573" s="121"/>
      <c r="M573" s="121"/>
      <c r="N573" s="12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1406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8803</v>
      </c>
    </row>
    <row r="6" spans="2:15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26.25" customHeight="1">
      <c r="B7" s="134" t="s">
        <v>91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101</v>
      </c>
      <c r="J8" s="29" t="s">
        <v>204</v>
      </c>
      <c r="K8" s="29" t="s">
        <v>203</v>
      </c>
      <c r="L8" s="29" t="s">
        <v>61</v>
      </c>
      <c r="M8" s="29" t="s">
        <v>58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33411.712262970992</v>
      </c>
      <c r="M11" s="69"/>
      <c r="N11" s="78">
        <f>IFERROR(L11/$L$11,0)</f>
        <v>1</v>
      </c>
      <c r="O11" s="78">
        <f>L11/'סכום נכסי הקרן'!$C$42</f>
        <v>2.7049380141872168E-2</v>
      </c>
    </row>
    <row r="12" spans="2:15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33411.712262970992</v>
      </c>
      <c r="M12" s="71"/>
      <c r="N12" s="81">
        <f t="shared" ref="N12:N39" si="0">IFERROR(L12/$L$11,0)</f>
        <v>1</v>
      </c>
      <c r="O12" s="81">
        <f>L12/'סכום נכסי הקרן'!$C$42</f>
        <v>2.7049380141872168E-2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23252.722441518999</v>
      </c>
      <c r="M13" s="71"/>
      <c r="N13" s="81">
        <f t="shared" si="0"/>
        <v>0.69594524993228679</v>
      </c>
      <c r="O13" s="81">
        <f>L13/'סכום נכסי הקרן'!$C$42</f>
        <v>1.8824887623348663E-2</v>
      </c>
    </row>
    <row r="14" spans="2:15">
      <c r="B14" s="76" t="s">
        <v>1872</v>
      </c>
      <c r="C14" s="73" t="s">
        <v>1873</v>
      </c>
      <c r="D14" s="86" t="s">
        <v>27</v>
      </c>
      <c r="E14" s="73"/>
      <c r="F14" s="86" t="s">
        <v>1745</v>
      </c>
      <c r="G14" s="73" t="s">
        <v>1874</v>
      </c>
      <c r="H14" s="73" t="s">
        <v>877</v>
      </c>
      <c r="I14" s="86" t="s">
        <v>133</v>
      </c>
      <c r="J14" s="83">
        <v>339.20293500000002</v>
      </c>
      <c r="K14" s="85">
        <v>115411</v>
      </c>
      <c r="L14" s="83">
        <v>1719.330027556</v>
      </c>
      <c r="M14" s="84">
        <v>5.8639810493367331E-4</v>
      </c>
      <c r="N14" s="84">
        <f t="shared" si="0"/>
        <v>5.1458902016867661E-2</v>
      </c>
      <c r="O14" s="84">
        <f>L14/'סכום נכסי הקרן'!$C$42</f>
        <v>1.3919314023376058E-3</v>
      </c>
    </row>
    <row r="15" spans="2:15">
      <c r="B15" s="76" t="s">
        <v>1875</v>
      </c>
      <c r="C15" s="73" t="s">
        <v>1876</v>
      </c>
      <c r="D15" s="86" t="s">
        <v>27</v>
      </c>
      <c r="E15" s="73"/>
      <c r="F15" s="86" t="s">
        <v>1745</v>
      </c>
      <c r="G15" s="73" t="s">
        <v>1035</v>
      </c>
      <c r="H15" s="73" t="s">
        <v>877</v>
      </c>
      <c r="I15" s="86" t="s">
        <v>130</v>
      </c>
      <c r="J15" s="83">
        <v>19.441279999999999</v>
      </c>
      <c r="K15" s="85">
        <v>1076863</v>
      </c>
      <c r="L15" s="83">
        <v>673.07905528399999</v>
      </c>
      <c r="M15" s="84">
        <v>1.3666536123916375E-4</v>
      </c>
      <c r="N15" s="84">
        <f t="shared" si="0"/>
        <v>2.0145003344529261E-2</v>
      </c>
      <c r="O15" s="84">
        <f>L15/'סכום נכסי הקרן'!$C$42</f>
        <v>5.4490985342545823E-4</v>
      </c>
    </row>
    <row r="16" spans="2:15">
      <c r="B16" s="76" t="s">
        <v>1877</v>
      </c>
      <c r="C16" s="73" t="s">
        <v>1878</v>
      </c>
      <c r="D16" s="86" t="s">
        <v>27</v>
      </c>
      <c r="E16" s="73"/>
      <c r="F16" s="86" t="s">
        <v>1745</v>
      </c>
      <c r="G16" s="73" t="s">
        <v>1035</v>
      </c>
      <c r="H16" s="73" t="s">
        <v>877</v>
      </c>
      <c r="I16" s="86" t="s">
        <v>132</v>
      </c>
      <c r="J16" s="83">
        <v>245.886574</v>
      </c>
      <c r="K16" s="85">
        <v>96690</v>
      </c>
      <c r="L16" s="83">
        <v>937.70081452299996</v>
      </c>
      <c r="M16" s="84">
        <v>7.8179261624386758E-4</v>
      </c>
      <c r="N16" s="84">
        <f t="shared" si="0"/>
        <v>2.8065033217774364E-2</v>
      </c>
      <c r="O16" s="84">
        <f>L16/'סכום נכסי הקרן'!$C$42</f>
        <v>7.5914175220184862E-4</v>
      </c>
    </row>
    <row r="17" spans="2:15">
      <c r="B17" s="76" t="s">
        <v>1879</v>
      </c>
      <c r="C17" s="73" t="s">
        <v>1880</v>
      </c>
      <c r="D17" s="86" t="s">
        <v>27</v>
      </c>
      <c r="E17" s="73"/>
      <c r="F17" s="86" t="s">
        <v>1745</v>
      </c>
      <c r="G17" s="73" t="s">
        <v>1066</v>
      </c>
      <c r="H17" s="73" t="s">
        <v>877</v>
      </c>
      <c r="I17" s="86" t="s">
        <v>132</v>
      </c>
      <c r="J17" s="83">
        <v>213.598116</v>
      </c>
      <c r="K17" s="85">
        <v>200369</v>
      </c>
      <c r="L17" s="83">
        <v>1688.0133085719999</v>
      </c>
      <c r="M17" s="84">
        <v>6.7639646535308463E-4</v>
      </c>
      <c r="N17" s="84">
        <f t="shared" si="0"/>
        <v>5.0521604378916098E-2</v>
      </c>
      <c r="O17" s="84">
        <f>L17/'סכום נכסי הקרן'!$C$42</f>
        <v>1.3665780822225749E-3</v>
      </c>
    </row>
    <row r="18" spans="2:15">
      <c r="B18" s="76" t="s">
        <v>1881</v>
      </c>
      <c r="C18" s="73" t="s">
        <v>1882</v>
      </c>
      <c r="D18" s="86" t="s">
        <v>27</v>
      </c>
      <c r="E18" s="73"/>
      <c r="F18" s="86" t="s">
        <v>1745</v>
      </c>
      <c r="G18" s="73" t="s">
        <v>1066</v>
      </c>
      <c r="H18" s="73" t="s">
        <v>877</v>
      </c>
      <c r="I18" s="86" t="s">
        <v>132</v>
      </c>
      <c r="J18" s="83">
        <v>37.824257000000003</v>
      </c>
      <c r="K18" s="85">
        <v>200209</v>
      </c>
      <c r="L18" s="83">
        <v>298.67709917300004</v>
      </c>
      <c r="M18" s="84">
        <v>1.1968160033846847E-4</v>
      </c>
      <c r="N18" s="84">
        <f t="shared" si="0"/>
        <v>8.9392934077195795E-3</v>
      </c>
      <c r="O18" s="84">
        <f>L18/'סכום נכסי הקרן'!$C$42</f>
        <v>2.4180234558513879E-4</v>
      </c>
    </row>
    <row r="19" spans="2:15">
      <c r="B19" s="76" t="s">
        <v>1883</v>
      </c>
      <c r="C19" s="73" t="s">
        <v>1884</v>
      </c>
      <c r="D19" s="86" t="s">
        <v>27</v>
      </c>
      <c r="E19" s="73"/>
      <c r="F19" s="86" t="s">
        <v>1745</v>
      </c>
      <c r="G19" s="73" t="s">
        <v>1066</v>
      </c>
      <c r="H19" s="73" t="s">
        <v>877</v>
      </c>
      <c r="I19" s="86" t="s">
        <v>132</v>
      </c>
      <c r="J19" s="83">
        <v>27.947572999999998</v>
      </c>
      <c r="K19" s="85">
        <v>200209</v>
      </c>
      <c r="L19" s="83">
        <v>220.686424612</v>
      </c>
      <c r="M19" s="84">
        <v>8.8430296610188009E-5</v>
      </c>
      <c r="N19" s="84">
        <f t="shared" si="0"/>
        <v>6.6050618081186724E-3</v>
      </c>
      <c r="O19" s="84">
        <f>L19/'סכום נכסי הקרן'!$C$42</f>
        <v>1.786628277083635E-4</v>
      </c>
    </row>
    <row r="20" spans="2:15">
      <c r="B20" s="76" t="s">
        <v>1885</v>
      </c>
      <c r="C20" s="73" t="s">
        <v>1886</v>
      </c>
      <c r="D20" s="86" t="s">
        <v>27</v>
      </c>
      <c r="E20" s="73"/>
      <c r="F20" s="86" t="s">
        <v>1745</v>
      </c>
      <c r="G20" s="73" t="s">
        <v>886</v>
      </c>
      <c r="H20" s="73" t="s">
        <v>877</v>
      </c>
      <c r="I20" s="86" t="s">
        <v>130</v>
      </c>
      <c r="J20" s="83">
        <v>21043.891498000001</v>
      </c>
      <c r="K20" s="85">
        <v>1507</v>
      </c>
      <c r="L20" s="83">
        <v>1019.5775952529999</v>
      </c>
      <c r="M20" s="84">
        <v>8.2192368315078443E-5</v>
      </c>
      <c r="N20" s="84">
        <f t="shared" si="0"/>
        <v>3.0515574515555772E-2</v>
      </c>
      <c r="O20" s="84">
        <f>L20/'סכום נכסי הקרן'!$C$42</f>
        <v>8.2542737531889467E-4</v>
      </c>
    </row>
    <row r="21" spans="2:15">
      <c r="B21" s="76" t="s">
        <v>1887</v>
      </c>
      <c r="C21" s="73" t="s">
        <v>1888</v>
      </c>
      <c r="D21" s="86" t="s">
        <v>27</v>
      </c>
      <c r="E21" s="73"/>
      <c r="F21" s="86" t="s">
        <v>1745</v>
      </c>
      <c r="G21" s="73" t="s">
        <v>886</v>
      </c>
      <c r="H21" s="73" t="s">
        <v>877</v>
      </c>
      <c r="I21" s="86" t="s">
        <v>130</v>
      </c>
      <c r="J21" s="83">
        <v>183.59821100000002</v>
      </c>
      <c r="K21" s="85">
        <v>211902.8</v>
      </c>
      <c r="L21" s="83">
        <v>1250.7949442759998</v>
      </c>
      <c r="M21" s="84">
        <v>6.5475449069812657E-4</v>
      </c>
      <c r="N21" s="84">
        <f t="shared" si="0"/>
        <v>3.7435822936324373E-2</v>
      </c>
      <c r="O21" s="84">
        <f>L21/'סכום נכסי הקרן'!$C$42</f>
        <v>1.012615805528455E-3</v>
      </c>
    </row>
    <row r="22" spans="2:15">
      <c r="B22" s="76" t="s">
        <v>1889</v>
      </c>
      <c r="C22" s="73" t="s">
        <v>1890</v>
      </c>
      <c r="D22" s="86" t="s">
        <v>27</v>
      </c>
      <c r="E22" s="73"/>
      <c r="F22" s="86" t="s">
        <v>1745</v>
      </c>
      <c r="G22" s="73" t="s">
        <v>1891</v>
      </c>
      <c r="H22" s="73" t="s">
        <v>877</v>
      </c>
      <c r="I22" s="86" t="s">
        <v>130</v>
      </c>
      <c r="J22" s="83">
        <v>663.26875800000005</v>
      </c>
      <c r="K22" s="85">
        <v>140510</v>
      </c>
      <c r="L22" s="83">
        <v>2996.2478823019997</v>
      </c>
      <c r="M22" s="84">
        <v>1.6176806155792834E-4</v>
      </c>
      <c r="N22" s="84">
        <f t="shared" si="0"/>
        <v>8.9676573852895125E-2</v>
      </c>
      <c r="O22" s="84">
        <f>L22/'סכום נכסי הקרן'!$C$42</f>
        <v>2.4256957359676339E-3</v>
      </c>
    </row>
    <row r="23" spans="2:15">
      <c r="B23" s="76" t="s">
        <v>1892</v>
      </c>
      <c r="C23" s="73" t="s">
        <v>1893</v>
      </c>
      <c r="D23" s="86" t="s">
        <v>27</v>
      </c>
      <c r="E23" s="73"/>
      <c r="F23" s="86" t="s">
        <v>1745</v>
      </c>
      <c r="G23" s="73" t="s">
        <v>1891</v>
      </c>
      <c r="H23" s="73" t="s">
        <v>877</v>
      </c>
      <c r="I23" s="86" t="s">
        <v>130</v>
      </c>
      <c r="J23" s="83">
        <v>2809.5154680000001</v>
      </c>
      <c r="K23" s="85">
        <v>13384.02</v>
      </c>
      <c r="L23" s="83">
        <v>1208.923955387</v>
      </c>
      <c r="M23" s="84">
        <v>3.90220744427936E-4</v>
      </c>
      <c r="N23" s="84">
        <f t="shared" si="0"/>
        <v>3.6182639963855047E-2</v>
      </c>
      <c r="O23" s="84">
        <f>L23/'סכום נכסי הקרן'!$C$42</f>
        <v>9.7871798291881106E-4</v>
      </c>
    </row>
    <row r="24" spans="2:15">
      <c r="B24" s="76" t="s">
        <v>1894</v>
      </c>
      <c r="C24" s="73" t="s">
        <v>1895</v>
      </c>
      <c r="D24" s="86" t="s">
        <v>27</v>
      </c>
      <c r="E24" s="73"/>
      <c r="F24" s="86" t="s">
        <v>1745</v>
      </c>
      <c r="G24" s="73" t="s">
        <v>1891</v>
      </c>
      <c r="H24" s="73" t="s">
        <v>877</v>
      </c>
      <c r="I24" s="86" t="s">
        <v>130</v>
      </c>
      <c r="J24" s="83">
        <v>21.682064</v>
      </c>
      <c r="K24" s="85">
        <v>1202429</v>
      </c>
      <c r="L24" s="83">
        <v>838.18724691700015</v>
      </c>
      <c r="M24" s="84">
        <v>2.1671703427373501E-4</v>
      </c>
      <c r="N24" s="84">
        <f t="shared" si="0"/>
        <v>2.5086629512427988E-2</v>
      </c>
      <c r="O24" s="84">
        <f>L24/'סכום נכסי הקרן'!$C$42</f>
        <v>6.7857777815997383E-4</v>
      </c>
    </row>
    <row r="25" spans="2:15">
      <c r="B25" s="76" t="s">
        <v>1896</v>
      </c>
      <c r="C25" s="73" t="s">
        <v>1897</v>
      </c>
      <c r="D25" s="86" t="s">
        <v>27</v>
      </c>
      <c r="E25" s="73"/>
      <c r="F25" s="86" t="s">
        <v>1745</v>
      </c>
      <c r="G25" s="73" t="s">
        <v>1891</v>
      </c>
      <c r="H25" s="73" t="s">
        <v>877</v>
      </c>
      <c r="I25" s="86" t="s">
        <v>130</v>
      </c>
      <c r="J25" s="83">
        <v>422.780461</v>
      </c>
      <c r="K25" s="85">
        <v>105133.6</v>
      </c>
      <c r="L25" s="83">
        <v>1429.017036449</v>
      </c>
      <c r="M25" s="84">
        <v>5.0909223154703507E-4</v>
      </c>
      <c r="N25" s="84">
        <f t="shared" si="0"/>
        <v>4.2769943222357047E-2</v>
      </c>
      <c r="O25" s="84">
        <f>L25/'סכום נכסי הקרן'!$C$42</f>
        <v>1.1569004528678248E-3</v>
      </c>
    </row>
    <row r="26" spans="2:15">
      <c r="B26" s="76" t="s">
        <v>1898</v>
      </c>
      <c r="C26" s="73" t="s">
        <v>1899</v>
      </c>
      <c r="D26" s="86" t="s">
        <v>27</v>
      </c>
      <c r="E26" s="73"/>
      <c r="F26" s="86" t="s">
        <v>1745</v>
      </c>
      <c r="G26" s="73" t="s">
        <v>1891</v>
      </c>
      <c r="H26" s="73" t="s">
        <v>877</v>
      </c>
      <c r="I26" s="86" t="s">
        <v>130</v>
      </c>
      <c r="J26" s="83">
        <v>1184.4895750000001</v>
      </c>
      <c r="K26" s="85">
        <v>34126.980000000003</v>
      </c>
      <c r="L26" s="83">
        <v>1299.6011234099999</v>
      </c>
      <c r="M26" s="84">
        <v>1.2771509000067538E-4</v>
      </c>
      <c r="N26" s="84">
        <f t="shared" si="0"/>
        <v>3.889657354826144E-2</v>
      </c>
      <c r="O26" s="84">
        <f>L26/'סכום נכסי הקרן'!$C$42</f>
        <v>1.0521282041232132E-3</v>
      </c>
    </row>
    <row r="27" spans="2:15">
      <c r="B27" s="76" t="s">
        <v>1900</v>
      </c>
      <c r="C27" s="73" t="s">
        <v>1901</v>
      </c>
      <c r="D27" s="86" t="s">
        <v>27</v>
      </c>
      <c r="E27" s="73"/>
      <c r="F27" s="86" t="s">
        <v>1745</v>
      </c>
      <c r="G27" s="73" t="s">
        <v>1891</v>
      </c>
      <c r="H27" s="73" t="s">
        <v>877</v>
      </c>
      <c r="I27" s="86" t="s">
        <v>132</v>
      </c>
      <c r="J27" s="83">
        <v>2223.2721959999999</v>
      </c>
      <c r="K27" s="85">
        <v>9546</v>
      </c>
      <c r="L27" s="83">
        <v>837.07040442999994</v>
      </c>
      <c r="M27" s="84">
        <v>6.4858940418027422E-5</v>
      </c>
      <c r="N27" s="84">
        <f t="shared" si="0"/>
        <v>2.5053202836231029E-2</v>
      </c>
      <c r="O27" s="84">
        <f>L27/'סכום נכסי הקרן'!$C$42</f>
        <v>6.7767360728864304E-4</v>
      </c>
    </row>
    <row r="28" spans="2:15">
      <c r="B28" s="76" t="s">
        <v>1902</v>
      </c>
      <c r="C28" s="73" t="s">
        <v>1903</v>
      </c>
      <c r="D28" s="86" t="s">
        <v>27</v>
      </c>
      <c r="E28" s="73"/>
      <c r="F28" s="86" t="s">
        <v>1745</v>
      </c>
      <c r="G28" s="73" t="s">
        <v>1904</v>
      </c>
      <c r="H28" s="73" t="s">
        <v>877</v>
      </c>
      <c r="I28" s="86" t="s">
        <v>132</v>
      </c>
      <c r="J28" s="83">
        <v>1434.6645759999999</v>
      </c>
      <c r="K28" s="85">
        <v>15654</v>
      </c>
      <c r="L28" s="83">
        <v>885.77541762199996</v>
      </c>
      <c r="M28" s="84">
        <v>5.7983052273160989E-5</v>
      </c>
      <c r="N28" s="84">
        <f t="shared" si="0"/>
        <v>2.65109255895177E-2</v>
      </c>
      <c r="O28" s="84">
        <f>L28/'סכום נכסי הקרן'!$C$42</f>
        <v>7.1710410418375069E-4</v>
      </c>
    </row>
    <row r="29" spans="2:15">
      <c r="B29" s="76" t="s">
        <v>1905</v>
      </c>
      <c r="C29" s="73" t="s">
        <v>1906</v>
      </c>
      <c r="D29" s="86" t="s">
        <v>27</v>
      </c>
      <c r="E29" s="73"/>
      <c r="F29" s="86" t="s">
        <v>1745</v>
      </c>
      <c r="G29" s="73" t="s">
        <v>633</v>
      </c>
      <c r="H29" s="73"/>
      <c r="I29" s="86" t="s">
        <v>133</v>
      </c>
      <c r="J29" s="83">
        <v>4891.245973</v>
      </c>
      <c r="K29" s="85">
        <v>14307.57</v>
      </c>
      <c r="L29" s="83">
        <v>3073.5326115529997</v>
      </c>
      <c r="M29" s="84">
        <v>2.434151099546299E-3</v>
      </c>
      <c r="N29" s="84">
        <f t="shared" si="0"/>
        <v>9.1989676774491033E-2</v>
      </c>
      <c r="O29" s="84">
        <f>L29/'סכום נכסי הקרן'!$C$42</f>
        <v>2.488263736201157E-3</v>
      </c>
    </row>
    <row r="30" spans="2:15">
      <c r="B30" s="76" t="s">
        <v>1907</v>
      </c>
      <c r="C30" s="73" t="s">
        <v>1908</v>
      </c>
      <c r="D30" s="86" t="s">
        <v>27</v>
      </c>
      <c r="E30" s="73"/>
      <c r="F30" s="86" t="s">
        <v>1745</v>
      </c>
      <c r="G30" s="73" t="s">
        <v>633</v>
      </c>
      <c r="H30" s="73"/>
      <c r="I30" s="86" t="s">
        <v>130</v>
      </c>
      <c r="J30" s="83">
        <v>6079.0502669999996</v>
      </c>
      <c r="K30" s="85">
        <v>14718</v>
      </c>
      <c r="L30" s="83">
        <v>2876.5074942000001</v>
      </c>
      <c r="M30" s="84">
        <v>2.6784013589948685E-4</v>
      </c>
      <c r="N30" s="84">
        <f t="shared" si="0"/>
        <v>8.6092789006444626E-2</v>
      </c>
      <c r="O30" s="84">
        <f>L30/'סכום נכסי הקרן'!$C$42</f>
        <v>2.3287565773093136E-3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29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10158.989821451998</v>
      </c>
      <c r="M32" s="71"/>
      <c r="N32" s="81">
        <f t="shared" si="0"/>
        <v>0.30405475006771332</v>
      </c>
      <c r="O32" s="81">
        <f>L32/'סכום נכסי הקרן'!$C$42</f>
        <v>8.2244925185235105E-3</v>
      </c>
    </row>
    <row r="33" spans="2:15">
      <c r="B33" s="76" t="s">
        <v>1909</v>
      </c>
      <c r="C33" s="73" t="s">
        <v>1910</v>
      </c>
      <c r="D33" s="86" t="s">
        <v>27</v>
      </c>
      <c r="E33" s="73"/>
      <c r="F33" s="86" t="s">
        <v>1721</v>
      </c>
      <c r="G33" s="73" t="s">
        <v>633</v>
      </c>
      <c r="H33" s="73"/>
      <c r="I33" s="86" t="s">
        <v>130</v>
      </c>
      <c r="J33" s="83">
        <v>145.573117</v>
      </c>
      <c r="K33" s="85">
        <v>84033</v>
      </c>
      <c r="L33" s="83">
        <v>393.28920558499999</v>
      </c>
      <c r="M33" s="84">
        <v>5.6303493521703105E-5</v>
      </c>
      <c r="N33" s="84">
        <f t="shared" si="0"/>
        <v>1.1770998220311754E-2</v>
      </c>
      <c r="O33" s="84">
        <f>L33/'סכום נכסי הקרן'!$C$42</f>
        <v>3.183982055105134E-4</v>
      </c>
    </row>
    <row r="34" spans="2:15">
      <c r="B34" s="76" t="s">
        <v>1911</v>
      </c>
      <c r="C34" s="73" t="s">
        <v>1912</v>
      </c>
      <c r="D34" s="86" t="s">
        <v>122</v>
      </c>
      <c r="E34" s="73"/>
      <c r="F34" s="86" t="s">
        <v>1721</v>
      </c>
      <c r="G34" s="73" t="s">
        <v>633</v>
      </c>
      <c r="H34" s="73"/>
      <c r="I34" s="86" t="s">
        <v>132</v>
      </c>
      <c r="J34" s="83">
        <v>2793.2733249999997</v>
      </c>
      <c r="K34" s="85">
        <v>3398</v>
      </c>
      <c r="L34" s="83">
        <v>374.35593801900006</v>
      </c>
      <c r="M34" s="84">
        <v>2.2511972241851089E-5</v>
      </c>
      <c r="N34" s="84">
        <f t="shared" si="0"/>
        <v>1.120433263259858E-2</v>
      </c>
      <c r="O34" s="84">
        <f>L34/'סכום נכסי הקרן'!$C$42</f>
        <v>3.0307025261514236E-4</v>
      </c>
    </row>
    <row r="35" spans="2:15">
      <c r="B35" s="76" t="s">
        <v>1913</v>
      </c>
      <c r="C35" s="73" t="s">
        <v>1914</v>
      </c>
      <c r="D35" s="86" t="s">
        <v>122</v>
      </c>
      <c r="E35" s="73"/>
      <c r="F35" s="86" t="s">
        <v>1721</v>
      </c>
      <c r="G35" s="73" t="s">
        <v>633</v>
      </c>
      <c r="H35" s="73"/>
      <c r="I35" s="86" t="s">
        <v>139</v>
      </c>
      <c r="J35" s="83">
        <v>12365.536679999997</v>
      </c>
      <c r="K35" s="85">
        <v>1971</v>
      </c>
      <c r="L35" s="83">
        <v>760.20179898900005</v>
      </c>
      <c r="M35" s="84">
        <v>4.7274567664443055E-5</v>
      </c>
      <c r="N35" s="84">
        <f t="shared" si="0"/>
        <v>2.2752554343989866E-2</v>
      </c>
      <c r="O35" s="84">
        <f>L35/'סכום נכסי הקרן'!$C$42</f>
        <v>6.1544249164918676E-4</v>
      </c>
    </row>
    <row r="36" spans="2:15">
      <c r="B36" s="76" t="s">
        <v>1915</v>
      </c>
      <c r="C36" s="73" t="s">
        <v>1916</v>
      </c>
      <c r="D36" s="86" t="s">
        <v>122</v>
      </c>
      <c r="E36" s="73"/>
      <c r="F36" s="86" t="s">
        <v>1721</v>
      </c>
      <c r="G36" s="73" t="s">
        <v>633</v>
      </c>
      <c r="H36" s="73"/>
      <c r="I36" s="86" t="s">
        <v>130</v>
      </c>
      <c r="J36" s="83">
        <v>54256.952823</v>
      </c>
      <c r="K36" s="85">
        <v>1835.2</v>
      </c>
      <c r="L36" s="83">
        <v>3201.2513680889992</v>
      </c>
      <c r="M36" s="84">
        <v>7.1337892165443138E-5</v>
      </c>
      <c r="N36" s="84">
        <f t="shared" si="0"/>
        <v>9.5812251191832273E-2</v>
      </c>
      <c r="O36" s="84">
        <f>L36/'סכום נכסי הקרן'!$C$42</f>
        <v>2.5916620047364155E-3</v>
      </c>
    </row>
    <row r="37" spans="2:15">
      <c r="B37" s="76" t="s">
        <v>1917</v>
      </c>
      <c r="C37" s="73" t="s">
        <v>1918</v>
      </c>
      <c r="D37" s="86" t="s">
        <v>27</v>
      </c>
      <c r="E37" s="73"/>
      <c r="F37" s="86" t="s">
        <v>1721</v>
      </c>
      <c r="G37" s="73" t="s">
        <v>633</v>
      </c>
      <c r="H37" s="73"/>
      <c r="I37" s="86" t="s">
        <v>130</v>
      </c>
      <c r="J37" s="83">
        <v>1602.93994</v>
      </c>
      <c r="K37" s="85">
        <v>7854</v>
      </c>
      <c r="L37" s="83">
        <v>404.75211278399996</v>
      </c>
      <c r="M37" s="84">
        <v>6.0398446736470631E-5</v>
      </c>
      <c r="N37" s="84">
        <f t="shared" si="0"/>
        <v>1.2114078727793076E-2</v>
      </c>
      <c r="O37" s="84">
        <f>L37/'סכום נכסי הקרן'!$C$42</f>
        <v>3.2767832057664208E-4</v>
      </c>
    </row>
    <row r="38" spans="2:15">
      <c r="B38" s="76" t="s">
        <v>1919</v>
      </c>
      <c r="C38" s="73" t="s">
        <v>1920</v>
      </c>
      <c r="D38" s="86" t="s">
        <v>27</v>
      </c>
      <c r="E38" s="73"/>
      <c r="F38" s="86" t="s">
        <v>1721</v>
      </c>
      <c r="G38" s="73" t="s">
        <v>633</v>
      </c>
      <c r="H38" s="73"/>
      <c r="I38" s="86" t="s">
        <v>139</v>
      </c>
      <c r="J38" s="83">
        <v>1408.531851</v>
      </c>
      <c r="K38" s="85">
        <v>14423.85</v>
      </c>
      <c r="L38" s="83">
        <v>633.69046016200002</v>
      </c>
      <c r="M38" s="84">
        <v>3.9071136420796638E-4</v>
      </c>
      <c r="N38" s="84">
        <f t="shared" si="0"/>
        <v>1.8966117485223782E-2</v>
      </c>
      <c r="O38" s="84">
        <f>L38/'סכום נכסי הקרן'!$C$42</f>
        <v>5.1302172167322672E-4</v>
      </c>
    </row>
    <row r="39" spans="2:15">
      <c r="B39" s="76" t="s">
        <v>1921</v>
      </c>
      <c r="C39" s="73" t="s">
        <v>1922</v>
      </c>
      <c r="D39" s="86" t="s">
        <v>122</v>
      </c>
      <c r="E39" s="73"/>
      <c r="F39" s="86" t="s">
        <v>1721</v>
      </c>
      <c r="G39" s="73" t="s">
        <v>633</v>
      </c>
      <c r="H39" s="73"/>
      <c r="I39" s="86" t="s">
        <v>130</v>
      </c>
      <c r="J39" s="83">
        <v>9077.6568989999978</v>
      </c>
      <c r="K39" s="85">
        <v>15047.11</v>
      </c>
      <c r="L39" s="83">
        <v>4391.4489378239996</v>
      </c>
      <c r="M39" s="84">
        <v>1.0295107592349411E-4</v>
      </c>
      <c r="N39" s="84">
        <f t="shared" si="0"/>
        <v>0.13143441746596404</v>
      </c>
      <c r="O39" s="84">
        <f>L39/'סכום נכסי הקרן'!$C$42</f>
        <v>3.5552195217623843E-3</v>
      </c>
    </row>
    <row r="40" spans="2:15">
      <c r="B40" s="13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</row>
    <row r="41" spans="2:15">
      <c r="B41" s="13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2:15"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2:15"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</row>
    <row r="44" spans="2:15"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</row>
    <row r="45" spans="2:15">
      <c r="B45" s="122" t="s">
        <v>219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</row>
    <row r="46" spans="2:15">
      <c r="B46" s="122" t="s">
        <v>110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2:15">
      <c r="B47" s="122" t="s">
        <v>202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</row>
    <row r="48" spans="2:15">
      <c r="B48" s="122" t="s">
        <v>210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</row>
    <row r="49" spans="2: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</row>
    <row r="50" spans="2:15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</row>
    <row r="51" spans="2:15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2:15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</row>
    <row r="53" spans="2:1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</row>
    <row r="54" spans="2:15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2:15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</row>
    <row r="56" spans="2:15"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</row>
    <row r="57" spans="2:15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</row>
    <row r="58" spans="2:15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</row>
    <row r="59" spans="2:15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</row>
    <row r="60" spans="2:15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</row>
    <row r="61" spans="2:15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</row>
    <row r="62" spans="2:15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</row>
    <row r="63" spans="2:15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2:15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2:15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</row>
    <row r="66" spans="2:15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</row>
    <row r="67" spans="2:15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</row>
    <row r="68" spans="2:15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</row>
    <row r="69" spans="2:15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</row>
    <row r="70" spans="2:15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2:15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</row>
    <row r="72" spans="2:15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2:15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2:15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2:15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2:15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</row>
    <row r="77" spans="2:15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2:15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  <row r="79" spans="2:15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</row>
    <row r="80" spans="2:15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2:15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</row>
    <row r="82" spans="2:15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</row>
    <row r="83" spans="2:15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</row>
    <row r="84" spans="2:15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</row>
    <row r="85" spans="2:15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</row>
    <row r="86" spans="2:15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</row>
    <row r="87" spans="2:15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2:15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2:15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2:15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2:15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2:15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2:15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2:15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2:15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2:15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2:15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2:15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2:1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2:15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2:15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2:15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2:15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2:15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2:15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2:15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2:15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2:15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2:15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2:15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2:15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9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9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8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</row>
    <row r="406" spans="2:15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</row>
    <row r="407" spans="2:15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</row>
    <row r="408" spans="2:15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</row>
    <row r="409" spans="2:15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</row>
    <row r="410" spans="2:15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</row>
    <row r="411" spans="2:15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</row>
    <row r="412" spans="2:15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</row>
    <row r="413" spans="2:15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</row>
    <row r="414" spans="2:15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</row>
    <row r="415" spans="2:15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</row>
    <row r="416" spans="2:15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</row>
    <row r="417" spans="2:15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</row>
    <row r="418" spans="2:15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</row>
    <row r="419" spans="2:15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</row>
    <row r="420" spans="2:15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</row>
    <row r="421" spans="2:15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</row>
    <row r="422" spans="2:15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</row>
    <row r="423" spans="2:15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</row>
    <row r="424" spans="2:15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</row>
    <row r="425" spans="2:15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</row>
    <row r="426" spans="2:15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</row>
    <row r="427" spans="2:15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</row>
    <row r="428" spans="2:15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</row>
    <row r="429" spans="2:15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</row>
    <row r="430" spans="2:15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</row>
    <row r="431" spans="2:15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</row>
    <row r="432" spans="2:15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</row>
    <row r="433" spans="2:15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</row>
    <row r="434" spans="2:15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</row>
    <row r="435" spans="2:15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</row>
    <row r="436" spans="2:15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</row>
    <row r="437" spans="2:15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</row>
    <row r="438" spans="2:15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</row>
    <row r="439" spans="2:15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</row>
    <row r="440" spans="2:15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</row>
    <row r="441" spans="2:15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</row>
    <row r="442" spans="2:15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</row>
    <row r="443" spans="2:15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</row>
    <row r="444" spans="2:15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</row>
    <row r="445" spans="2:15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</row>
    <row r="446" spans="2:15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</row>
    <row r="447" spans="2:15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</row>
    <row r="448" spans="2:15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</row>
    <row r="449" spans="2:15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</row>
    <row r="450" spans="2:15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</row>
    <row r="451" spans="2:15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</row>
    <row r="452" spans="2:15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</row>
    <row r="453" spans="2:15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</row>
    <row r="454" spans="2:15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</row>
    <row r="455" spans="2:15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</row>
    <row r="456" spans="2:15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</row>
    <row r="457" spans="2:15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</row>
    <row r="458" spans="2:15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</row>
    <row r="459" spans="2:15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</row>
    <row r="460" spans="2:15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</row>
    <row r="461" spans="2:15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</row>
    <row r="462" spans="2:15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</row>
    <row r="463" spans="2:15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</row>
    <row r="464" spans="2:15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</row>
    <row r="465" spans="2:15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</row>
    <row r="466" spans="2:15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</row>
    <row r="467" spans="2:15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</row>
    <row r="468" spans="2:15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</row>
    <row r="469" spans="2:15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</row>
    <row r="470" spans="2:15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</row>
    <row r="471" spans="2:15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</row>
    <row r="472" spans="2:15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</row>
    <row r="473" spans="2:15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</row>
    <row r="474" spans="2:15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</row>
    <row r="475" spans="2:15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</row>
    <row r="476" spans="2:15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</row>
    <row r="477" spans="2:15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</row>
    <row r="478" spans="2:15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</row>
    <row r="479" spans="2:15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</row>
    <row r="480" spans="2:15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</row>
    <row r="481" spans="2:15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</row>
    <row r="482" spans="2:15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</row>
    <row r="483" spans="2:15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</row>
    <row r="484" spans="2:15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</row>
    <row r="485" spans="2:15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</row>
    <row r="486" spans="2:15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</row>
    <row r="487" spans="2:15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2:15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</row>
    <row r="489" spans="2:15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</row>
    <row r="490" spans="2:15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</row>
    <row r="491" spans="2:15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</row>
    <row r="492" spans="2:15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</row>
    <row r="493" spans="2:15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</row>
    <row r="494" spans="2:15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</row>
    <row r="495" spans="2:15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</row>
    <row r="496" spans="2:15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</row>
    <row r="497" spans="2:15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</row>
    <row r="498" spans="2:15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</row>
    <row r="499" spans="2:15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</row>
    <row r="500" spans="2:15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</row>
    <row r="501" spans="2:15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</row>
    <row r="502" spans="2:15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</row>
    <row r="503" spans="2:15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</row>
    <row r="504" spans="2:15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</row>
    <row r="505" spans="2:15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</row>
    <row r="506" spans="2:15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</row>
    <row r="507" spans="2:15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</row>
    <row r="508" spans="2:15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</row>
    <row r="509" spans="2:15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</row>
    <row r="510" spans="2:15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</row>
    <row r="511" spans="2:15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</row>
    <row r="512" spans="2:15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</row>
    <row r="513" spans="2:15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</row>
    <row r="514" spans="2:15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</row>
    <row r="515" spans="2:15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</row>
    <row r="516" spans="2:15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</row>
    <row r="517" spans="2:15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</row>
    <row r="518" spans="2:15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</row>
    <row r="519" spans="2:15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</row>
    <row r="520" spans="2:15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</row>
    <row r="521" spans="2:15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</row>
    <row r="522" spans="2:15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</row>
    <row r="523" spans="2:15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</row>
    <row r="524" spans="2:15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</row>
    <row r="525" spans="2:15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8.1406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8803</v>
      </c>
    </row>
    <row r="6" spans="2:12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92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78.75"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31.152727668000001</v>
      </c>
      <c r="J11" s="73"/>
      <c r="K11" s="84">
        <f>IFERROR(I11/$I$11,0)</f>
        <v>1</v>
      </c>
      <c r="L11" s="84">
        <f>I11/'סכום נכסי הקרן'!$C$42</f>
        <v>2.5220556388001792E-5</v>
      </c>
    </row>
    <row r="12" spans="2:12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31.152727668000001</v>
      </c>
      <c r="J12" s="73"/>
      <c r="K12" s="84">
        <f t="shared" ref="K12:K16" si="0">IFERROR(I12/$I$11,0)</f>
        <v>1</v>
      </c>
      <c r="L12" s="84">
        <f>I12/'סכום נכסי הקרן'!$C$42</f>
        <v>2.5220556388001792E-5</v>
      </c>
    </row>
    <row r="13" spans="2:12">
      <c r="B13" s="89" t="s">
        <v>1923</v>
      </c>
      <c r="C13" s="71"/>
      <c r="D13" s="71"/>
      <c r="E13" s="71"/>
      <c r="F13" s="71"/>
      <c r="G13" s="80"/>
      <c r="H13" s="82"/>
      <c r="I13" s="80">
        <v>31.152727668000001</v>
      </c>
      <c r="J13" s="71"/>
      <c r="K13" s="81">
        <f t="shared" si="0"/>
        <v>1</v>
      </c>
      <c r="L13" s="81">
        <f>I13/'סכום נכסי הקרן'!$C$42</f>
        <v>2.5220556388001792E-5</v>
      </c>
    </row>
    <row r="14" spans="2:12">
      <c r="B14" s="76" t="s">
        <v>1924</v>
      </c>
      <c r="C14" s="73" t="s">
        <v>1925</v>
      </c>
      <c r="D14" s="86" t="s">
        <v>118</v>
      </c>
      <c r="E14" s="86" t="s">
        <v>1166</v>
      </c>
      <c r="F14" s="86" t="s">
        <v>131</v>
      </c>
      <c r="G14" s="83">
        <v>2604.5453699999998</v>
      </c>
      <c r="H14" s="85">
        <v>273</v>
      </c>
      <c r="I14" s="83">
        <v>7.1104088609999998</v>
      </c>
      <c r="J14" s="84">
        <v>3.4866901919888512E-4</v>
      </c>
      <c r="K14" s="84">
        <f t="shared" si="0"/>
        <v>0.22824354055853005</v>
      </c>
      <c r="L14" s="84">
        <f>I14/'סכום נכסי הקרן'!$C$42</f>
        <v>5.756429084853581E-6</v>
      </c>
    </row>
    <row r="15" spans="2:12">
      <c r="B15" s="76" t="s">
        <v>1926</v>
      </c>
      <c r="C15" s="73" t="s">
        <v>1927</v>
      </c>
      <c r="D15" s="86" t="s">
        <v>118</v>
      </c>
      <c r="E15" s="86" t="s">
        <v>471</v>
      </c>
      <c r="F15" s="86" t="s">
        <v>131</v>
      </c>
      <c r="G15" s="83">
        <v>13363.495999999999</v>
      </c>
      <c r="H15" s="85">
        <v>166.1</v>
      </c>
      <c r="I15" s="83">
        <v>22.196766856</v>
      </c>
      <c r="J15" s="84">
        <v>7.7245641618497107E-4</v>
      </c>
      <c r="K15" s="84">
        <f t="shared" si="0"/>
        <v>0.71251439336403466</v>
      </c>
      <c r="L15" s="84">
        <f>I15/'סכום נכסי הקרן'!$C$42</f>
        <v>1.7970009435100527E-5</v>
      </c>
    </row>
    <row r="16" spans="2:12">
      <c r="B16" s="76" t="s">
        <v>1928</v>
      </c>
      <c r="C16" s="73" t="s">
        <v>1929</v>
      </c>
      <c r="D16" s="86" t="s">
        <v>118</v>
      </c>
      <c r="E16" s="86" t="s">
        <v>125</v>
      </c>
      <c r="F16" s="86" t="s">
        <v>131</v>
      </c>
      <c r="G16" s="83">
        <v>12222.198249999999</v>
      </c>
      <c r="H16" s="85">
        <v>15.1</v>
      </c>
      <c r="I16" s="83">
        <v>1.845551951</v>
      </c>
      <c r="J16" s="84">
        <v>1.1194420790078083E-4</v>
      </c>
      <c r="K16" s="84">
        <f t="shared" si="0"/>
        <v>5.9242066077435207E-2</v>
      </c>
      <c r="L16" s="84">
        <f>I16/'סכום נכסי הקרן'!$C$42</f>
        <v>1.4941178680476827E-6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2" t="s">
        <v>219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2" t="s">
        <v>110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2" t="s">
        <v>202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2" t="s">
        <v>210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