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הלוואות!$B$7:$R$984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מזומנים!$B$7:$L$194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מניות!$B$6:$O$31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P33" i="78" l="1"/>
  <c r="P12" i="78"/>
  <c r="L145" i="62" l="1"/>
  <c r="L171" i="62"/>
  <c r="L97" i="62" l="1"/>
  <c r="L12" i="62" s="1"/>
  <c r="L11" i="62" s="1"/>
  <c r="R13" i="61"/>
  <c r="R12" i="61" s="1"/>
  <c r="R11" i="61" s="1"/>
  <c r="I11" i="81"/>
  <c r="I10" i="81" s="1"/>
  <c r="J12" i="58"/>
  <c r="J21" i="58"/>
  <c r="J11" i="58" l="1"/>
  <c r="J10" i="58" s="1"/>
  <c r="K48" i="58" s="1"/>
  <c r="J12" i="81"/>
  <c r="J14" i="81"/>
  <c r="J13" i="81"/>
  <c r="C15" i="88"/>
  <c r="C16" i="88"/>
  <c r="C37" i="88"/>
  <c r="C43" i="88"/>
  <c r="C23" i="88"/>
  <c r="J11" i="81"/>
  <c r="J10" i="81"/>
  <c r="H20" i="80"/>
  <c r="H19" i="80"/>
  <c r="H18" i="80"/>
  <c r="H17" i="80"/>
  <c r="H15" i="80"/>
  <c r="H14" i="80"/>
  <c r="H13" i="80"/>
  <c r="H12" i="80"/>
  <c r="H11" i="80"/>
  <c r="H10" i="80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297" i="76"/>
  <c r="J296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1" i="76"/>
  <c r="J280" i="76"/>
  <c r="J279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6" i="74"/>
  <c r="K15" i="74"/>
  <c r="K14" i="74"/>
  <c r="K13" i="74"/>
  <c r="K12" i="74"/>
  <c r="K11" i="74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1" i="73"/>
  <c r="J50" i="73"/>
  <c r="J49" i="73"/>
  <c r="J48" i="73"/>
  <c r="J47" i="73"/>
  <c r="J46" i="73"/>
  <c r="J44" i="73"/>
  <c r="J43" i="73"/>
  <c r="J42" i="73"/>
  <c r="J41" i="73"/>
  <c r="J40" i="73"/>
  <c r="J39" i="73"/>
  <c r="J38" i="73"/>
  <c r="J37" i="73"/>
  <c r="J35" i="73"/>
  <c r="J34" i="73"/>
  <c r="J33" i="73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7" i="73"/>
  <c r="J16" i="73"/>
  <c r="J14" i="73"/>
  <c r="J13" i="73"/>
  <c r="J12" i="73"/>
  <c r="J11" i="73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7" i="71"/>
  <c r="R36" i="71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16" i="65"/>
  <c r="K15" i="65"/>
  <c r="K14" i="65"/>
  <c r="K13" i="65"/>
  <c r="K12" i="65"/>
  <c r="K11" i="65"/>
  <c r="N39" i="64"/>
  <c r="N38" i="64"/>
  <c r="N37" i="64"/>
  <c r="N36" i="64"/>
  <c r="N35" i="64"/>
  <c r="N34" i="64"/>
  <c r="N33" i="64"/>
  <c r="N32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4" i="63"/>
  <c r="M93" i="63"/>
  <c r="M92" i="63"/>
  <c r="M91" i="63"/>
  <c r="M90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4" i="62"/>
  <c r="N263" i="62"/>
  <c r="N262" i="62"/>
  <c r="N261" i="62"/>
  <c r="N260" i="62"/>
  <c r="N259" i="62"/>
  <c r="N258" i="62"/>
  <c r="N257" i="62"/>
  <c r="N256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1" i="62"/>
  <c r="N240" i="62"/>
  <c r="N239" i="62"/>
  <c r="N238" i="62"/>
  <c r="N237" i="62"/>
  <c r="N236" i="62"/>
  <c r="N234" i="62"/>
  <c r="N233" i="62"/>
  <c r="N232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69" i="62"/>
  <c r="N168" i="62"/>
  <c r="N167" i="62"/>
  <c r="N166" i="62"/>
  <c r="N165" i="62"/>
  <c r="N164" i="62"/>
  <c r="N163" i="62"/>
  <c r="N242" i="62"/>
  <c r="N162" i="62"/>
  <c r="N235" i="62"/>
  <c r="N161" i="62"/>
  <c r="N231" i="62"/>
  <c r="N160" i="62"/>
  <c r="N159" i="62"/>
  <c r="N158" i="62"/>
  <c r="N157" i="62"/>
  <c r="N214" i="62"/>
  <c r="N156" i="62"/>
  <c r="N155" i="62"/>
  <c r="N154" i="62"/>
  <c r="N153" i="62"/>
  <c r="N198" i="62"/>
  <c r="N152" i="62"/>
  <c r="N151" i="62"/>
  <c r="N150" i="62"/>
  <c r="N149" i="62"/>
  <c r="N148" i="62"/>
  <c r="N147" i="62"/>
  <c r="N146" i="62"/>
  <c r="N145" i="62"/>
  <c r="N144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1" i="61"/>
  <c r="T250" i="61"/>
  <c r="T249" i="61"/>
  <c r="T248" i="61"/>
  <c r="T246" i="61"/>
  <c r="T245" i="61"/>
  <c r="T244" i="61"/>
  <c r="T243" i="61"/>
  <c r="T242" i="61"/>
  <c r="T241" i="61"/>
  <c r="T240" i="61"/>
  <c r="T239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221" i="61"/>
  <c r="T161" i="61"/>
  <c r="T160" i="61"/>
  <c r="T159" i="61"/>
  <c r="T158" i="61"/>
  <c r="T157" i="61"/>
  <c r="T156" i="61"/>
  <c r="T155" i="61"/>
  <c r="T154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0" i="59"/>
  <c r="Q49" i="59"/>
  <c r="Q48" i="59"/>
  <c r="Q47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49" i="58"/>
  <c r="K45" i="58"/>
  <c r="K41" i="58"/>
  <c r="K37" i="58"/>
  <c r="K33" i="58"/>
  <c r="K29" i="58"/>
  <c r="K25" i="58"/>
  <c r="K21" i="58"/>
  <c r="K16" i="58"/>
  <c r="K12" i="58"/>
  <c r="C11" i="88" l="1"/>
  <c r="K13" i="58"/>
  <c r="K26" i="58"/>
  <c r="K38" i="58"/>
  <c r="K46" i="58"/>
  <c r="K14" i="58"/>
  <c r="K18" i="58"/>
  <c r="K23" i="58"/>
  <c r="K27" i="58"/>
  <c r="K31" i="58"/>
  <c r="K35" i="58"/>
  <c r="K39" i="58"/>
  <c r="K43" i="58"/>
  <c r="K47" i="58"/>
  <c r="K51" i="58"/>
  <c r="K17" i="58"/>
  <c r="K22" i="58"/>
  <c r="K30" i="58"/>
  <c r="K34" i="58"/>
  <c r="K42" i="58"/>
  <c r="K50" i="58"/>
  <c r="K10" i="58"/>
  <c r="K11" i="58"/>
  <c r="K15" i="58"/>
  <c r="K19" i="58"/>
  <c r="K24" i="58"/>
  <c r="K28" i="58"/>
  <c r="K32" i="58"/>
  <c r="K36" i="58"/>
  <c r="K40" i="58"/>
  <c r="K44" i="58"/>
  <c r="C12" i="88"/>
  <c r="C10" i="88" l="1"/>
  <c r="C42" i="88" l="1"/>
  <c r="R145" i="78" s="1"/>
  <c r="K86" i="76"/>
  <c r="N52" i="63"/>
  <c r="O240" i="62"/>
  <c r="O20" i="62"/>
  <c r="U98" i="61"/>
  <c r="N84" i="63"/>
  <c r="U33" i="61"/>
  <c r="U208" i="61"/>
  <c r="O46" i="62"/>
  <c r="U243" i="61"/>
  <c r="O227" i="62"/>
  <c r="K59" i="76"/>
  <c r="R19" i="59"/>
  <c r="R27" i="59"/>
  <c r="U162" i="61"/>
  <c r="U350" i="61"/>
  <c r="U193" i="61"/>
  <c r="N26" i="63"/>
  <c r="M27" i="72"/>
  <c r="U82" i="61"/>
  <c r="U116" i="61"/>
  <c r="U29" i="61"/>
  <c r="O161" i="62"/>
  <c r="O33" i="62"/>
  <c r="U234" i="61"/>
  <c r="O255" i="62"/>
  <c r="K14" i="76"/>
  <c r="K123" i="76" l="1"/>
  <c r="K228" i="76"/>
  <c r="O131" i="62"/>
  <c r="U336" i="61"/>
  <c r="U157" i="61"/>
  <c r="L42" i="58"/>
  <c r="K110" i="76"/>
  <c r="O145" i="62"/>
  <c r="U115" i="61"/>
  <c r="R47" i="59"/>
  <c r="O238" i="62"/>
  <c r="K72" i="76"/>
  <c r="U161" i="61"/>
  <c r="R11" i="59"/>
  <c r="O77" i="62"/>
  <c r="N15" i="63"/>
  <c r="K68" i="73"/>
  <c r="O23" i="64"/>
  <c r="O38" i="62"/>
  <c r="O123" i="62"/>
  <c r="U296" i="61"/>
  <c r="U109" i="61"/>
  <c r="L21" i="58"/>
  <c r="U14" i="61"/>
  <c r="U42" i="61"/>
  <c r="S37" i="71"/>
  <c r="O18" i="62"/>
  <c r="O97" i="62"/>
  <c r="U262" i="61"/>
  <c r="U75" i="61"/>
  <c r="U167" i="61"/>
  <c r="R13" i="59"/>
  <c r="K115" i="73"/>
  <c r="O83" i="62"/>
  <c r="O126" i="62"/>
  <c r="U300" i="61"/>
  <c r="U121" i="61"/>
  <c r="L25" i="58"/>
  <c r="U30" i="61"/>
  <c r="U241" i="61"/>
  <c r="O141" i="62"/>
  <c r="O187" i="62"/>
  <c r="S21" i="71"/>
  <c r="O95" i="62"/>
  <c r="K70" i="76"/>
  <c r="M18" i="72"/>
  <c r="O162" i="62"/>
  <c r="R20" i="59"/>
  <c r="U128" i="61"/>
  <c r="O124" i="62"/>
  <c r="U302" i="61"/>
  <c r="L27" i="58"/>
  <c r="P13" i="69"/>
  <c r="U340" i="61"/>
  <c r="R33" i="59"/>
  <c r="L15" i="58"/>
  <c r="N53" i="63"/>
  <c r="L13" i="65"/>
  <c r="P57" i="69"/>
  <c r="L14" i="65"/>
  <c r="O210" i="62"/>
  <c r="U317" i="61"/>
  <c r="O82" i="62"/>
  <c r="U246" i="61"/>
  <c r="U69" i="61"/>
  <c r="U169" i="61"/>
  <c r="U40" i="61"/>
  <c r="K185" i="76"/>
  <c r="N50" i="63"/>
  <c r="U265" i="61"/>
  <c r="O56" i="62"/>
  <c r="U218" i="61"/>
  <c r="U27" i="61"/>
  <c r="U204" i="61"/>
  <c r="U106" i="61"/>
  <c r="P52" i="69"/>
  <c r="U325" i="61"/>
  <c r="O86" i="62"/>
  <c r="U260" i="61"/>
  <c r="U73" i="61"/>
  <c r="U173" i="61"/>
  <c r="U88" i="61"/>
  <c r="U307" i="61"/>
  <c r="K120" i="76"/>
  <c r="O239" i="62"/>
  <c r="K61" i="73"/>
  <c r="P64" i="69"/>
  <c r="K26" i="76"/>
  <c r="R43" i="78"/>
  <c r="K272" i="76"/>
  <c r="K166" i="76"/>
  <c r="K99" i="73"/>
  <c r="N58" i="63"/>
  <c r="O220" i="62"/>
  <c r="U301" i="61"/>
  <c r="O115" i="62"/>
  <c r="U328" i="61"/>
  <c r="U188" i="61"/>
  <c r="R12" i="59"/>
  <c r="U50" i="61"/>
  <c r="O128" i="62"/>
  <c r="U65" i="61"/>
  <c r="U66" i="61"/>
  <c r="M29" i="72"/>
  <c r="O216" i="62"/>
  <c r="K95" i="73"/>
  <c r="U228" i="61"/>
  <c r="O225" i="62"/>
  <c r="K13" i="67"/>
  <c r="K61" i="76"/>
  <c r="K33" i="76"/>
  <c r="R79" i="78"/>
  <c r="K91" i="73"/>
  <c r="O211" i="62"/>
  <c r="U230" i="61"/>
  <c r="O121" i="62"/>
  <c r="O31" i="62"/>
  <c r="U326" i="61"/>
  <c r="U286" i="61"/>
  <c r="U235" i="61"/>
  <c r="U186" i="61"/>
  <c r="U139" i="61"/>
  <c r="U91" i="61"/>
  <c r="U51" i="61"/>
  <c r="U11" i="61"/>
  <c r="L43" i="58"/>
  <c r="U194" i="61"/>
  <c r="U151" i="61"/>
  <c r="U44" i="61"/>
  <c r="U102" i="61"/>
  <c r="L19" i="58"/>
  <c r="K274" i="76"/>
  <c r="K42" i="73"/>
  <c r="N71" i="63"/>
  <c r="K14" i="73"/>
  <c r="K48" i="76"/>
  <c r="O235" i="62"/>
  <c r="O148" i="62"/>
  <c r="O30" i="62"/>
  <c r="U293" i="61"/>
  <c r="U199" i="61"/>
  <c r="O151" i="62"/>
  <c r="O111" i="62"/>
  <c r="O62" i="62"/>
  <c r="O21" i="62"/>
  <c r="U324" i="61"/>
  <c r="U276" i="61"/>
  <c r="U233" i="61"/>
  <c r="U184" i="61"/>
  <c r="U137" i="61"/>
  <c r="U97" i="61"/>
  <c r="U57" i="61"/>
  <c r="R49" i="59"/>
  <c r="L49" i="58"/>
  <c r="N68" i="63"/>
  <c r="U149" i="61"/>
  <c r="U68" i="61"/>
  <c r="U126" i="61"/>
  <c r="L11" i="58"/>
  <c r="R32" i="59"/>
  <c r="U34" i="61"/>
  <c r="U224" i="61"/>
  <c r="U275" i="61"/>
  <c r="U331" i="61"/>
  <c r="O53" i="62"/>
  <c r="O110" i="62"/>
  <c r="O214" i="62"/>
  <c r="O213" i="62"/>
  <c r="N19" i="63"/>
  <c r="K128" i="76"/>
  <c r="O221" i="62"/>
  <c r="N18" i="63"/>
  <c r="K80" i="76"/>
  <c r="P30" i="69"/>
  <c r="K17" i="73"/>
  <c r="K109" i="73"/>
  <c r="N81" i="63"/>
  <c r="K120" i="73"/>
  <c r="O173" i="62"/>
  <c r="N83" i="63"/>
  <c r="O16" i="62"/>
  <c r="O38" i="64"/>
  <c r="K112" i="73"/>
  <c r="K145" i="76"/>
  <c r="K213" i="76"/>
  <c r="O75" i="62"/>
  <c r="U187" i="61"/>
  <c r="K14" i="81"/>
  <c r="L40" i="58"/>
  <c r="U179" i="61"/>
  <c r="U174" i="61"/>
  <c r="O101" i="62"/>
  <c r="N43" i="63"/>
  <c r="P44" i="69"/>
  <c r="L23" i="58"/>
  <c r="U214" i="61"/>
  <c r="O132" i="62"/>
  <c r="O254" i="62"/>
  <c r="L36" i="58"/>
  <c r="U23" i="61"/>
  <c r="U290" i="61"/>
  <c r="U222" i="61"/>
  <c r="K75" i="73"/>
  <c r="L30" i="58"/>
  <c r="U28" i="61"/>
  <c r="L39" i="58"/>
  <c r="U95" i="61"/>
  <c r="U231" i="61"/>
  <c r="O19" i="62"/>
  <c r="O149" i="62"/>
  <c r="O26" i="62"/>
  <c r="N78" i="63"/>
  <c r="K29" i="73"/>
  <c r="U112" i="61"/>
  <c r="U140" i="61"/>
  <c r="R39" i="59"/>
  <c r="U135" i="61"/>
  <c r="U274" i="61"/>
  <c r="O60" i="62"/>
  <c r="U256" i="61"/>
  <c r="O263" i="62"/>
  <c r="K46" i="76"/>
  <c r="I15" i="80"/>
  <c r="D21" i="88"/>
  <c r="D31" i="88"/>
  <c r="D37" i="88"/>
  <c r="D15" i="88"/>
  <c r="D18" i="88"/>
  <c r="R240" i="78"/>
  <c r="R206" i="78"/>
  <c r="R174" i="78"/>
  <c r="R135" i="78"/>
  <c r="K11" i="81"/>
  <c r="R247" i="78"/>
  <c r="R238" i="78"/>
  <c r="R204" i="78"/>
  <c r="R172" i="78"/>
  <c r="R141" i="78"/>
  <c r="R109" i="78"/>
  <c r="R223" i="78"/>
  <c r="R246" i="78"/>
  <c r="R210" i="78"/>
  <c r="R178" i="78"/>
  <c r="R147" i="78"/>
  <c r="R115" i="78"/>
  <c r="R199" i="78"/>
  <c r="I12" i="80"/>
  <c r="R216" i="78"/>
  <c r="R184" i="78"/>
  <c r="R113" i="78"/>
  <c r="R239" i="78"/>
  <c r="I20" i="80"/>
  <c r="R207" i="78"/>
  <c r="R221" i="78"/>
  <c r="R97" i="78"/>
  <c r="R65" i="78"/>
  <c r="R33" i="78"/>
  <c r="K287" i="76"/>
  <c r="K253" i="76"/>
  <c r="R74" i="78"/>
  <c r="R237" i="78"/>
  <c r="R46" i="78"/>
  <c r="R177" i="78"/>
  <c r="R15" i="78"/>
  <c r="K232" i="76"/>
  <c r="K199" i="76"/>
  <c r="K167" i="76"/>
  <c r="R148" i="78"/>
  <c r="K164" i="76"/>
  <c r="K223" i="76"/>
  <c r="O43" i="62"/>
  <c r="O109" i="62"/>
  <c r="K13" i="81"/>
  <c r="U54" i="61"/>
  <c r="U47" i="61"/>
  <c r="U314" i="61"/>
  <c r="U273" i="61"/>
  <c r="K52" i="76"/>
  <c r="L50" i="58"/>
  <c r="U79" i="61"/>
  <c r="U346" i="61"/>
  <c r="U337" i="61"/>
  <c r="P45" i="69"/>
  <c r="U156" i="61"/>
  <c r="U150" i="61"/>
  <c r="O76" i="62"/>
  <c r="O194" i="62"/>
  <c r="K82" i="76"/>
  <c r="R30" i="59"/>
  <c r="U163" i="61"/>
  <c r="U31" i="61"/>
  <c r="U159" i="61"/>
  <c r="U298" i="61"/>
  <c r="O84" i="62"/>
  <c r="U239" i="61"/>
  <c r="O228" i="62"/>
  <c r="K107" i="73"/>
  <c r="U58" i="61"/>
  <c r="L17" i="58"/>
  <c r="L14" i="58"/>
  <c r="U71" i="61"/>
  <c r="K24" i="76"/>
  <c r="U338" i="61"/>
  <c r="O156" i="62"/>
  <c r="O42" i="62"/>
  <c r="O32" i="64"/>
  <c r="K84" i="73"/>
  <c r="D33" i="88"/>
  <c r="D12" i="88"/>
  <c r="D20" i="88"/>
  <c r="D24" i="88"/>
  <c r="D28" i="88"/>
  <c r="I10" i="80"/>
  <c r="R222" i="78"/>
  <c r="R190" i="78"/>
  <c r="R158" i="78"/>
  <c r="R119" i="78"/>
  <c r="R183" i="78"/>
  <c r="R260" i="78"/>
  <c r="R220" i="78"/>
  <c r="R188" i="78"/>
  <c r="R156" i="78"/>
  <c r="R125" i="78"/>
  <c r="R159" i="78"/>
  <c r="I17" i="80"/>
  <c r="R226" i="78"/>
  <c r="R194" i="78"/>
  <c r="R162" i="78"/>
  <c r="R131" i="78"/>
  <c r="R136" i="78"/>
  <c r="I11" i="80"/>
  <c r="R232" i="78"/>
  <c r="R200" i="78"/>
  <c r="R244" i="78"/>
  <c r="R137" i="78"/>
  <c r="R129" i="78"/>
  <c r="R121" i="78"/>
  <c r="R258" i="78"/>
  <c r="R132" i="78"/>
  <c r="R81" i="78"/>
  <c r="R49" i="78"/>
  <c r="R16" i="78"/>
  <c r="K269" i="76"/>
  <c r="R146" i="78"/>
  <c r="K297" i="76"/>
  <c r="R116" i="78"/>
  <c r="K266" i="76"/>
  <c r="R80" i="78"/>
  <c r="K248" i="76"/>
  <c r="K216" i="76"/>
  <c r="K183" i="76"/>
  <c r="K151" i="76"/>
  <c r="K229" i="76"/>
  <c r="R100" i="78"/>
  <c r="K158" i="76"/>
  <c r="U119" i="61"/>
  <c r="K12" i="81"/>
  <c r="R14" i="59"/>
  <c r="O169" i="62"/>
  <c r="K88" i="76"/>
  <c r="U282" i="61"/>
  <c r="K41" i="73"/>
  <c r="U87" i="61"/>
  <c r="O11" i="62"/>
  <c r="U80" i="61"/>
  <c r="R31" i="59"/>
  <c r="U266" i="61"/>
  <c r="R19" i="78"/>
  <c r="S19" i="71"/>
  <c r="U22" i="61"/>
  <c r="U39" i="61"/>
  <c r="U306" i="61"/>
  <c r="U321" i="61"/>
  <c r="L19" i="66"/>
  <c r="D17" i="88"/>
  <c r="D29" i="88"/>
  <c r="D13" i="88"/>
  <c r="R198" i="78"/>
  <c r="R127" i="78"/>
  <c r="K10" i="81"/>
  <c r="R196" i="78"/>
  <c r="R133" i="78"/>
  <c r="R255" i="78"/>
  <c r="R202" i="78"/>
  <c r="R139" i="78"/>
  <c r="R231" i="78"/>
  <c r="R208" i="78"/>
  <c r="R168" i="78"/>
  <c r="R152" i="78"/>
  <c r="R169" i="78"/>
  <c r="R57" i="78"/>
  <c r="K277" i="76"/>
  <c r="R42" i="78"/>
  <c r="R13" i="78"/>
  <c r="K268" i="76"/>
  <c r="K191" i="76"/>
  <c r="R11" i="78"/>
  <c r="K190" i="76"/>
  <c r="K111" i="76"/>
  <c r="K79" i="76"/>
  <c r="K47" i="76"/>
  <c r="D10" i="88"/>
  <c r="R126" i="78"/>
  <c r="R69" i="78"/>
  <c r="R26" i="78"/>
  <c r="K267" i="76"/>
  <c r="R90" i="78"/>
  <c r="R193" i="78"/>
  <c r="K258" i="76"/>
  <c r="R31" i="78"/>
  <c r="K226" i="76"/>
  <c r="K181" i="76"/>
  <c r="K139" i="76"/>
  <c r="K140" i="76"/>
  <c r="K150" i="76"/>
  <c r="K99" i="76"/>
  <c r="K57" i="76"/>
  <c r="K15" i="76"/>
  <c r="K184" i="76"/>
  <c r="K138" i="76"/>
  <c r="K13" i="76"/>
  <c r="K98" i="73"/>
  <c r="K66" i="73"/>
  <c r="K31" i="73"/>
  <c r="M17" i="72"/>
  <c r="P67" i="69"/>
  <c r="P35" i="69"/>
  <c r="L21" i="66"/>
  <c r="O22" i="64"/>
  <c r="R118" i="78"/>
  <c r="R67" i="78"/>
  <c r="R22" i="78"/>
  <c r="K265" i="76"/>
  <c r="R34" i="59"/>
  <c r="U90" i="61"/>
  <c r="U111" i="61"/>
  <c r="O59" i="62"/>
  <c r="U147" i="61"/>
  <c r="O68" i="62"/>
  <c r="U122" i="61"/>
  <c r="U223" i="61"/>
  <c r="N33" i="63"/>
  <c r="U118" i="61"/>
  <c r="U63" i="61"/>
  <c r="U330" i="61"/>
  <c r="U305" i="61"/>
  <c r="O12" i="64"/>
  <c r="U60" i="61"/>
  <c r="U103" i="61"/>
  <c r="O27" i="62"/>
  <c r="O139" i="62"/>
  <c r="R40" i="78"/>
  <c r="D38" i="88"/>
  <c r="D19" i="88"/>
  <c r="R252" i="78"/>
  <c r="R182" i="78"/>
  <c r="R111" i="78"/>
  <c r="R248" i="78"/>
  <c r="R180" i="78"/>
  <c r="R117" i="78"/>
  <c r="R256" i="78"/>
  <c r="R186" i="78"/>
  <c r="R123" i="78"/>
  <c r="D11" i="88"/>
  <c r="R192" i="78"/>
  <c r="I13" i="80"/>
  <c r="R175" i="78"/>
  <c r="R105" i="78"/>
  <c r="R41" i="78"/>
  <c r="K261" i="76"/>
  <c r="K262" i="76"/>
  <c r="R245" i="78"/>
  <c r="K240" i="76"/>
  <c r="K175" i="76"/>
  <c r="K196" i="76"/>
  <c r="K135" i="76"/>
  <c r="K103" i="76"/>
  <c r="K71" i="76"/>
  <c r="K39" i="76"/>
  <c r="I14" i="80"/>
  <c r="R101" i="78"/>
  <c r="R59" i="78"/>
  <c r="R14" i="78"/>
  <c r="K257" i="76"/>
  <c r="R50" i="78"/>
  <c r="R102" i="78"/>
  <c r="R211" i="78"/>
  <c r="K276" i="76"/>
  <c r="K214" i="76"/>
  <c r="K171" i="76"/>
  <c r="R44" i="78"/>
  <c r="R68" i="78"/>
  <c r="K131" i="76"/>
  <c r="K89" i="76"/>
  <c r="K45" i="76"/>
  <c r="R92" i="78"/>
  <c r="K152" i="76"/>
  <c r="K106" i="76"/>
  <c r="L11" i="74"/>
  <c r="K90" i="73"/>
  <c r="K58" i="73"/>
  <c r="K23" i="73"/>
  <c r="S36" i="71"/>
  <c r="P59" i="69"/>
  <c r="P27" i="69"/>
  <c r="L12" i="66"/>
  <c r="R234" i="78"/>
  <c r="R99" i="78"/>
  <c r="R55" i="78"/>
  <c r="R12" i="78"/>
  <c r="K255" i="76"/>
  <c r="R34" i="78"/>
  <c r="R94" i="78"/>
  <c r="R205" i="78"/>
  <c r="K260" i="76"/>
  <c r="K211" i="76"/>
  <c r="K169" i="76"/>
  <c r="K264" i="76"/>
  <c r="U182" i="61"/>
  <c r="U16" i="61"/>
  <c r="U249" i="61"/>
  <c r="P12" i="69"/>
  <c r="U15" i="61"/>
  <c r="U205" i="61"/>
  <c r="R36" i="59"/>
  <c r="O12" i="62"/>
  <c r="S31" i="71"/>
  <c r="U200" i="61"/>
  <c r="U127" i="61"/>
  <c r="O52" i="62"/>
  <c r="O108" i="62"/>
  <c r="K148" i="76"/>
  <c r="U171" i="61"/>
  <c r="U166" i="61"/>
  <c r="O92" i="62"/>
  <c r="O219" i="62"/>
  <c r="D42" i="88"/>
  <c r="D26" i="88"/>
  <c r="D35" i="88"/>
  <c r="R230" i="78"/>
  <c r="R166" i="78"/>
  <c r="R151" i="78"/>
  <c r="R228" i="78"/>
  <c r="R164" i="78"/>
  <c r="R128" i="78"/>
  <c r="R236" i="78"/>
  <c r="R170" i="78"/>
  <c r="R107" i="78"/>
  <c r="R254" i="78"/>
  <c r="R176" i="78"/>
  <c r="R160" i="78"/>
  <c r="I19" i="80"/>
  <c r="R89" i="78"/>
  <c r="R24" i="78"/>
  <c r="R213" i="78"/>
  <c r="R165" i="78"/>
  <c r="R124" i="78"/>
  <c r="K224" i="76"/>
  <c r="K159" i="76"/>
  <c r="R225" i="78"/>
  <c r="K127" i="76"/>
  <c r="K95" i="76"/>
  <c r="K63" i="76"/>
  <c r="K31" i="76"/>
  <c r="R233" i="78"/>
  <c r="R91" i="78"/>
  <c r="R47" i="78"/>
  <c r="K291" i="76"/>
  <c r="R219" i="78"/>
  <c r="K288" i="76"/>
  <c r="R62" i="78"/>
  <c r="R134" i="78"/>
  <c r="K246" i="76"/>
  <c r="K203" i="76"/>
  <c r="K161" i="76"/>
  <c r="K221" i="76"/>
  <c r="K239" i="76"/>
  <c r="K121" i="76"/>
  <c r="K77" i="76"/>
  <c r="K35" i="76"/>
  <c r="K249" i="76"/>
  <c r="K251" i="76"/>
  <c r="K74" i="76"/>
  <c r="K114" i="73"/>
  <c r="K82" i="73"/>
  <c r="K49" i="73"/>
  <c r="K13" i="73"/>
  <c r="S27" i="71"/>
  <c r="P51" i="69"/>
  <c r="P19" i="69"/>
  <c r="O39" i="64"/>
  <c r="R227" i="78"/>
  <c r="R87" i="78"/>
  <c r="R45" i="78"/>
  <c r="K289" i="76"/>
  <c r="R185" i="78"/>
  <c r="K279" i="76"/>
  <c r="R54" i="78"/>
  <c r="K271" i="76"/>
  <c r="U143" i="61"/>
  <c r="U26" i="61"/>
  <c r="O185" i="62"/>
  <c r="U197" i="61"/>
  <c r="D23" i="88"/>
  <c r="R212" i="78"/>
  <c r="R154" i="78"/>
  <c r="R144" i="78"/>
  <c r="R106" i="78"/>
  <c r="K143" i="76"/>
  <c r="K55" i="76"/>
  <c r="R37" i="78"/>
  <c r="R21" i="78"/>
  <c r="K149" i="76"/>
  <c r="K67" i="76"/>
  <c r="K42" i="76"/>
  <c r="M25" i="72"/>
  <c r="O30" i="64"/>
  <c r="K275" i="76"/>
  <c r="R155" i="78"/>
  <c r="R64" i="78"/>
  <c r="K222" i="76"/>
  <c r="K157" i="76"/>
  <c r="K172" i="76"/>
  <c r="K182" i="76"/>
  <c r="K107" i="76"/>
  <c r="K65" i="76"/>
  <c r="K21" i="76"/>
  <c r="K208" i="76"/>
  <c r="R157" i="78"/>
  <c r="R75" i="78"/>
  <c r="R30" i="78"/>
  <c r="K273" i="76"/>
  <c r="R112" i="78"/>
  <c r="R209" i="78"/>
  <c r="R251" i="78"/>
  <c r="K294" i="76"/>
  <c r="K220" i="76"/>
  <c r="K177" i="76"/>
  <c r="R108" i="78"/>
  <c r="R153" i="78"/>
  <c r="K137" i="76"/>
  <c r="K93" i="76"/>
  <c r="K51" i="76"/>
  <c r="R197" i="78"/>
  <c r="K168" i="76"/>
  <c r="K122" i="76"/>
  <c r="L15" i="74"/>
  <c r="K94" i="73"/>
  <c r="K62" i="73"/>
  <c r="R18" i="78"/>
  <c r="R217" i="78"/>
  <c r="R76" i="78"/>
  <c r="K49" i="76"/>
  <c r="K130" i="76"/>
  <c r="K96" i="73"/>
  <c r="K38" i="73"/>
  <c r="S29" i="71"/>
  <c r="P41" i="69"/>
  <c r="L16" i="66"/>
  <c r="N94" i="63"/>
  <c r="R241" i="78"/>
  <c r="K44" i="76"/>
  <c r="K38" i="76"/>
  <c r="K105" i="73"/>
  <c r="K73" i="73"/>
  <c r="K39" i="73"/>
  <c r="M24" i="72"/>
  <c r="S17" i="71"/>
  <c r="P42" i="69"/>
  <c r="K14" i="67"/>
  <c r="O29" i="64"/>
  <c r="N70" i="63"/>
  <c r="N31" i="63"/>
  <c r="O252" i="62"/>
  <c r="O217" i="62"/>
  <c r="O183" i="62"/>
  <c r="K64" i="76"/>
  <c r="N41" i="63"/>
  <c r="O261" i="62"/>
  <c r="O226" i="62"/>
  <c r="O192" i="62"/>
  <c r="N72" i="63"/>
  <c r="O137" i="62"/>
  <c r="O106" i="62"/>
  <c r="O73" i="62"/>
  <c r="O40" i="62"/>
  <c r="U351" i="61"/>
  <c r="U319" i="61"/>
  <c r="U287" i="61"/>
  <c r="U254" i="61"/>
  <c r="U219" i="61"/>
  <c r="R51" i="78"/>
  <c r="R70" i="78"/>
  <c r="K163" i="76"/>
  <c r="K81" i="76"/>
  <c r="K154" i="76"/>
  <c r="K108" i="73"/>
  <c r="K47" i="73"/>
  <c r="M21" i="72"/>
  <c r="P61" i="69"/>
  <c r="P17" i="69"/>
  <c r="O26" i="64"/>
  <c r="N75" i="63"/>
  <c r="K100" i="76"/>
  <c r="K94" i="76"/>
  <c r="K119" i="73"/>
  <c r="K87" i="73"/>
  <c r="K55" i="73"/>
  <c r="K20" i="73"/>
  <c r="S32" i="71"/>
  <c r="P56" i="69"/>
  <c r="P24" i="69"/>
  <c r="L15" i="65"/>
  <c r="K112" i="76"/>
  <c r="N46" i="63"/>
  <c r="N12" i="63"/>
  <c r="O232" i="62"/>
  <c r="O197" i="62"/>
  <c r="O164" i="62"/>
  <c r="N55" i="63"/>
  <c r="N21" i="63"/>
  <c r="O243" i="62"/>
  <c r="O207" i="62"/>
  <c r="N76" i="63"/>
  <c r="O152" i="62"/>
  <c r="O120" i="62"/>
  <c r="O87" i="62"/>
  <c r="R39" i="78"/>
  <c r="R29" i="78"/>
  <c r="K153" i="76"/>
  <c r="U92" i="61"/>
  <c r="N88" i="63"/>
  <c r="O176" i="62"/>
  <c r="R23" i="59"/>
  <c r="M26" i="72"/>
  <c r="R214" i="78"/>
  <c r="R149" i="78"/>
  <c r="R167" i="78"/>
  <c r="R259" i="78"/>
  <c r="R78" i="78"/>
  <c r="K256" i="76"/>
  <c r="K23" i="76"/>
  <c r="K280" i="76"/>
  <c r="R72" i="78"/>
  <c r="K180" i="76"/>
  <c r="K25" i="76"/>
  <c r="K106" i="73"/>
  <c r="S18" i="71"/>
  <c r="R163" i="78"/>
  <c r="R130" i="78"/>
  <c r="K292" i="76"/>
  <c r="R23" i="78"/>
  <c r="K201" i="76"/>
  <c r="K147" i="76"/>
  <c r="R187" i="78"/>
  <c r="K142" i="76"/>
  <c r="K97" i="76"/>
  <c r="K53" i="76"/>
  <c r="R235" i="78"/>
  <c r="R242" i="78"/>
  <c r="R110" i="78"/>
  <c r="R63" i="78"/>
  <c r="R20" i="78"/>
  <c r="K263" i="76"/>
  <c r="R66" i="78"/>
  <c r="R86" i="78"/>
  <c r="R171" i="78"/>
  <c r="K252" i="76"/>
  <c r="K209" i="76"/>
  <c r="K165" i="76"/>
  <c r="K245" i="76"/>
  <c r="K290" i="76"/>
  <c r="K125" i="76"/>
  <c r="K83" i="76"/>
  <c r="K41" i="76"/>
  <c r="R27" i="78"/>
  <c r="R142" i="78"/>
  <c r="K90" i="76"/>
  <c r="K118" i="73"/>
  <c r="K86" i="73"/>
  <c r="R250" i="78"/>
  <c r="K259" i="76"/>
  <c r="K286" i="76"/>
  <c r="R114" i="78"/>
  <c r="R120" i="78"/>
  <c r="K66" i="76"/>
  <c r="K80" i="73"/>
  <c r="K27" i="73"/>
  <c r="S16" i="71"/>
  <c r="P31" i="69"/>
  <c r="L12" i="65"/>
  <c r="N85" i="63"/>
  <c r="K162" i="76"/>
  <c r="K134" i="76"/>
  <c r="K12" i="76"/>
  <c r="K97" i="73"/>
  <c r="K65" i="73"/>
  <c r="K30" i="73"/>
  <c r="M16" i="72"/>
  <c r="P66" i="69"/>
  <c r="P34" i="69"/>
  <c r="L20" i="66"/>
  <c r="O21" i="64"/>
  <c r="N56" i="63"/>
  <c r="N22" i="63"/>
  <c r="O244" i="62"/>
  <c r="O208" i="62"/>
  <c r="O175" i="62"/>
  <c r="N74" i="63"/>
  <c r="N32" i="63"/>
  <c r="O253" i="62"/>
  <c r="O218" i="62"/>
  <c r="O184" i="62"/>
  <c r="O160" i="62"/>
  <c r="O129" i="62"/>
  <c r="O98" i="62"/>
  <c r="O65" i="62"/>
  <c r="O32" i="62"/>
  <c r="U343" i="61"/>
  <c r="U311" i="61"/>
  <c r="U279" i="61"/>
  <c r="U245" i="61"/>
  <c r="U211" i="61"/>
  <c r="K293" i="76"/>
  <c r="R161" i="78"/>
  <c r="K237" i="76"/>
  <c r="K37" i="76"/>
  <c r="K114" i="76"/>
  <c r="K92" i="73"/>
  <c r="K35" i="73"/>
  <c r="M11" i="72"/>
  <c r="P49" i="69"/>
  <c r="K11" i="67"/>
  <c r="O16" i="64"/>
  <c r="N67" i="63"/>
  <c r="K68" i="76"/>
  <c r="K62" i="76"/>
  <c r="K111" i="73"/>
  <c r="K79" i="73"/>
  <c r="K46" i="73"/>
  <c r="M30" i="72"/>
  <c r="S23" i="71"/>
  <c r="P48" i="69"/>
  <c r="P16" i="69"/>
  <c r="O36" i="64"/>
  <c r="O11" i="64"/>
  <c r="N38" i="63"/>
  <c r="O258" i="62"/>
  <c r="O223" i="62"/>
  <c r="O189" i="62"/>
  <c r="K146" i="76"/>
  <c r="N47" i="63"/>
  <c r="N13" i="63"/>
  <c r="O233" i="62"/>
  <c r="O199" i="62"/>
  <c r="K104" i="76"/>
  <c r="O144" i="62"/>
  <c r="O112" i="62"/>
  <c r="O79" i="62"/>
  <c r="K283" i="76"/>
  <c r="R88" i="78"/>
  <c r="K188" i="76"/>
  <c r="K27" i="76"/>
  <c r="K98" i="76"/>
  <c r="K88" i="73"/>
  <c r="K33" i="73"/>
  <c r="O35" i="62"/>
  <c r="L31" i="58"/>
  <c r="U190" i="61"/>
  <c r="L47" i="58"/>
  <c r="D27" i="88"/>
  <c r="R143" i="78"/>
  <c r="R191" i="78"/>
  <c r="R224" i="78"/>
  <c r="R73" i="78"/>
  <c r="R48" i="78"/>
  <c r="K119" i="76"/>
  <c r="R189" i="78"/>
  <c r="R140" i="78"/>
  <c r="K236" i="76"/>
  <c r="K198" i="76"/>
  <c r="K217" i="76"/>
  <c r="K74" i="73"/>
  <c r="P43" i="69"/>
  <c r="R77" i="78"/>
  <c r="R82" i="78"/>
  <c r="I18" i="80"/>
  <c r="K244" i="76"/>
  <c r="K189" i="76"/>
  <c r="R181" i="78"/>
  <c r="R36" i="78"/>
  <c r="K129" i="76"/>
  <c r="K85" i="76"/>
  <c r="K43" i="76"/>
  <c r="R60" i="78"/>
  <c r="R261" i="78"/>
  <c r="R95" i="78"/>
  <c r="R53" i="78"/>
  <c r="R10" i="78"/>
  <c r="R257" i="78"/>
  <c r="R25" i="78"/>
  <c r="R38" i="78"/>
  <c r="R96" i="78"/>
  <c r="K242" i="76"/>
  <c r="K197" i="76"/>
  <c r="K155" i="76"/>
  <c r="K204" i="76"/>
  <c r="K215" i="76"/>
  <c r="K115" i="76"/>
  <c r="K73" i="76"/>
  <c r="K29" i="76"/>
  <c r="K233" i="76"/>
  <c r="K186" i="76"/>
  <c r="K58" i="76"/>
  <c r="K110" i="73"/>
  <c r="K78" i="73"/>
  <c r="R103" i="78"/>
  <c r="R58" i="78"/>
  <c r="K218" i="76"/>
  <c r="K133" i="76"/>
  <c r="K176" i="76"/>
  <c r="K11" i="76"/>
  <c r="K64" i="73"/>
  <c r="K16" i="73"/>
  <c r="P63" i="69"/>
  <c r="P21" i="69"/>
  <c r="O28" i="64"/>
  <c r="N77" i="63"/>
  <c r="K108" i="76"/>
  <c r="K102" i="76"/>
  <c r="K121" i="73"/>
  <c r="K89" i="73"/>
  <c r="K57" i="73"/>
  <c r="K22" i="73"/>
  <c r="S34" i="71"/>
  <c r="P58" i="69"/>
  <c r="P26" i="69"/>
  <c r="L11" i="66"/>
  <c r="K210" i="76"/>
  <c r="N48" i="63"/>
  <c r="N14" i="63"/>
  <c r="O234" i="62"/>
  <c r="O200" i="62"/>
  <c r="O166" i="62"/>
  <c r="N57" i="63"/>
  <c r="N23" i="63"/>
  <c r="O245" i="62"/>
  <c r="O209" i="62"/>
  <c r="N93" i="63"/>
  <c r="O153" i="62"/>
  <c r="O122" i="62"/>
  <c r="O89" i="62"/>
  <c r="O57" i="62"/>
  <c r="O24" i="62"/>
  <c r="U335" i="61"/>
  <c r="U303" i="61"/>
  <c r="U271" i="61"/>
  <c r="U236" i="61"/>
  <c r="R253" i="78"/>
  <c r="R229" i="78"/>
  <c r="K250" i="76"/>
  <c r="K247" i="76"/>
  <c r="K281" i="76"/>
  <c r="K50" i="76"/>
  <c r="K76" i="73"/>
  <c r="K25" i="73"/>
  <c r="S24" i="71"/>
  <c r="P39" i="69"/>
  <c r="L14" i="66"/>
  <c r="N92" i="63"/>
  <c r="R84" i="78"/>
  <c r="K36" i="76"/>
  <c r="K30" i="76"/>
  <c r="K103" i="73"/>
  <c r="K71" i="73"/>
  <c r="K37" i="73"/>
  <c r="M22" i="72"/>
  <c r="S15" i="71"/>
  <c r="P40" i="69"/>
  <c r="K12" i="67"/>
  <c r="O27" i="64"/>
  <c r="N62" i="63"/>
  <c r="N29" i="63"/>
  <c r="O250" i="62"/>
  <c r="O215" i="62"/>
  <c r="O181" i="62"/>
  <c r="K32" i="76"/>
  <c r="N39" i="63"/>
  <c r="O259" i="62"/>
  <c r="O224" i="62"/>
  <c r="O190" i="62"/>
  <c r="O182" i="62"/>
  <c r="O135" i="62"/>
  <c r="O104" i="62"/>
  <c r="R195" i="78"/>
  <c r="R173" i="78"/>
  <c r="K238" i="76"/>
  <c r="K206" i="76"/>
  <c r="K225" i="76"/>
  <c r="K34" i="76"/>
  <c r="K72" i="73"/>
  <c r="K21" i="73"/>
  <c r="S22" i="71"/>
  <c r="P37" i="69"/>
  <c r="L16" i="65"/>
  <c r="N90" i="63"/>
  <c r="K227" i="76"/>
  <c r="K28" i="76"/>
  <c r="K22" i="76"/>
  <c r="K101" i="73"/>
  <c r="K69" i="73"/>
  <c r="K34" i="73"/>
  <c r="M20" i="72"/>
  <c r="S13" i="71"/>
  <c r="P38" i="69"/>
  <c r="L24" i="66"/>
  <c r="O25" i="64"/>
  <c r="N60" i="63"/>
  <c r="N27" i="63"/>
  <c r="O248" i="62"/>
  <c r="O212" i="62"/>
  <c r="O179" i="62"/>
  <c r="N91" i="63"/>
  <c r="N37" i="63"/>
  <c r="O257" i="62"/>
  <c r="O222" i="62"/>
  <c r="O188" i="62"/>
  <c r="O174" i="62"/>
  <c r="O133" i="62"/>
  <c r="O102" i="62"/>
  <c r="O69" i="62"/>
  <c r="O36" i="62"/>
  <c r="U347" i="61"/>
  <c r="U315" i="61"/>
  <c r="U283" i="61"/>
  <c r="U250" i="61"/>
  <c r="K17" i="76"/>
  <c r="D16" i="88"/>
  <c r="K296" i="76"/>
  <c r="R249" i="78"/>
  <c r="K40" i="73"/>
  <c r="R104" i="78"/>
  <c r="K231" i="76"/>
  <c r="K241" i="76"/>
  <c r="K285" i="76"/>
  <c r="R56" i="78"/>
  <c r="K156" i="76"/>
  <c r="K19" i="76"/>
  <c r="K102" i="73"/>
  <c r="K173" i="76"/>
  <c r="K51" i="73"/>
  <c r="O18" i="64"/>
  <c r="K113" i="73"/>
  <c r="S25" i="71"/>
  <c r="K16" i="76"/>
  <c r="O191" i="62"/>
  <c r="O236" i="62"/>
  <c r="O114" i="62"/>
  <c r="U327" i="61"/>
  <c r="R93" i="78"/>
  <c r="K160" i="76"/>
  <c r="S14" i="71"/>
  <c r="K132" i="76"/>
  <c r="K63" i="73"/>
  <c r="P32" i="69"/>
  <c r="N20" i="63"/>
  <c r="N66" i="63"/>
  <c r="K178" i="76"/>
  <c r="R83" i="78"/>
  <c r="K69" i="76"/>
  <c r="K104" i="73"/>
  <c r="M19" i="72"/>
  <c r="P47" i="69"/>
  <c r="O35" i="64"/>
  <c r="N73" i="63"/>
  <c r="K60" i="76"/>
  <c r="L14" i="74"/>
  <c r="K85" i="73"/>
  <c r="K43" i="73"/>
  <c r="M12" i="72"/>
  <c r="P54" i="69"/>
  <c r="P14" i="69"/>
  <c r="O17" i="64"/>
  <c r="N44" i="63"/>
  <c r="O256" i="62"/>
  <c r="O204" i="62"/>
  <c r="O242" i="62"/>
  <c r="N45" i="63"/>
  <c r="O249" i="62"/>
  <c r="O205" i="62"/>
  <c r="K40" i="76"/>
  <c r="O125" i="62"/>
  <c r="O85" i="62"/>
  <c r="O45" i="62"/>
  <c r="U339" i="61"/>
  <c r="U299" i="61"/>
  <c r="U259" i="61"/>
  <c r="U215" i="61"/>
  <c r="R42" i="59"/>
  <c r="U130" i="61"/>
  <c r="U56" i="61"/>
  <c r="L44" i="58"/>
  <c r="U94" i="61"/>
  <c r="R44" i="59"/>
  <c r="U132" i="61"/>
  <c r="U158" i="61"/>
  <c r="U189" i="61"/>
  <c r="L33" i="58"/>
  <c r="R24" i="59"/>
  <c r="U17" i="61"/>
  <c r="U49" i="61"/>
  <c r="U81" i="61"/>
  <c r="U113" i="61"/>
  <c r="U145" i="61"/>
  <c r="U176" i="61"/>
  <c r="U216" i="61"/>
  <c r="U251" i="61"/>
  <c r="U284" i="61"/>
  <c r="U316" i="61"/>
  <c r="U348" i="61"/>
  <c r="O37" i="62"/>
  <c r="O70" i="62"/>
  <c r="O103" i="62"/>
  <c r="O134" i="62"/>
  <c r="O178" i="62"/>
  <c r="U209" i="61"/>
  <c r="U277" i="61"/>
  <c r="U341" i="61"/>
  <c r="O63" i="62"/>
  <c r="O172" i="62"/>
  <c r="N51" i="63"/>
  <c r="O262" i="62"/>
  <c r="P20" i="69"/>
  <c r="K50" i="73"/>
  <c r="K84" i="76"/>
  <c r="P55" i="69"/>
  <c r="K170" i="76"/>
  <c r="R28" i="78"/>
  <c r="U96" i="61"/>
  <c r="U38" i="61"/>
  <c r="L34" i="58"/>
  <c r="U76" i="61"/>
  <c r="U144" i="61"/>
  <c r="U175" i="61"/>
  <c r="L18" i="58"/>
  <c r="L51" i="58"/>
  <c r="R43" i="59"/>
  <c r="U35" i="61"/>
  <c r="U67" i="61"/>
  <c r="U99" i="61"/>
  <c r="U131" i="61"/>
  <c r="U170" i="61"/>
  <c r="U210" i="61"/>
  <c r="U244" i="61"/>
  <c r="U278" i="61"/>
  <c r="U310" i="61"/>
  <c r="U342" i="61"/>
  <c r="O39" i="62"/>
  <c r="O72" i="62"/>
  <c r="O105" i="62"/>
  <c r="O136" i="62"/>
  <c r="N64" i="63"/>
  <c r="U213" i="61"/>
  <c r="U281" i="61"/>
  <c r="U345" i="61"/>
  <c r="O67" i="62"/>
  <c r="K56" i="76"/>
  <c r="N59" i="63"/>
  <c r="N16" i="63"/>
  <c r="P28" i="69"/>
  <c r="K59" i="73"/>
  <c r="K116" i="76"/>
  <c r="P65" i="69"/>
  <c r="R52" i="78"/>
  <c r="R71" i="78"/>
  <c r="U74" i="61"/>
  <c r="U64" i="61"/>
  <c r="U18" i="61"/>
  <c r="L22" i="58"/>
  <c r="U72" i="61"/>
  <c r="R21" i="59"/>
  <c r="U110" i="61"/>
  <c r="U20" i="61"/>
  <c r="U192" i="61"/>
  <c r="U221" i="61"/>
  <c r="U202" i="61"/>
  <c r="L37" i="58"/>
  <c r="R29" i="59"/>
  <c r="U21" i="61"/>
  <c r="U53" i="61"/>
  <c r="U85" i="61"/>
  <c r="U117" i="61"/>
  <c r="U148" i="61"/>
  <c r="U180" i="61"/>
  <c r="U220" i="61"/>
  <c r="U255" i="61"/>
  <c r="U288" i="61"/>
  <c r="U320" i="61"/>
  <c r="U352" i="61"/>
  <c r="O41" i="62"/>
  <c r="O74" i="62"/>
  <c r="O107" i="62"/>
  <c r="O138" i="62"/>
  <c r="N80" i="63"/>
  <c r="U217" i="61"/>
  <c r="U285" i="61"/>
  <c r="O140" i="62"/>
  <c r="R215" i="78"/>
  <c r="K207" i="76"/>
  <c r="K193" i="76"/>
  <c r="P11" i="69"/>
  <c r="K234" i="76"/>
  <c r="K117" i="76"/>
  <c r="R201" i="78"/>
  <c r="R179" i="78"/>
  <c r="K230" i="76"/>
  <c r="K174" i="76"/>
  <c r="K200" i="76"/>
  <c r="K70" i="73"/>
  <c r="K91" i="76"/>
  <c r="M23" i="72"/>
  <c r="N69" i="63"/>
  <c r="K81" i="73"/>
  <c r="P50" i="69"/>
  <c r="N40" i="63"/>
  <c r="O231" i="62"/>
  <c r="O201" i="62"/>
  <c r="O81" i="62"/>
  <c r="U295" i="61"/>
  <c r="R17" i="78"/>
  <c r="L13" i="74"/>
  <c r="P29" i="69"/>
  <c r="K126" i="76"/>
  <c r="K28" i="73"/>
  <c r="L17" i="66"/>
  <c r="O241" i="62"/>
  <c r="N30" i="63"/>
  <c r="O158" i="62"/>
  <c r="K254" i="76"/>
  <c r="K144" i="76"/>
  <c r="K56" i="73"/>
  <c r="S33" i="71"/>
  <c r="P25" i="69"/>
  <c r="O24" i="64"/>
  <c r="N65" i="63"/>
  <c r="K118" i="76"/>
  <c r="K117" i="73"/>
  <c r="K77" i="73"/>
  <c r="K26" i="73"/>
  <c r="S30" i="71"/>
  <c r="P46" i="69"/>
  <c r="L15" i="66"/>
  <c r="O117" i="62"/>
  <c r="R218" i="78"/>
  <c r="K87" i="76"/>
  <c r="K109" i="76"/>
  <c r="R35" i="78"/>
  <c r="K179" i="76"/>
  <c r="K75" i="76"/>
  <c r="R85" i="78"/>
  <c r="K270" i="76"/>
  <c r="K187" i="76"/>
  <c r="K105" i="76"/>
  <c r="K202" i="76"/>
  <c r="R61" i="78"/>
  <c r="K219" i="76"/>
  <c r="P53" i="69"/>
  <c r="K76" i="76"/>
  <c r="K48" i="73"/>
  <c r="P18" i="69"/>
  <c r="O260" i="62"/>
  <c r="N49" i="63"/>
  <c r="O163" i="62"/>
  <c r="O49" i="62"/>
  <c r="U263" i="61"/>
  <c r="K205" i="76"/>
  <c r="K60" i="73"/>
  <c r="O37" i="64"/>
  <c r="L16" i="74"/>
  <c r="M13" i="72"/>
  <c r="O19" i="64"/>
  <c r="O206" i="62"/>
  <c r="O251" i="62"/>
  <c r="O127" i="62"/>
  <c r="K195" i="76"/>
  <c r="K235" i="76"/>
  <c r="K44" i="73"/>
  <c r="S12" i="71"/>
  <c r="P15" i="69"/>
  <c r="O14" i="64"/>
  <c r="K124" i="76"/>
  <c r="K19" i="73"/>
  <c r="N87" i="63"/>
  <c r="S11" i="71"/>
  <c r="O177" i="62"/>
  <c r="O100" i="62"/>
  <c r="O22" i="62"/>
  <c r="U203" i="61"/>
  <c r="O154" i="62"/>
  <c r="O66" i="62"/>
  <c r="O25" i="62"/>
  <c r="U280" i="61"/>
  <c r="U237" i="61"/>
  <c r="U141" i="61"/>
  <c r="U101" i="61"/>
  <c r="U61" i="61"/>
  <c r="U13" i="61"/>
  <c r="L12" i="58"/>
  <c r="U154" i="61"/>
  <c r="U84" i="61"/>
  <c r="U196" i="61"/>
  <c r="L28" i="58"/>
  <c r="R48" i="59"/>
  <c r="R40" i="59"/>
  <c r="R17" i="59"/>
  <c r="K101" i="76"/>
  <c r="P23" i="69"/>
  <c r="L12" i="74"/>
  <c r="P60" i="69"/>
  <c r="O237" i="62"/>
  <c r="O247" i="62"/>
  <c r="O91" i="62"/>
  <c r="U329" i="61"/>
  <c r="U248" i="61"/>
  <c r="K136" i="76"/>
  <c r="O88" i="62"/>
  <c r="O48" i="62"/>
  <c r="U334" i="61"/>
  <c r="U294" i="61"/>
  <c r="U253" i="61"/>
  <c r="U206" i="61"/>
  <c r="U155" i="61"/>
  <c r="U107" i="61"/>
  <c r="U59" i="61"/>
  <c r="U19" i="61"/>
  <c r="R18" i="59"/>
  <c r="L10" i="58"/>
  <c r="U160" i="61"/>
  <c r="U108" i="61"/>
  <c r="U134" i="61"/>
  <c r="R50" i="59"/>
  <c r="K100" i="73"/>
  <c r="O20" i="64"/>
  <c r="K83" i="73"/>
  <c r="L11" i="65"/>
  <c r="O193" i="62"/>
  <c r="O203" i="62"/>
  <c r="O47" i="62"/>
  <c r="U309" i="61"/>
  <c r="U226" i="61"/>
  <c r="O157" i="62"/>
  <c r="O119" i="62"/>
  <c r="O78" i="62"/>
  <c r="O29" i="62"/>
  <c r="U332" i="61"/>
  <c r="U292" i="61"/>
  <c r="U242" i="61"/>
  <c r="U198" i="61"/>
  <c r="U152" i="61"/>
  <c r="U105" i="61"/>
  <c r="U25" i="61"/>
  <c r="R16" i="59"/>
  <c r="L16" i="58"/>
  <c r="U165" i="61"/>
  <c r="U100" i="61"/>
  <c r="L26" i="58"/>
  <c r="R38" i="59"/>
  <c r="U24" i="61"/>
  <c r="U207" i="61"/>
  <c r="U267" i="61"/>
  <c r="U323" i="61"/>
  <c r="O28" i="62"/>
  <c r="O93" i="62"/>
  <c r="O150" i="62"/>
  <c r="O196" i="62"/>
  <c r="N11" i="63"/>
  <c r="N61" i="63"/>
  <c r="O195" i="62"/>
  <c r="O264" i="62"/>
  <c r="N86" i="63"/>
  <c r="P22" i="69"/>
  <c r="M28" i="72"/>
  <c r="K93" i="73"/>
  <c r="K92" i="76"/>
  <c r="R138" i="78"/>
  <c r="K192" i="76"/>
  <c r="S20" i="71"/>
  <c r="K194" i="76"/>
  <c r="K67" i="73"/>
  <c r="P36" i="69"/>
  <c r="N25" i="63"/>
  <c r="N82" i="63"/>
  <c r="O186" i="62"/>
  <c r="O71" i="62"/>
  <c r="U349" i="61"/>
  <c r="U269" i="61"/>
  <c r="U195" i="61"/>
  <c r="O147" i="62"/>
  <c r="O99" i="62"/>
  <c r="O58" i="62"/>
  <c r="O17" i="62"/>
  <c r="U312" i="61"/>
  <c r="U272" i="61"/>
  <c r="U229" i="61"/>
  <c r="U172" i="61"/>
  <c r="U133" i="61"/>
  <c r="U93" i="61"/>
  <c r="U45" i="61"/>
  <c r="R45" i="59"/>
  <c r="L45" i="58"/>
  <c r="U185" i="61"/>
  <c r="U146" i="61"/>
  <c r="U52" i="61"/>
  <c r="U78" i="61"/>
  <c r="O167" i="62"/>
  <c r="R15" i="59"/>
  <c r="R25" i="59"/>
  <c r="L46" i="58"/>
  <c r="L24" i="58"/>
  <c r="K116" i="73"/>
  <c r="O33" i="64"/>
  <c r="L13" i="66"/>
  <c r="O202" i="62"/>
  <c r="O51" i="62"/>
  <c r="U313" i="61"/>
  <c r="O159" i="62"/>
  <c r="O80" i="62"/>
  <c r="R98" i="78"/>
  <c r="K18" i="76"/>
  <c r="P33" i="69"/>
  <c r="K20" i="76"/>
  <c r="K32" i="73"/>
  <c r="L22" i="66"/>
  <c r="O246" i="62"/>
  <c r="N34" i="63"/>
  <c r="O165" i="62"/>
  <c r="O55" i="62"/>
  <c r="U333" i="61"/>
  <c r="U252" i="61"/>
  <c r="K243" i="76"/>
  <c r="O130" i="62"/>
  <c r="O90" i="62"/>
  <c r="O50" i="62"/>
  <c r="U344" i="61"/>
  <c r="U304" i="61"/>
  <c r="U264" i="61"/>
  <c r="U212" i="61"/>
  <c r="U164" i="61"/>
  <c r="U125" i="61"/>
  <c r="U77" i="61"/>
  <c r="U37" i="61"/>
  <c r="R37" i="59"/>
  <c r="L29" i="58"/>
  <c r="U177" i="61"/>
  <c r="U138" i="61"/>
  <c r="R28" i="59"/>
  <c r="U46" i="61"/>
  <c r="U104" i="61"/>
  <c r="U114" i="61"/>
  <c r="L32" i="58"/>
  <c r="L13" i="58"/>
  <c r="R203" i="78"/>
  <c r="K54" i="73"/>
  <c r="N79" i="63"/>
  <c r="K24" i="73"/>
  <c r="O15" i="64"/>
  <c r="O168" i="62"/>
  <c r="O155" i="62"/>
  <c r="O34" i="62"/>
  <c r="U297" i="61"/>
  <c r="U201" i="61"/>
  <c r="O198" i="62"/>
  <c r="O113" i="62"/>
  <c r="O64" i="62"/>
  <c r="O23" i="62"/>
  <c r="U318" i="61"/>
  <c r="U270" i="61"/>
  <c r="U227" i="61"/>
  <c r="U178" i="61"/>
  <c r="U123" i="61"/>
  <c r="U83" i="61"/>
  <c r="U43" i="61"/>
  <c r="R35" i="59"/>
  <c r="L35" i="58"/>
  <c r="U183" i="61"/>
  <c r="U136" i="61"/>
  <c r="U12" i="61"/>
  <c r="U70" i="61"/>
  <c r="U32" i="61"/>
  <c r="K141" i="76"/>
  <c r="M15" i="72"/>
  <c r="K78" i="76"/>
  <c r="S28" i="71"/>
  <c r="N42" i="63"/>
  <c r="N17" i="63"/>
  <c r="O116" i="62"/>
  <c r="O15" i="62"/>
  <c r="U261" i="61"/>
  <c r="U191" i="61"/>
  <c r="O142" i="62"/>
  <c r="O94" i="62"/>
  <c r="O54" i="62"/>
  <c r="O14" i="62"/>
  <c r="U308" i="61"/>
  <c r="U268" i="61"/>
  <c r="U225" i="61"/>
  <c r="U168" i="61"/>
  <c r="U129" i="61"/>
  <c r="U89" i="61"/>
  <c r="U41" i="61"/>
  <c r="R41" i="59"/>
  <c r="L41" i="58"/>
  <c r="U181" i="61"/>
  <c r="U142" i="61"/>
  <c r="U36" i="61"/>
  <c r="U62" i="61"/>
  <c r="U120" i="61"/>
  <c r="L38" i="58"/>
  <c r="L48" i="58"/>
  <c r="U232" i="61"/>
  <c r="U291" i="61"/>
  <c r="O13" i="62"/>
  <c r="O61" i="62"/>
  <c r="O118" i="62"/>
  <c r="O180" i="62"/>
  <c r="O230" i="62"/>
  <c r="N28" i="63"/>
  <c r="O171" i="62"/>
  <c r="O229" i="62"/>
  <c r="N35" i="63"/>
  <c r="O34" i="64"/>
  <c r="P62" i="69"/>
  <c r="K53" i="73"/>
  <c r="K54" i="76"/>
  <c r="L23" i="66"/>
  <c r="K113" i="76"/>
  <c r="N54" i="63"/>
  <c r="K11" i="73"/>
  <c r="O146" i="62"/>
  <c r="K12" i="73"/>
  <c r="R122" i="78"/>
  <c r="K284" i="76"/>
  <c r="R243" i="78"/>
  <c r="U240" i="61"/>
  <c r="K96" i="76"/>
  <c r="U289" i="61"/>
  <c r="U55" i="61"/>
  <c r="U48" i="61"/>
  <c r="U258" i="61"/>
  <c r="O13" i="64"/>
  <c r="R22" i="59"/>
  <c r="N63" i="63"/>
  <c r="U322" i="61"/>
  <c r="U124" i="61"/>
  <c r="U86" i="6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01231]}"/>
    <s v="{[Medida].[Medida].&amp;[2]}"/>
    <s v="{[Keren].[Keren].[All]}"/>
    <s v="{[Cheshbon KM].[Hie Peilut].[Peilut 7].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  <mdx n="0" f="v">
      <t c="3" si="34">
        <n x="1" s="1"/>
        <n x="44"/>
        <n x="33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<sst xmlns="http://schemas.openxmlformats.org/spreadsheetml/2006/main" count="10243" uniqueCount="3060">
  <si>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</si>
  <si>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</si>
  <si>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</si>
  <si>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</si>
  <si>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</si>
  <si>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</si>
  <si>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</si>
  <si>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</si>
  <si>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</si>
  <si>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</si>
  <si>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</si>
  <si>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</si>
  <si>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</si>
  <si>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</si>
  <si>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</si>
  <si>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</si>
  <si>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</si>
  <si>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</si>
  <si>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</si>
  <si>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</si>
  <si>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</si>
  <si>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</si>
  <si>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</si>
  <si>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</si>
  <si>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</si>
  <si>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</si>
  <si>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</si>
  <si>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</si>
  <si>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</si>
  <si>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</si>
  <si>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</si>
  <si>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</si>
  <si>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</si>
  <si>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</si>
  <si>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</si>
  <si>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</si>
  <si>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</si>
  <si>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</si>
  <si>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</si>
  <si>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</si>
  <si>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</si>
  <si>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</si>
  <si>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</si>
  <si>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</si>
  <si>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</si>
  <si>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</si>
  <si>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</si>
  <si>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</si>
  <si>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</si>
  <si>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</si>
  <si>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</si>
  <si>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</si>
  <si>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</si>
  <si>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</si>
  <si>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</si>
  <si>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</si>
  <si>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</si>
  <si>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</si>
  <si>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</si>
  <si>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</si>
  <si>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</si>
  <si>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</si>
  <si>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</si>
  <si>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</si>
  <si>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</si>
  <si>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</si>
  <si>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</si>
  <si>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</si>
  <si>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</si>
  <si>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</si>
  <si>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</si>
  <si>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</si>
  <si>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</si>
  <si>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</si>
  <si>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</si>
  <si>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</si>
  <si>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</si>
  <si>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</si>
  <si>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</si>
  <si>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</si>
  <si>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</si>
  <si>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</si>
  <si>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</si>
  <si>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</si>
  <si>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</si>
  <si>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</si>
  <si>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</si>
  <si>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</si>
  <si>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</si>
  <si>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</si>
  <si>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</si>
  <si>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</si>
  <si>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</si>
  <si>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</si>
  <si>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</si>
  <si>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</si>
  <si>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</si>
  <si>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</si>
  <si>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</si>
  <si>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</si>
  <si>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</si>
  <si>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</si>
  <si>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</si>
  <si>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</si>
  <si>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</si>
  <si>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</si>
  <si>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</si>
  <si>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</si>
  <si>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</si>
  <si>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</si>
  <si>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</si>
  <si>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</si>
  <si>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</si>
  <si>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</si>
  <si>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</si>
  <si>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</si>
  <si>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</si>
  <si>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</si>
  <si>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</si>
  <si>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</si>
  <si>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</si>
  <si>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</si>
  <si>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</si>
  <si>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</si>
  <si>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</si>
  <si>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</si>
  <si>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</si>
  <si>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</si>
  <si>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</si>
  <si>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</si>
  <si>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</si>
  <si>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</si>
  <si>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</si>
  <si>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</si>
  <si>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</si>
  <si>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</si>
  <si>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</si>
  <si>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</si>
  <si>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</si>
  <si>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</si>
  <si>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</si>
  <si>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</si>
  <si>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</si>
  <si>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</si>
  <si>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</si>
  <si>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</si>
  <si>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</si>
  <si>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</si>
  <si>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</si>
  <si>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</si>
  <si>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</si>
  <si>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</si>
  <si>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</si>
  <si>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</si>
  <si>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</si>
  <si>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</si>
  <si>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</si>
  <si>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</si>
  <si>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</si>
  <si>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</si>
  <si>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</si>
  <si>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</si>
  <si>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</si>
  <si>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</si>
  <si>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</si>
  <si>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</si>
  <si>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</si>
  <si>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</si>
  <si>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</si>
  <si>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</si>
  <si>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</si>
  <si>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</si>
  <si>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</si>
  <si>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</si>
  <si>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</si>
  <si>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</si>
  <si>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</si>
  <si>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</si>
  <si>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</si>
  <si>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</si>
  <si>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</si>
  <si>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</si>
  <si>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</si>
  <si>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</si>
  <si>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</si>
  <si>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</si>
  <si>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</si>
  <si>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</si>
  <si>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</si>
  <si>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</si>
  <si>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</si>
  <si>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</si>
  <si>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</si>
  <si>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</si>
  <si>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</si>
  <si>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</si>
  <si>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</si>
  <si>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</si>
  <si>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</si>
  <si>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</si>
  <si>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</si>
  <si>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</si>
  <si>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</si>
  <si>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</si>
  <si>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</si>
  <si>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</si>
  <si>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</si>
  <si>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</si>
  <si>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</si>
  <si>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</si>
  <si>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</si>
  <si>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</si>
  <si>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</si>
  <si>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</si>
  <si>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</si>
  <si>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</si>
  <si>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</si>
  <si>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</si>
  <si>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</si>
  <si>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</si>
  <si>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</si>
  <si>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</si>
  <si>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</si>
  <si>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</si>
  <si>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</si>
  <si>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</si>
  <si>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</si>
  <si>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</si>
  <si>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31/12/2020</t>
  </si>
  <si>
    <t>מגדל מקפת קרנות פנסיה וקופות גמל בע"מ</t>
  </si>
  <si>
    <t>מגדל מקפת אישית (מספר אוצר 162) - מסלול לבני 50 ומטה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</si>
  <si>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</si>
  <si>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</si>
  <si>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</si>
  <si>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</si>
  <si>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</si>
  <si>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</si>
  <si>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</si>
  <si>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</si>
  <si>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</si>
  <si>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</si>
  <si>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</si>
  <si>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</si>
  <si>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</si>
  <si>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</si>
  <si>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</si>
  <si>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</si>
  <si>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</si>
  <si>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</si>
  <si>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</si>
  <si>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</si>
  <si>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</si>
  <si>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</si>
  <si>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</si>
  <si>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</si>
  <si>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</si>
  <si>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</si>
  <si>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</si>
  <si>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</si>
  <si>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</si>
  <si>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</si>
  <si>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</si>
  <si>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</si>
  <si>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</si>
  <si>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</si>
  <si>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</si>
  <si>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</si>
  <si>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</si>
  <si>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</si>
  <si>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</si>
  <si>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</si>
  <si>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</si>
  <si>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</si>
  <si>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</si>
  <si>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</si>
  <si>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</si>
  <si>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</si>
  <si>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</si>
  <si>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</si>
  <si>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</si>
  <si>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</si>
  <si>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</si>
  <si>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</si>
  <si>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</si>
  <si>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</si>
  <si>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</si>
  <si>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</si>
  <si>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</si>
  <si>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</si>
  <si>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</si>
  <si>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</si>
  <si>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</si>
  <si>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</si>
  <si>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</si>
  <si>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</si>
  <si>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</si>
  <si>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</si>
  <si>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</si>
  <si>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</si>
  <si>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</si>
  <si>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</si>
  <si>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</si>
  <si>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</si>
  <si>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</si>
  <si>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</si>
  <si>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</si>
  <si>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</si>
  <si>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</si>
  <si>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</si>
  <si>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</si>
  <si>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</si>
  <si>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</si>
  <si>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</si>
  <si>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</si>
  <si>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</si>
  <si>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</si>
  <si>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</si>
  <si>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</si>
  <si>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</si>
  <si>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</si>
  <si>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</si>
  <si>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</si>
  <si>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</si>
  <si>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</si>
  <si>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</si>
  <si>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</si>
  <si>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</si>
  <si>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</si>
  <si>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</si>
  <si>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</si>
  <si>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</si>
  <si>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</si>
  <si>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</si>
  <si>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</si>
  <si>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</si>
  <si>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</si>
  <si>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</si>
  <si>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</si>
  <si>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</si>
  <si>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</si>
  <si>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</si>
  <si>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</si>
  <si>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</si>
  <si>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</si>
  <si>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</si>
  <si>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</si>
  <si>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</si>
  <si>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</si>
  <si>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</si>
  <si>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</si>
  <si>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</si>
  <si>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</si>
  <si>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</si>
  <si>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</si>
  <si>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</si>
  <si>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</si>
  <si>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</si>
  <si>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</si>
  <si>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</si>
  <si>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</si>
  <si>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</si>
  <si>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</si>
  <si>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</si>
  <si>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</si>
  <si>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</si>
  <si>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</si>
  <si>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</si>
  <si>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</si>
  <si>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</si>
  <si>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</si>
  <si>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</si>
  <si>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</si>
  <si>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</si>
  <si>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</si>
  <si>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</si>
  <si>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</si>
  <si>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</si>
  <si>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</si>
  <si>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</si>
  <si>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</si>
  <si>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</si>
  <si>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</si>
  <si>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</si>
  <si>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</si>
  <si>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</si>
  <si>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</si>
  <si>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</si>
  <si>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</si>
  <si>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</si>
  <si>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</si>
  <si>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</si>
  <si>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</si>
  <si>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</si>
  <si>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</si>
  <si>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</si>
  <si>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</si>
  <si>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</si>
  <si>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</si>
  <si>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</si>
  <si>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</si>
  <si>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</si>
  <si>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</si>
  <si>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</si>
  <si>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</si>
  <si>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</si>
  <si>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</si>
  <si>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</si>
  <si>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</si>
  <si>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</si>
  <si>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</si>
  <si>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</si>
  <si>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</si>
  <si>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</si>
  <si>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</si>
  <si>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</si>
  <si>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</si>
  <si>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</si>
  <si>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</si>
  <si>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</si>
  <si>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</si>
  <si>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</si>
  <si>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</si>
  <si>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</si>
  <si>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</si>
  <si>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</si>
  <si>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</si>
  <si>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</si>
  <si>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</si>
  <si>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</si>
  <si>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</si>
  <si>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</si>
  <si>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</si>
  <si>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</si>
  <si>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</si>
  <si>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</si>
  <si>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</si>
  <si>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</si>
  <si>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</si>
  <si>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</si>
  <si>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</si>
  <si>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</si>
  <si>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</si>
  <si>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</si>
  <si>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</si>
  <si>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</si>
  <si>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</si>
  <si>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</si>
  <si>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</si>
  <si>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</si>
  <si>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</si>
  <si>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</si>
  <si>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</si>
  <si>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</si>
  <si>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</si>
  <si>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</si>
  <si>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</si>
  <si>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</si>
  <si>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</si>
  <si>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</si>
  <si>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</si>
  <si>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</si>
  <si>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</si>
  <si>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</si>
  <si>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</si>
  <si>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</si>
  <si>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</si>
  <si>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</si>
  <si>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</si>
  <si>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</si>
  <si>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</si>
  <si>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</si>
  <si>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</si>
  <si>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</si>
  <si>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</si>
  <si>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</si>
  <si>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</si>
  <si>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</si>
  <si>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</si>
  <si>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</si>
  <si>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</si>
  <si>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</si>
  <si>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</si>
  <si>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</si>
  <si>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</si>
  <si>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</si>
  <si>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</si>
  <si>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</si>
  <si>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</si>
  <si>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</si>
  <si>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</si>
  <si>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</si>
  <si>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</si>
  <si>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</si>
  <si>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</si>
  <si>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</si>
  <si>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</si>
  <si>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</si>
  <si>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</si>
  <si>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</si>
  <si>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</si>
  <si>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</si>
  <si>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</si>
  <si>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</si>
  <si>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</si>
  <si>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</si>
  <si>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</si>
  <si>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</si>
  <si>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</si>
  <si>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</si>
  <si>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</si>
  <si>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</si>
  <si>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</si>
  <si>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</si>
  <si>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</si>
  <si>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</si>
  <si>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</si>
  <si>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</si>
  <si>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</si>
  <si>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</si>
  <si>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</si>
  <si>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</si>
  <si>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</si>
  <si>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</si>
  <si>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</si>
  <si>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</si>
  <si>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</si>
  <si>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</si>
  <si>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</si>
  <si>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</si>
  <si>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</si>
  <si>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</si>
  <si>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</si>
  <si>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</si>
  <si>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</si>
  <si>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</si>
  <si>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</si>
  <si>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</si>
  <si>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</si>
  <si>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</si>
  <si>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</si>
  <si>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</si>
  <si>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</si>
  <si>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</si>
  <si>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</si>
  <si>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</si>
  <si>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</si>
  <si>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</si>
  <si>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</si>
  <si>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</si>
  <si>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</si>
  <si>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</si>
  <si>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</si>
  <si>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</si>
  <si>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</si>
  <si>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</si>
  <si>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</si>
  <si>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</si>
  <si>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</si>
  <si>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</si>
  <si>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</si>
  <si>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</si>
  <si>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</si>
  <si>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</si>
  <si>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</si>
  <si>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</si>
  <si>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</si>
  <si>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</si>
  <si>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</si>
  <si>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</si>
  <si>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</si>
  <si>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</si>
  <si>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</si>
  <si>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</si>
  <si>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</si>
  <si>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</si>
  <si>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</si>
  <si>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</si>
  <si>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</si>
  <si>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</si>
  <si>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</si>
  <si>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</si>
  <si>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</si>
  <si>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</si>
  <si>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</si>
  <si>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</si>
  <si>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</si>
  <si>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</si>
  <si>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</si>
  <si>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</si>
  <si>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</si>
  <si>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</si>
  <si>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</si>
  <si>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</si>
  <si>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</si>
  <si>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</si>
  <si>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</si>
  <si>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</si>
  <si>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</si>
  <si>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</si>
  <si>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</si>
  <si>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</si>
  <si>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</si>
  <si>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</si>
  <si>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</si>
  <si>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</si>
  <si>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</si>
  <si>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</si>
  <si>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</si>
  <si>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</si>
  <si>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</si>
  <si>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</si>
  <si>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</si>
  <si>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</si>
  <si>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</si>
  <si>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</si>
  <si>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</si>
  <si>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</si>
  <si>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</si>
  <si>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</si>
  <si>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</si>
  <si>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</si>
  <si>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</si>
  <si>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</si>
  <si>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</si>
  <si>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</si>
  <si>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</si>
  <si>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</si>
  <si>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</si>
  <si>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</si>
  <si>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</si>
  <si>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</si>
  <si>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</si>
  <si>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</si>
  <si>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</si>
  <si>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</si>
  <si>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</si>
  <si>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</si>
  <si>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</si>
  <si>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</si>
  <si>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</si>
  <si>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</si>
  <si>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</si>
  <si>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</si>
  <si>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</si>
  <si>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</si>
  <si>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</si>
  <si>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</si>
  <si>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</si>
  <si>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</si>
  <si>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</si>
  <si>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</si>
  <si>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</si>
  <si>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</si>
  <si>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</si>
  <si>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</si>
  <si>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</si>
  <si>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</si>
  <si>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</si>
  <si>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</si>
  <si>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</si>
  <si>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</si>
  <si>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</si>
  <si>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</si>
  <si>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</si>
  <si>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</si>
  <si>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</si>
  <si>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</si>
  <si>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</si>
  <si>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</si>
  <si>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</si>
  <si>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</si>
  <si>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</si>
  <si>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</si>
  <si>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</si>
  <si>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</si>
  <si>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</si>
  <si>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</si>
  <si>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</si>
  <si>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</si>
  <si>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</si>
  <si>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</si>
  <si>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</si>
  <si>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</si>
  <si>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</si>
  <si>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</si>
  <si>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</si>
  <si>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</si>
  <si>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</si>
  <si>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</si>
  <si>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</si>
  <si>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</si>
  <si>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</si>
  <si>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</si>
  <si>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</si>
  <si>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</si>
  <si>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</si>
  <si>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</si>
  <si>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</si>
  <si>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</si>
  <si>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</si>
  <si>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</si>
  <si>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</si>
  <si>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</si>
  <si>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</si>
  <si>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</si>
  <si>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</si>
  <si>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</si>
  <si>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</si>
  <si>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</si>
  <si>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</si>
  <si>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</si>
  <si>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</si>
  <si>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</si>
  <si>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</si>
  <si>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</si>
  <si>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</si>
  <si>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</si>
  <si>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</si>
  <si>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</si>
  <si>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</si>
  <si>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</si>
  <si>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</si>
  <si>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</si>
  <si>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</si>
  <si>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</si>
  <si>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</si>
  <si>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</si>
  <si>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</si>
  <si>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</si>
  <si>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</si>
  <si>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</si>
  <si>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</si>
  <si>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</si>
  <si>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</si>
  <si>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</si>
  <si>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</si>
  <si>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</si>
  <si>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</si>
  <si>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</si>
  <si>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</si>
  <si>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</si>
  <si>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</si>
  <si>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</si>
  <si>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</si>
  <si>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</si>
  <si>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</si>
  <si>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</si>
  <si>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</si>
  <si>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</si>
  <si>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</si>
  <si>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</si>
  <si>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</si>
  <si>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</si>
  <si>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</si>
  <si>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</si>
  <si>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</si>
  <si>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</si>
  <si>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</si>
  <si>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</si>
  <si>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</si>
  <si>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</si>
  <si>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</si>
  <si>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</si>
  <si>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</si>
  <si>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</si>
  <si>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</si>
  <si>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</si>
  <si>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</si>
  <si>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</si>
  <si>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</si>
  <si>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</si>
  <si>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</si>
  <si>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</si>
  <si>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</si>
  <si>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</si>
  <si>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</si>
  <si>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</si>
  <si>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</si>
  <si>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</si>
  <si>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</si>
  <si>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</si>
  <si>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</si>
  <si>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</si>
  <si>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</si>
  <si>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</si>
  <si>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</si>
  <si>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</si>
  <si>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</si>
  <si>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</si>
  <si>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</si>
  <si>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</si>
  <si>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</si>
  <si>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</si>
  <si>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</si>
  <si>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</si>
  <si>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</si>
  <si>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</si>
  <si>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</si>
  <si>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</si>
  <si>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</si>
  <si>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</si>
  <si>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</si>
  <si>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</si>
  <si>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</si>
  <si>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</si>
  <si>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</si>
  <si>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</si>
  <si>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</si>
  <si>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</si>
  <si>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</si>
  <si>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</si>
  <si>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</si>
  <si>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</si>
  <si>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</si>
  <si>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</si>
  <si>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</si>
  <si>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</si>
  <si>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</si>
  <si>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</si>
  <si>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</si>
  <si>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</si>
  <si>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</si>
  <si>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</si>
  <si>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</si>
  <si>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</si>
  <si>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</si>
  <si>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</si>
  <si>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</si>
  <si>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</si>
  <si>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</si>
  <si>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</si>
  <si>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</si>
  <si>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</si>
  <si>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</si>
  <si>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</si>
  <si>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</si>
  <si>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</si>
  <si>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</si>
  <si>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</si>
  <si>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</si>
  <si>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</si>
  <si>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</si>
  <si>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</si>
  <si>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</si>
  <si>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</si>
  <si>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</si>
  <si>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</si>
  <si>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</si>
  <si>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</si>
  <si>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</si>
  <si>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</si>
  <si>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</si>
  <si>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</si>
  <si>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</si>
  <si>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</si>
  <si>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</si>
  <si>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</si>
  <si>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</si>
  <si>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</si>
  <si>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</si>
  <si>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</si>
  <si>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</si>
  <si>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</si>
  <si>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</si>
  <si>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</si>
  <si>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</si>
  <si>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</si>
  <si>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</si>
  <si>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</si>
  <si>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</si>
  <si>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</si>
  <si>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</si>
  <si>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</si>
  <si>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</si>
  <si>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</si>
  <si>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</si>
  <si>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</si>
  <si>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</si>
  <si>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</si>
  <si>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</si>
  <si>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</si>
  <si>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</si>
  <si>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</si>
  <si>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</si>
  <si>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</si>
  <si>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</si>
  <si>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</si>
  <si>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</si>
  <si>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</si>
  <si>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</si>
  <si>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</si>
  <si>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</si>
  <si>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</si>
  <si>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</si>
  <si>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</si>
  <si>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</si>
  <si>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</si>
  <si>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</si>
  <si>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</si>
  <si>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</si>
  <si>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</si>
  <si>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</si>
  <si>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</si>
  <si>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</si>
  <si>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</si>
  <si>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</si>
  <si>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</si>
  <si>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</si>
  <si>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</si>
  <si>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</si>
  <si>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</si>
  <si>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</si>
  <si>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</si>
  <si>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</si>
  <si>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</si>
  <si>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</si>
  <si>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</si>
  <si>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</si>
  <si>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</si>
  <si>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</si>
  <si>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</si>
  <si>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</si>
  <si>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</si>
  <si>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</si>
  <si>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</si>
  <si>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</si>
  <si>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</si>
  <si>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</si>
  <si>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</si>
  <si>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</si>
  <si>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</si>
  <si>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</si>
  <si>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</si>
  <si>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</si>
  <si>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</si>
  <si>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</si>
  <si>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</si>
  <si>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</si>
  <si>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</si>
  <si>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</si>
  <si>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</si>
  <si>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</si>
  <si>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</si>
  <si>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</si>
  <si>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</si>
  <si>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</si>
  <si>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</si>
  <si>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</si>
  <si>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</si>
  <si>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</si>
  <si>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</si>
  <si>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</si>
  <si>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</si>
  <si>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</si>
  <si>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</si>
  <si>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</si>
  <si>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</si>
  <si>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</si>
  <si>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</si>
  <si>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</si>
  <si>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</si>
  <si>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</si>
  <si>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</si>
  <si>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</si>
  <si>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</si>
  <si>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</si>
  <si>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</si>
  <si>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</si>
  <si>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</si>
  <si>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</si>
  <si>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</si>
  <si>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</si>
  <si>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</si>
  <si>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</si>
  <si>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</si>
  <si>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</si>
  <si>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</si>
  <si>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</si>
  <si>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</si>
  <si>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</si>
  <si>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</si>
  <si>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</si>
  <si>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</si>
  <si>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</si>
  <si>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</si>
  <si>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</si>
  <si>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</si>
  <si>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</si>
  <si>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</si>
  <si>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</si>
  <si>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</si>
  <si>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</si>
  <si>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</si>
  <si>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</si>
  <si>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</si>
  <si>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</si>
  <si>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</si>
  <si>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</si>
  <si>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</si>
  <si>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</si>
  <si>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</si>
  <si>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</si>
  <si>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</si>
  <si>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</si>
  <si>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</si>
  <si>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</si>
  <si>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</si>
  <si>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</si>
  <si>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</si>
  <si>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</si>
  <si>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</si>
  <si>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</si>
  <si>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</si>
  <si>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</si>
  <si>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</si>
  <si>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</si>
  <si>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</si>
  <si>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</si>
  <si>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</si>
  <si>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</si>
  <si>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</si>
  <si>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</si>
  <si>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</si>
  <si>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</si>
  <si>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</si>
  <si>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</si>
  <si>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</si>
  <si>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</si>
  <si>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</si>
  <si>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</si>
  <si>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</si>
  <si>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</si>
  <si>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</si>
  <si>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</si>
  <si>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</si>
  <si>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</si>
  <si>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</si>
  <si>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</si>
  <si>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</si>
  <si>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</si>
  <si>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</si>
  <si>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</si>
  <si>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</si>
  <si>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</si>
  <si>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</si>
  <si>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</si>
  <si>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</si>
  <si>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</si>
  <si>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</si>
  <si>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</si>
  <si>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</si>
  <si>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</si>
  <si>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</si>
  <si>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</si>
  <si>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</si>
  <si>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</si>
  <si>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</si>
  <si>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</si>
  <si>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</si>
  <si>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</si>
  <si>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</si>
  <si>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</si>
  <si>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</si>
  <si>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</si>
  <si>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</si>
  <si>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</si>
  <si>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</si>
  <si>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</si>
  <si>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</si>
  <si>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</si>
  <si>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</si>
  <si>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</si>
  <si>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</si>
  <si>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</si>
  <si>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</si>
  <si>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</si>
  <si>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</si>
  <si>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</si>
  <si>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</si>
  <si>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</si>
  <si>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</si>
  <si>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</si>
  <si>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</si>
  <si>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</si>
  <si>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</si>
  <si>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</si>
  <si>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</si>
  <si>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</si>
  <si>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</si>
  <si>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</si>
  <si>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</si>
  <si>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</si>
  <si>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</si>
  <si>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</si>
  <si>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</si>
  <si>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</si>
  <si>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</si>
  <si>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</si>
  <si>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</si>
  <si>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</si>
  <si>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</si>
  <si>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</si>
  <si>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</si>
  <si>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</si>
  <si>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</si>
  <si>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</si>
  <si>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</si>
  <si>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</si>
  <si>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</si>
  <si>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</si>
  <si>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</si>
  <si>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</si>
  <si>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</si>
  <si>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</si>
  <si>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</si>
  <si>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</si>
  <si>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</si>
  <si>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</si>
  <si>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</si>
  <si>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</si>
  <si>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</si>
  <si>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</si>
  <si>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</si>
  <si>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</si>
  <si>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</si>
  <si>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</si>
  <si>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</si>
  <si>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</si>
  <si>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</si>
  <si>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</si>
  <si>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</si>
  <si>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</si>
  <si>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</si>
  <si>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</si>
  <si>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</si>
  <si>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</si>
  <si>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</si>
  <si>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</si>
  <si>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</si>
  <si>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</si>
  <si>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</si>
  <si>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</si>
  <si>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</si>
  <si>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</si>
  <si>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</si>
  <si>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</si>
  <si>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</si>
  <si>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</si>
  <si>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</si>
  <si>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</si>
  <si>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</si>
  <si>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</si>
  <si>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</si>
  <si>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</si>
  <si>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</si>
  <si>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</si>
  <si>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</si>
  <si>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</si>
  <si>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</si>
  <si>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</si>
  <si>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</si>
  <si>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</si>
  <si>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</si>
  <si>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</si>
  <si>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</si>
  <si>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</si>
  <si>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</si>
  <si>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</si>
  <si>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</si>
  <si>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</si>
  <si>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</si>
  <si>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</si>
  <si>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</si>
  <si>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</si>
  <si>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</si>
  <si>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</si>
  <si>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</si>
  <si>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</si>
  <si>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</si>
  <si>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</si>
  <si>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</si>
  <si>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</si>
  <si>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</si>
  <si>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</si>
  <si>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</si>
  <si>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</si>
  <si>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</si>
  <si>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</si>
  <si>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</si>
  <si>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</si>
  <si>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</si>
  <si>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</si>
  <si>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</si>
  <si>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</si>
  <si>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</si>
  <si>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</si>
  <si>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</si>
  <si>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</si>
  <si>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</si>
  <si>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</si>
  <si>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</si>
  <si>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</si>
  <si>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</si>
  <si>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</si>
  <si>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</si>
  <si>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</si>
  <si>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</si>
  <si>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</si>
  <si>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</si>
  <si>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</si>
  <si>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</si>
  <si>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</si>
  <si>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</si>
  <si>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</si>
  <si>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</si>
  <si>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</si>
  <si>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</si>
  <si>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</si>
  <si>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</si>
  <si>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</si>
  <si>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</si>
  <si>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</si>
  <si>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</si>
  <si>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</si>
  <si>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</si>
  <si>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</si>
  <si>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</si>
  <si>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</si>
  <si>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</si>
  <si>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</si>
  <si>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</si>
  <si>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</si>
  <si>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</si>
  <si>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</si>
  <si>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</si>
  <si>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דוראל*</t>
  </si>
  <si>
    <t>1166768</t>
  </si>
  <si>
    <t>515364891</t>
  </si>
  <si>
    <t>דלק קדוחים*</t>
  </si>
  <si>
    <t>475020</t>
  </si>
  <si>
    <t>דמרי*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</si>
  <si>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</si>
  <si>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</si>
  <si>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</si>
  <si>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</si>
  <si>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</si>
  <si>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</si>
  <si>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</si>
  <si>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</si>
  <si>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</si>
  <si>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</si>
  <si>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</si>
  <si>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</si>
  <si>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</si>
  <si>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</si>
  <si>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</si>
  <si>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510706153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</si>
  <si>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</si>
  <si>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</si>
  <si>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</si>
  <si>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</si>
  <si>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</si>
  <si>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</si>
  <si>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</si>
  <si>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</si>
  <si>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</si>
  <si>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</si>
  <si>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</si>
  <si>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</si>
  <si>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</si>
  <si>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</si>
  <si>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</si>
  <si>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</si>
  <si>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</si>
  <si>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</si>
  <si>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</si>
  <si>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</si>
  <si>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</si>
  <si>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</si>
  <si>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</si>
  <si>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</si>
  <si>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</si>
  <si>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</si>
  <si>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</si>
  <si>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</si>
  <si>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</si>
  <si>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</si>
  <si>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</si>
  <si>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</si>
  <si>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</si>
  <si>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</si>
  <si>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</si>
  <si>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</si>
  <si>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</si>
  <si>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</si>
  <si>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</si>
  <si>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</si>
  <si>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</si>
  <si>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</si>
  <si>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</si>
  <si>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</si>
  <si>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</si>
  <si>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</si>
  <si>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</si>
  <si>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</si>
  <si>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</si>
  <si>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</si>
  <si>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</si>
  <si>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</si>
  <si>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</si>
  <si>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</si>
  <si>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</si>
  <si>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</si>
  <si>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</si>
  <si>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</t>
  </si>
  <si>
    <t>1098565</t>
  </si>
  <si>
    <t>ריט 1*</t>
  </si>
  <si>
    <t>1098920</t>
  </si>
  <si>
    <t>רמי לוי*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</si>
  <si>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</si>
  <si>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</si>
  <si>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</si>
  <si>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</si>
  <si>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</si>
  <si>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</si>
  <si>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</si>
  <si>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</si>
  <si>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</si>
  <si>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</si>
  <si>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</si>
  <si>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</si>
  <si>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</si>
  <si>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</si>
  <si>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</si>
  <si>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</si>
  <si>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</si>
  <si>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</si>
  <si>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</si>
  <si>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</si>
  <si>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</si>
  <si>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</si>
  <si>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</si>
  <si>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</si>
  <si>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</si>
  <si>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</si>
  <si>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</si>
  <si>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</si>
  <si>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</si>
  <si>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</si>
  <si>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</si>
  <si>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</si>
  <si>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</si>
  <si>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</si>
  <si>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</si>
  <si>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</si>
  <si>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</si>
  <si>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אקוואריוס</t>
  </si>
  <si>
    <t>1170240</t>
  </si>
  <si>
    <t>515114429</t>
  </si>
  <si>
    <t>אקופיה</t>
  </si>
  <si>
    <t>1169895</t>
  </si>
  <si>
    <t>514856772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</si>
  <si>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</si>
  <si>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</si>
  <si>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</si>
  <si>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</si>
  <si>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</si>
  <si>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</si>
  <si>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</si>
  <si>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</si>
  <si>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</si>
  <si>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</si>
  <si>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</si>
  <si>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</si>
  <si>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גניגר*</t>
  </si>
  <si>
    <t>1095892</t>
  </si>
  <si>
    <t>512416991</t>
  </si>
  <si>
    <t>גנסל</t>
  </si>
  <si>
    <t>1169689</t>
  </si>
  <si>
    <t>514579887</t>
  </si>
  <si>
    <t>גנריישן*</t>
  </si>
  <si>
    <t>1156926</t>
  </si>
  <si>
    <t>515846558</t>
  </si>
  <si>
    <t>דלק תמלוגים*</t>
  </si>
  <si>
    <t>1129493</t>
  </si>
  <si>
    <t>514837111</t>
  </si>
  <si>
    <t>הייקון</t>
  </si>
  <si>
    <t>1169945</t>
  </si>
  <si>
    <t>514347160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</si>
  <si>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</si>
  <si>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</si>
  <si>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</si>
  <si>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</si>
  <si>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</si>
  <si>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</si>
  <si>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</si>
  <si>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</si>
  <si>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</si>
  <si>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</si>
  <si>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</si>
  <si>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</si>
  <si>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</si>
  <si>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</si>
  <si>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</si>
  <si>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</si>
  <si>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</si>
  <si>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</si>
  <si>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</si>
  <si>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</si>
  <si>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</si>
  <si>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</si>
  <si>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</si>
  <si>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</si>
  <si>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</si>
  <si>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</si>
  <si>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</si>
  <si>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נופר אנרגי</t>
  </si>
  <si>
    <t>1170877</t>
  </si>
  <si>
    <t>514599943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</si>
  <si>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</si>
  <si>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</si>
  <si>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</si>
  <si>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</si>
  <si>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</si>
  <si>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</si>
  <si>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</si>
  <si>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</si>
  <si>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</si>
  <si>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</si>
  <si>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</si>
  <si>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</si>
  <si>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פלאזה סנטרס</t>
  </si>
  <si>
    <t>1109917</t>
  </si>
  <si>
    <t>33248324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</si>
  <si>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</si>
  <si>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</si>
  <si>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</si>
  <si>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</si>
  <si>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</si>
  <si>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</si>
  <si>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</si>
  <si>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</si>
  <si>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</si>
  <si>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</si>
  <si>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</si>
  <si>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</si>
  <si>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</si>
  <si>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</si>
  <si>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</si>
  <si>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</si>
  <si>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</si>
  <si>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</si>
  <si>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</si>
  <si>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</si>
  <si>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</si>
  <si>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</si>
  <si>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</si>
  <si>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</si>
  <si>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</si>
  <si>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</si>
  <si>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</si>
  <si>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</si>
  <si>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</si>
  <si>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</si>
  <si>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</si>
  <si>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</si>
  <si>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</si>
  <si>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</si>
  <si>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</si>
  <si>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</si>
  <si>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</si>
  <si>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</si>
  <si>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</si>
  <si>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</si>
  <si>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</si>
  <si>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</si>
  <si>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</si>
  <si>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</si>
  <si>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</si>
  <si>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</si>
  <si>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</si>
  <si>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</si>
  <si>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</si>
  <si>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</si>
  <si>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</si>
  <si>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</si>
  <si>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</si>
  <si>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</si>
  <si>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</si>
  <si>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</si>
  <si>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</si>
  <si>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</si>
  <si>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</si>
  <si>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</si>
  <si>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</si>
  <si>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</si>
  <si>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</si>
  <si>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</si>
  <si>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</si>
  <si>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</si>
  <si>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</si>
  <si>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NANO X IMAGING</t>
  </si>
  <si>
    <t>IL0011681371</t>
  </si>
  <si>
    <t>515942076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</si>
  <si>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</si>
  <si>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</si>
  <si>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</si>
  <si>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</si>
  <si>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</si>
  <si>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</si>
  <si>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</si>
  <si>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</si>
  <si>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</si>
  <si>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</si>
  <si>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</si>
  <si>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</si>
  <si>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</si>
  <si>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</si>
  <si>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</si>
  <si>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</si>
  <si>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</si>
  <si>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</si>
  <si>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</si>
  <si>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</si>
  <si>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</si>
  <si>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</si>
  <si>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</si>
  <si>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</si>
  <si>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</si>
  <si>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</si>
  <si>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</si>
  <si>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</si>
  <si>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</si>
  <si>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</si>
  <si>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</si>
  <si>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</si>
  <si>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</si>
  <si>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</si>
  <si>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</si>
  <si>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</si>
  <si>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</si>
  <si>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</si>
  <si>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</si>
  <si>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</si>
  <si>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</si>
  <si>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</t>
  </si>
  <si>
    <t>KYG017191142</t>
  </si>
  <si>
    <t>HKSE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</si>
  <si>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</si>
  <si>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</si>
  <si>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</si>
  <si>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</si>
  <si>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</si>
  <si>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</si>
  <si>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</si>
  <si>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</si>
  <si>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ANGLO AMERICAN</t>
  </si>
  <si>
    <t>GB00B1XZS820</t>
  </si>
  <si>
    <t>ANTOFAGASTA</t>
  </si>
  <si>
    <t>GB0000456144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</si>
  <si>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</si>
  <si>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</si>
  <si>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</si>
  <si>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</si>
  <si>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</si>
  <si>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</si>
  <si>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</si>
  <si>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</si>
  <si>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</si>
  <si>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</si>
  <si>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</si>
  <si>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</si>
  <si>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</si>
  <si>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</si>
  <si>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</si>
  <si>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</si>
  <si>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</si>
  <si>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</si>
  <si>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</si>
  <si>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</si>
  <si>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</si>
  <si>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</si>
  <si>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</si>
  <si>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CITIGROUP INC</t>
  </si>
  <si>
    <t>US1729674242</t>
  </si>
  <si>
    <t>D.R. HORTON INC</t>
  </si>
  <si>
    <t>US23331A1097</t>
  </si>
  <si>
    <t>DARDEN RESTAURANTS</t>
  </si>
  <si>
    <t>US2371941053</t>
  </si>
  <si>
    <t>DEUTSCHE POST AG REG</t>
  </si>
  <si>
    <t>DE0005552004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</si>
  <si>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</si>
  <si>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</si>
  <si>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</si>
  <si>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</si>
  <si>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</si>
  <si>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</si>
  <si>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</si>
  <si>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</si>
  <si>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</si>
  <si>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</si>
  <si>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</si>
  <si>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</si>
  <si>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</si>
  <si>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</si>
  <si>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</si>
  <si>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</si>
  <si>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</si>
  <si>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</si>
  <si>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</si>
  <si>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</si>
  <si>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HOME DEPOT INC</t>
  </si>
  <si>
    <t>US4370761029</t>
  </si>
  <si>
    <t>INDITEX</t>
  </si>
  <si>
    <t>ES0148396007</t>
  </si>
  <si>
    <t>INFINEON TECHNOLOGIES</t>
  </si>
  <si>
    <t>DE0006231004</t>
  </si>
  <si>
    <t>INTERCONTINENTAL EXCHANGE IN</t>
  </si>
  <si>
    <t>US45866F1049</t>
  </si>
  <si>
    <t>JPMORGAN CHASE</t>
  </si>
  <si>
    <t>US46625H1005</t>
  </si>
  <si>
    <t>KERING</t>
  </si>
  <si>
    <t>FR0000121485</t>
  </si>
  <si>
    <t>LLOYDS BANKING GROUP PLC</t>
  </si>
  <si>
    <t>GB0008706128</t>
  </si>
  <si>
    <t>LVMH MOET HENNESSY LOUIS VUI</t>
  </si>
  <si>
    <t>FR0000121014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</si>
  <si>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</si>
  <si>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</si>
  <si>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</si>
  <si>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</si>
  <si>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</si>
  <si>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</si>
  <si>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</si>
  <si>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</si>
  <si>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</si>
  <si>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</si>
  <si>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</si>
  <si>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</si>
  <si>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NASDAQ INC</t>
  </si>
  <si>
    <t>US6311031081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</si>
  <si>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</si>
  <si>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</si>
  <si>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</si>
  <si>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</si>
  <si>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</si>
  <si>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</si>
  <si>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</si>
  <si>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</si>
  <si>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</si>
  <si>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</si>
  <si>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</si>
  <si>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</si>
  <si>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</si>
  <si>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</si>
  <si>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</si>
  <si>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</si>
  <si>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</si>
  <si>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</si>
  <si>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</si>
  <si>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</si>
  <si>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</si>
  <si>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</si>
  <si>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</si>
  <si>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</si>
  <si>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PUMA</t>
  </si>
  <si>
    <t>DE0006969603</t>
  </si>
  <si>
    <t>PVH CORP</t>
  </si>
  <si>
    <t>US6936561009</t>
  </si>
  <si>
    <t>ROSS STORES</t>
  </si>
  <si>
    <t>US7782961038</t>
  </si>
  <si>
    <t>SAMSUNG ELECTR GDR REG</t>
  </si>
  <si>
    <t>US7960508882</t>
  </si>
  <si>
    <t>SCHNEIDER ELECTRIC</t>
  </si>
  <si>
    <t>FR0000121972</t>
  </si>
  <si>
    <t>SEGRO</t>
  </si>
  <si>
    <t>GB00B5ZN1N88</t>
  </si>
  <si>
    <t>SIEMENS AG REG</t>
  </si>
  <si>
    <t>DE0007236101</t>
  </si>
  <si>
    <t>SL GREEN REALTY CORP</t>
  </si>
  <si>
    <t>US78440X1019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</si>
  <si>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</si>
  <si>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</si>
  <si>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</si>
  <si>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</si>
  <si>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</si>
  <si>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</si>
  <si>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</si>
  <si>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</si>
  <si>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TJX COMPANIES INC</t>
  </si>
  <si>
    <t>US8725401090</t>
  </si>
  <si>
    <t>UNILEVER NV CVA</t>
  </si>
  <si>
    <t>GB00B10RZP78</t>
  </si>
  <si>
    <t>Household &amp; Personal Products</t>
  </si>
  <si>
    <t>UNITED PARCEL SERVICE CL B</t>
  </si>
  <si>
    <t>US9113121068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</si>
  <si>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</si>
  <si>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</si>
  <si>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</si>
  <si>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</si>
  <si>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</si>
  <si>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</si>
  <si>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</si>
  <si>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</si>
  <si>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</si>
  <si>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</si>
  <si>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</si>
  <si>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</si>
  <si>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</si>
  <si>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</si>
  <si>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WAL MART STORES INC</t>
  </si>
  <si>
    <t>US9311421039</t>
  </si>
  <si>
    <t>WALT DISNEY CO/THE</t>
  </si>
  <si>
    <t>US2546871060</t>
  </si>
  <si>
    <t>WENDYS CO/THE</t>
  </si>
  <si>
    <t>US95058W1009</t>
  </si>
  <si>
    <t>WHIRLPOOL CORP</t>
  </si>
  <si>
    <t>US9633201069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</si>
  <si>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</si>
  <si>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</si>
  <si>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</si>
  <si>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</si>
  <si>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</si>
  <si>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</si>
  <si>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</si>
  <si>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</si>
  <si>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</si>
  <si>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</si>
  <si>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</si>
  <si>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</si>
  <si>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</si>
  <si>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</si>
  <si>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</si>
  <si>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</si>
  <si>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</si>
  <si>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</si>
  <si>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</si>
  <si>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</si>
  <si>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</si>
  <si>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</si>
  <si>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</si>
  <si>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</si>
  <si>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</si>
  <si>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</si>
  <si>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</si>
  <si>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</si>
  <si>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</si>
  <si>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</si>
  <si>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</si>
  <si>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</si>
  <si>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</si>
  <si>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</si>
  <si>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</si>
  <si>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</si>
  <si>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</si>
  <si>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</si>
  <si>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</si>
  <si>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</si>
  <si>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</si>
  <si>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</si>
  <si>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</si>
  <si>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</si>
  <si>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</si>
  <si>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</si>
  <si>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</si>
  <si>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</si>
  <si>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</si>
  <si>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</si>
  <si>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</si>
  <si>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</si>
  <si>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</si>
  <si>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</si>
  <si>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</si>
  <si>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</si>
  <si>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</si>
  <si>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</si>
  <si>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</si>
  <si>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</si>
  <si>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</si>
  <si>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</si>
  <si>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</si>
  <si>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</si>
  <si>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</si>
  <si>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</si>
  <si>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</si>
  <si>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</si>
  <si>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</si>
  <si>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</si>
  <si>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</si>
  <si>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</si>
  <si>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</si>
  <si>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</si>
  <si>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</si>
  <si>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</si>
  <si>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</si>
  <si>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</si>
  <si>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</si>
  <si>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</si>
  <si>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</si>
  <si>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</si>
  <si>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</si>
  <si>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</si>
  <si>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MIDCAP ETF</t>
  </si>
  <si>
    <t>US4642875078</t>
  </si>
  <si>
    <t>ISHARES DJ CONSRU</t>
  </si>
  <si>
    <t>US4642887529</t>
  </si>
  <si>
    <t>ISHARES DJ US HEALTH CAR</t>
  </si>
  <si>
    <t>US4642888287</t>
  </si>
  <si>
    <t>ISHARES DJ US TRANSPORT AVG</t>
  </si>
  <si>
    <t>US4642871929</t>
  </si>
  <si>
    <t>ISHARES EUR600 INSURANCE (DE)</t>
  </si>
  <si>
    <t>DE000A0H08K7</t>
  </si>
  <si>
    <t>Ishares FTSE 100</t>
  </si>
  <si>
    <t>IE0005042456</t>
  </si>
  <si>
    <t>ISHARES HANG SENG TECH USD</t>
  </si>
  <si>
    <t>HK0000651221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</si>
  <si>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</si>
  <si>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</si>
  <si>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</si>
  <si>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</si>
  <si>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</si>
  <si>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</si>
  <si>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</si>
  <si>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</si>
  <si>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STOXX EUROPE 600 FOOD &amp; BEVERAGE</t>
  </si>
  <si>
    <t>DE000A0H08H3</t>
  </si>
  <si>
    <t>ISHARES U.S. AEROSPACE &amp; DEFENSE ETF</t>
  </si>
  <si>
    <t>US4642887602</t>
  </si>
  <si>
    <t>ISHR EUR600 IND GDS&amp;SERV (DE)</t>
  </si>
  <si>
    <t>DE000A0H08J9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</si>
  <si>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</si>
  <si>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</si>
  <si>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</si>
  <si>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</si>
  <si>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</si>
  <si>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</si>
  <si>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</si>
  <si>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</si>
  <si>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</si>
  <si>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</si>
  <si>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</si>
  <si>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</si>
  <si>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</si>
  <si>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</si>
  <si>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</si>
  <si>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</si>
  <si>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</si>
  <si>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</si>
  <si>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</si>
  <si>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</si>
  <si>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</si>
  <si>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</si>
  <si>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</si>
  <si>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</si>
  <si>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</si>
  <si>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</si>
  <si>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</si>
  <si>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</si>
  <si>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</si>
  <si>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</si>
  <si>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</si>
  <si>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</si>
  <si>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</si>
  <si>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</si>
  <si>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</si>
  <si>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</si>
  <si>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</si>
  <si>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</si>
  <si>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</si>
  <si>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</si>
  <si>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</si>
  <si>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</si>
  <si>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</si>
  <si>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</si>
  <si>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</si>
  <si>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</si>
  <si>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</si>
  <si>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</si>
  <si>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</si>
  <si>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</si>
  <si>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</si>
  <si>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</si>
  <si>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</si>
  <si>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</si>
  <si>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</si>
  <si>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</si>
  <si>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</si>
  <si>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</si>
  <si>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</si>
  <si>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</si>
  <si>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</si>
  <si>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</si>
  <si>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</si>
  <si>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</si>
  <si>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</si>
  <si>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</si>
  <si>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</si>
  <si>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</si>
  <si>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</si>
  <si>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</si>
  <si>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</si>
  <si>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</si>
  <si>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</si>
  <si>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</si>
  <si>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</si>
  <si>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</si>
  <si>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</si>
  <si>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</si>
  <si>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</si>
  <si>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</si>
  <si>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</si>
  <si>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</si>
  <si>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</si>
  <si>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</si>
  <si>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</si>
  <si>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</si>
  <si>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</si>
  <si>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</si>
  <si>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</si>
  <si>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</si>
  <si>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</si>
  <si>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</si>
  <si>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</si>
  <si>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</si>
  <si>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</si>
  <si>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</si>
  <si>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</t>
  </si>
  <si>
    <t>1170224</t>
  </si>
  <si>
    <t>רציו אופציה 19</t>
  </si>
  <si>
    <t>3940319</t>
  </si>
  <si>
    <t>bC 2000 JAN 2021</t>
  </si>
  <si>
    <t>83341032</t>
  </si>
  <si>
    <t>bP 2000 JAN 2021</t>
  </si>
  <si>
    <t>83341545</t>
  </si>
  <si>
    <t>C 115 JAN 2021 בזק</t>
  </si>
  <si>
    <t>83343327</t>
  </si>
  <si>
    <t>P 115 JAN 2021 בזק</t>
  </si>
  <si>
    <t>83343616</t>
  </si>
  <si>
    <t>SPX 01/15/21 P3200</t>
  </si>
  <si>
    <t>SPX0121P3200</t>
  </si>
  <si>
    <t>SPX 01/15/21 P3550</t>
  </si>
  <si>
    <t>SPX0121P3550</t>
  </si>
  <si>
    <t>SX5E 01/15/21 P3100</t>
  </si>
  <si>
    <t>SX5E121P3100</t>
  </si>
  <si>
    <t>SX5E 01/15/21 P3450</t>
  </si>
  <si>
    <t>SX5E121P3450</t>
  </si>
  <si>
    <t>S&amp;P500 EMINI MAR21</t>
  </si>
  <si>
    <t>ESH1</t>
  </si>
  <si>
    <t>STOXX EUROPE 600 MAR21</t>
  </si>
  <si>
    <t>SXOH1</t>
  </si>
  <si>
    <t>ערד 8786_1/2027</t>
  </si>
  <si>
    <t>71116487</t>
  </si>
  <si>
    <t>ערד 8790 2027 4.8%</t>
  </si>
  <si>
    <t>ערד 8792</t>
  </si>
  <si>
    <t>8287928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</si>
  <si>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</si>
  <si>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</si>
  <si>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</si>
  <si>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</si>
  <si>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</si>
  <si>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</si>
  <si>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</si>
  <si>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</si>
  <si>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</si>
  <si>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</si>
  <si>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</si>
  <si>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</si>
  <si>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</si>
  <si>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</si>
  <si>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</si>
  <si>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</si>
  <si>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</si>
  <si>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</si>
  <si>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</si>
  <si>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</si>
  <si>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</si>
  <si>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</si>
  <si>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</si>
  <si>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</si>
  <si>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</si>
  <si>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</si>
  <si>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</si>
  <si>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</si>
  <si>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</si>
  <si>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</si>
  <si>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</si>
  <si>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</si>
  <si>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</si>
  <si>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</si>
  <si>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</si>
  <si>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</si>
  <si>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</si>
  <si>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</si>
  <si>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</si>
  <si>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</si>
  <si>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</si>
  <si>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</si>
  <si>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</si>
  <si>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</si>
  <si>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</si>
  <si>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</si>
  <si>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</si>
  <si>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</si>
  <si>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</si>
  <si>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</si>
  <si>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</si>
  <si>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</si>
  <si>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</si>
  <si>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</si>
  <si>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</si>
  <si>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</si>
  <si>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</si>
  <si>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</si>
  <si>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</si>
  <si>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</si>
  <si>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</si>
  <si>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</si>
  <si>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</si>
  <si>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</si>
  <si>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</si>
  <si>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</si>
  <si>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</si>
  <si>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</si>
  <si>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</si>
  <si>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</si>
  <si>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</si>
  <si>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</si>
  <si>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</si>
  <si>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</si>
  <si>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</si>
  <si>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</si>
  <si>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</si>
  <si>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</si>
  <si>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</si>
  <si>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</si>
  <si>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</si>
  <si>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</si>
  <si>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</si>
  <si>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</si>
  <si>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</si>
  <si>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</si>
  <si>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</si>
  <si>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</si>
  <si>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</si>
  <si>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</si>
  <si>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</si>
  <si>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8888</t>
  </si>
  <si>
    <t>88880000</t>
  </si>
  <si>
    <t>ערד 8889</t>
  </si>
  <si>
    <t>88890000</t>
  </si>
  <si>
    <t>ערד 8892</t>
  </si>
  <si>
    <t>88920000</t>
  </si>
  <si>
    <t>ערד סדרה 8776 2026 4.8%</t>
  </si>
  <si>
    <t>8287765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</si>
  <si>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</si>
  <si>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</si>
  <si>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</si>
  <si>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</si>
  <si>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</si>
  <si>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</si>
  <si>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</si>
  <si>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</si>
  <si>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</si>
  <si>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</si>
  <si>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</si>
  <si>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</si>
  <si>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</si>
  <si>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</si>
  <si>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</si>
  <si>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</si>
  <si>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</si>
  <si>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</si>
  <si>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</si>
  <si>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</si>
  <si>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</si>
  <si>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</si>
  <si>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</si>
  <si>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</si>
  <si>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</si>
  <si>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</si>
  <si>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</si>
  <si>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</si>
  <si>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</si>
  <si>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</si>
  <si>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</si>
  <si>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</si>
  <si>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</si>
  <si>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</si>
  <si>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</si>
  <si>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</si>
  <si>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</si>
  <si>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</si>
  <si>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</si>
  <si>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</si>
  <si>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</si>
  <si>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</si>
  <si>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</si>
  <si>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</si>
  <si>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</si>
  <si>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</si>
  <si>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</si>
  <si>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</si>
  <si>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</si>
  <si>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</si>
  <si>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</si>
  <si>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</si>
  <si>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BioSight Ltd</t>
  </si>
  <si>
    <t>512852559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</si>
  <si>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</si>
  <si>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</si>
  <si>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</si>
  <si>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</si>
  <si>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</si>
  <si>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</si>
  <si>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next insurance</t>
  </si>
  <si>
    <t>Rialto Elite Portfolio makefet*</t>
  </si>
  <si>
    <t>508308</t>
  </si>
  <si>
    <t>ROBIN*</t>
  </si>
  <si>
    <t>505145</t>
  </si>
  <si>
    <t>Sacramento 353*</t>
  </si>
  <si>
    <t>Tanfield 1*</t>
  </si>
  <si>
    <t>USBT INVESTOR HOLDCO 2 LP*</t>
  </si>
  <si>
    <t>white oak 2*</t>
  </si>
  <si>
    <t>white oak 3 mkf*</t>
  </si>
  <si>
    <t>494381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</si>
  <si>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</si>
  <si>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</si>
  <si>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</si>
  <si>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</si>
  <si>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</si>
  <si>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</si>
  <si>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 xml:space="preserve"> Vintage Co Inv II Class A Pitango VIII</t>
  </si>
  <si>
    <t>Fortissimo Capital Fund V L.P.</t>
  </si>
  <si>
    <t>GESM Via Maris Limited Partnership</t>
  </si>
  <si>
    <t>Kedma Capital III</t>
  </si>
  <si>
    <t>RAM COASTAL ENERGY LIMITED PARTNERSHIP</t>
  </si>
  <si>
    <t>TENE GROWTH CAPITAL IV</t>
  </si>
  <si>
    <t>Vintage Co Inv II B Lightspeed IV</t>
  </si>
  <si>
    <t>Vintage Co Inv II B Lightspeed XIII</t>
  </si>
  <si>
    <t>Vintage Co Inv II C ANHOS VII</t>
  </si>
  <si>
    <t>Vintage Co Inv II C Pontifax VI</t>
  </si>
  <si>
    <t>Vintage Co Inv II C Zeev Ventures VI</t>
  </si>
  <si>
    <t>Vintage Co Inv II Class A F2</t>
  </si>
  <si>
    <t>Vintage Co Inv II Class B ETN FXV III</t>
  </si>
  <si>
    <t>Yesodot Gimmel</t>
  </si>
  <si>
    <t>Yesodot Senior Co Invest</t>
  </si>
  <si>
    <t>סה"כ קרנות השקעה בחו"ל</t>
  </si>
  <si>
    <t>Horsley Bridge XII Ventures</t>
  </si>
  <si>
    <t>Strategic Investors Fund IX L.P</t>
  </si>
  <si>
    <t>Strategic Investors Fund VIII LP</t>
  </si>
  <si>
    <t>Strategic Investors Fund X</t>
  </si>
  <si>
    <t>Vintage fund of funds ISRAEL V</t>
  </si>
  <si>
    <t>Vintage Fund of Funds V ACCESS</t>
  </si>
  <si>
    <t>Blackstone Real Estate Partners IX.F L.P</t>
  </si>
  <si>
    <t>Brookfield SREP III F3</t>
  </si>
  <si>
    <t>Co Invest Antlia BSREP III</t>
  </si>
  <si>
    <t>Portfolio EDGE מקפת</t>
  </si>
  <si>
    <t>Waterton Residential P V XIII</t>
  </si>
  <si>
    <t xml:space="preserve"> SDP IV</t>
  </si>
  <si>
    <t>ACE IV*</t>
  </si>
  <si>
    <t>ADLS</t>
  </si>
  <si>
    <t>Advent International GPE IX L.P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</si>
  <si>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</si>
  <si>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</si>
  <si>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</si>
  <si>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</si>
  <si>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</si>
  <si>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</si>
  <si>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</si>
  <si>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</si>
  <si>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</si>
  <si>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</si>
  <si>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</si>
  <si>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</si>
  <si>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</si>
  <si>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</si>
  <si>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F2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</si>
  <si>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</si>
  <si>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</si>
  <si>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</si>
  <si>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</si>
  <si>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</si>
  <si>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</si>
  <si>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</si>
  <si>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</si>
  <si>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</si>
  <si>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</si>
  <si>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 C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</si>
  <si>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</si>
  <si>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</si>
  <si>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</si>
  <si>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</si>
  <si>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</si>
  <si>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</si>
  <si>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JPM INFRASTRUCRE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</si>
  <si>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</si>
  <si>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</si>
  <si>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</si>
  <si>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</si>
  <si>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</si>
  <si>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</si>
  <si>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</si>
  <si>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</si>
  <si>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MCP V</t>
  </si>
  <si>
    <t>Migdal HarbourVest Tranche B</t>
  </si>
  <si>
    <t>MTDL</t>
  </si>
  <si>
    <t>ORCC III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</si>
  <si>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</si>
  <si>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</si>
  <si>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</si>
  <si>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</si>
  <si>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</si>
  <si>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</si>
  <si>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</si>
  <si>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SDPIII</t>
  </si>
  <si>
    <t>SLF1</t>
  </si>
  <si>
    <t>Spectrum</t>
  </si>
  <si>
    <t>SPECTRUM co inv   Saavi LP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</si>
  <si>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</si>
  <si>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</si>
  <si>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</si>
  <si>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</si>
  <si>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</si>
  <si>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</si>
  <si>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Warburg Pincus China LP</t>
  </si>
  <si>
    <t>WSREDII</t>
  </si>
  <si>
    <t>סה"כ כתבי אופציה בישראל:</t>
  </si>
  <si>
    <t>אופציה גב ים ל.ס CALL*</t>
  </si>
  <si>
    <t>אלקטריון אופציה לא סחירה</t>
  </si>
  <si>
    <t>578779</t>
  </si>
  <si>
    <t>SOLGEL WARRANT</t>
  </si>
  <si>
    <t>565685</t>
  </si>
  <si>
    <t>₪ / מט"ח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</si>
  <si>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</si>
  <si>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</si>
  <si>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</si>
  <si>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</si>
  <si>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</si>
  <si>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</si>
  <si>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</si>
  <si>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</si>
  <si>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</si>
  <si>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</si>
  <si>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14-07-21 (20) -119</t>
  </si>
  <si>
    <t>10000792</t>
  </si>
  <si>
    <t>+ILS/-USD 3.2068 27-04-21 (12) -72</t>
  </si>
  <si>
    <t>10000267</t>
  </si>
  <si>
    <t>+ILS/-USD 3.2074 27-04-21 (11) -71</t>
  </si>
  <si>
    <t>10000266</t>
  </si>
  <si>
    <t>+ILS/-USD 3.2333 29-06-21 (11) -92</t>
  </si>
  <si>
    <t>10000263</t>
  </si>
  <si>
    <t>+ILS/-USD 3.2339 24-06-21 (10) -91</t>
  </si>
  <si>
    <t>10000759</t>
  </si>
  <si>
    <t>+ILS/-USD 3.2343 29-06-21 (11) -92</t>
  </si>
  <si>
    <t>10000265</t>
  </si>
  <si>
    <t>+ILS/-USD 3.2347 10-06-21 (12) -88</t>
  </si>
  <si>
    <t>10000754</t>
  </si>
  <si>
    <t>+ILS/-USD 3.2354 10-05-21 (11) -66</t>
  </si>
  <si>
    <t>10000260</t>
  </si>
  <si>
    <t>+ILS/-USD 3.2358 29-06-21 (11) -92</t>
  </si>
  <si>
    <t>10000264</t>
  </si>
  <si>
    <t>+ILS/-USD 3.2364 08-06-21 (20) -86</t>
  </si>
  <si>
    <t>10000261</t>
  </si>
  <si>
    <t>+ILS/-USD 3.2404 10-05-21 (10) -76</t>
  </si>
  <si>
    <t>10001970</t>
  </si>
  <si>
    <t>+ILS/-USD 3.241 23-06-21 (12) -100</t>
  </si>
  <si>
    <t>10000760</t>
  </si>
  <si>
    <t>+ILS/-USD 3.2413 10-06-21 (10) -97</t>
  </si>
  <si>
    <t>10000764</t>
  </si>
  <si>
    <t>+ILS/-USD 3.242 06-05-21 (10) -80</t>
  </si>
  <si>
    <t>10001972</t>
  </si>
  <si>
    <t>+ILS/-USD 3.242 12-07-21 (20) -120</t>
  </si>
  <si>
    <t>10000211</t>
  </si>
  <si>
    <t>10000748</t>
  </si>
  <si>
    <t>+ILS/-USD 3.242 15-06-21 (11) -85</t>
  </si>
  <si>
    <t>10000262</t>
  </si>
  <si>
    <t>+ILS/-USD 3.2428 19-03-21 (93) -49</t>
  </si>
  <si>
    <t>10000742</t>
  </si>
  <si>
    <t>+ILS/-USD 3.2431 17-06-21 (10) -89</t>
  </si>
  <si>
    <t>10000756</t>
  </si>
  <si>
    <t>+ILS/-USD 3.2431 19-03-21 (11) -49</t>
  </si>
  <si>
    <t>10000253</t>
  </si>
  <si>
    <t>+ILS/-USD 3.244 06-05-21 (11) -80</t>
  </si>
  <si>
    <t>10000255</t>
  </si>
  <si>
    <t>+ILS/-USD 3.244 06-05-21 (20) -80</t>
  </si>
  <si>
    <t>10000744</t>
  </si>
  <si>
    <t>10000257</t>
  </si>
  <si>
    <t>+ILS/-USD 3.2442 11-05-21 (10) -78</t>
  </si>
  <si>
    <t>10001966</t>
  </si>
  <si>
    <t>+ILS/-USD 3.2443 10-05-21 (20) -77</t>
  </si>
  <si>
    <t>10000045</t>
  </si>
  <si>
    <t>+ILS/-USD 3.245 06-05-21 (12) -80</t>
  </si>
  <si>
    <t>10000259</t>
  </si>
  <si>
    <t>10000746</t>
  </si>
  <si>
    <t>+ILS/-USD 3.2454 10-05-21 (11) -76</t>
  </si>
  <si>
    <t>10000251</t>
  </si>
  <si>
    <t>+ILS/-USD 3.2461 11-05-21 (20) -79</t>
  </si>
  <si>
    <t>10000209</t>
  </si>
  <si>
    <t>+ILS/-USD 3.2462 11-05-21 (11) -78</t>
  </si>
  <si>
    <t>10000247</t>
  </si>
  <si>
    <t>+ILS/-USD 3.2463 03-06-21 (10) -87</t>
  </si>
  <si>
    <t>10000762</t>
  </si>
  <si>
    <t>+ILS/-USD 3.2472 13-01-21 (11) -13</t>
  </si>
  <si>
    <t>10000249</t>
  </si>
  <si>
    <t>+ILS/-USD 3.24755 19-03-21 (12) -49.5</t>
  </si>
  <si>
    <t>10000738</t>
  </si>
  <si>
    <t>+ILS/-USD 3.2491 19-03-21 (20) -49</t>
  </si>
  <si>
    <t>10000740</t>
  </si>
  <si>
    <t>+ILS/-USD 3.251 22-06-21 (20) -1740</t>
  </si>
  <si>
    <t>10000216</t>
  </si>
  <si>
    <t>+ILS/-USD 3.2634 02-06-21 (11) -81</t>
  </si>
  <si>
    <t>10000245</t>
  </si>
  <si>
    <t>+ILS/-USD 3.27 02-06-21 (11) -80</t>
  </si>
  <si>
    <t>10000244</t>
  </si>
  <si>
    <t>+ILS/-USD 3.2802 28-04-21 (20) -68</t>
  </si>
  <si>
    <t>10000206</t>
  </si>
  <si>
    <t>+ILS/-USD 3.2804 28-04-21 (10) -66</t>
  </si>
  <si>
    <t>10001959</t>
  </si>
  <si>
    <t>+ILS/-USD 3.2898 07-07-21 (11) -102</t>
  </si>
  <si>
    <t>10000242</t>
  </si>
  <si>
    <t>+ILS/-USD 3.2908 29-07-21 (10) -112</t>
  </si>
  <si>
    <t>10001957</t>
  </si>
  <si>
    <t>+ILS/-USD 3.2915 19-03-21 (10) -85</t>
  </si>
  <si>
    <t>10000639</t>
  </si>
  <si>
    <t>+ILS/-USD 3.2918 29-07-21 (20) -112</t>
  </si>
  <si>
    <t>10000712</t>
  </si>
  <si>
    <t>+ILS/-USD 3.2924 15-07-21 (11) -106</t>
  </si>
  <si>
    <t>10000241</t>
  </si>
  <si>
    <t>+ILS/-USD 3.313 29-07-21 (10) -105</t>
  </si>
  <si>
    <t>10000702</t>
  </si>
  <si>
    <t>10000201</t>
  </si>
  <si>
    <t>+ILS/-USD 3.33 24-05-21 (10) -74</t>
  </si>
  <si>
    <t>10000698</t>
  </si>
  <si>
    <t>10001948</t>
  </si>
  <si>
    <t>+ILS/-USD 3.33 24-05-21 (12) -74</t>
  </si>
  <si>
    <t>10000199</t>
  </si>
  <si>
    <t>+ILS/-USD 3.3334 13-07-21 (11) -206</t>
  </si>
  <si>
    <t>10000189</t>
  </si>
  <si>
    <t>+ILS/-USD 3.34 15-07-21 (12) -205</t>
  </si>
  <si>
    <t>10000507</t>
  </si>
  <si>
    <t>+ILS/-USD 3.3406 07-07-21 (10) -204</t>
  </si>
  <si>
    <t>10000504</t>
  </si>
  <si>
    <t>+ILS/-USD 3.342 15-07-21 (20) -205</t>
  </si>
  <si>
    <t>10000506</t>
  </si>
  <si>
    <t>+ILS/-USD 3.3443 13-01-21 (93) -81</t>
  </si>
  <si>
    <t>10001873</t>
  </si>
  <si>
    <t>+ILS/-USD 3.3453 27-07-21 (20) -117</t>
  </si>
  <si>
    <t>10000041</t>
  </si>
  <si>
    <t>+ILS/-USD 3.346 08-07-21 (10) -195</t>
  </si>
  <si>
    <t>10001876</t>
  </si>
  <si>
    <t>+ILS/-USD 3.3462 27-07-21 (11) -118</t>
  </si>
  <si>
    <t>10000238</t>
  </si>
  <si>
    <t>+ILS/-USD 3.3465 07-07-21 (12) -205</t>
  </si>
  <si>
    <t>10000503</t>
  </si>
  <si>
    <t>+ILS/-USD 3.3468 22-04-21 (10) -62</t>
  </si>
  <si>
    <t>10000690</t>
  </si>
  <si>
    <t>+ILS/-USD 3.3468 22-04-21 (20) -62</t>
  </si>
  <si>
    <t>10000043</t>
  </si>
  <si>
    <t>+ILS/-USD 3.3472 08-07-21 (20) -203</t>
  </si>
  <si>
    <t>10000509</t>
  </si>
  <si>
    <t>+ILS/-USD 3.3485 07-07-21 (93) -207</t>
  </si>
  <si>
    <t>10001869</t>
  </si>
  <si>
    <t>+ILS/-USD 3.349 08-07-21 (10) -195</t>
  </si>
  <si>
    <t>10000508</t>
  </si>
  <si>
    <t>+ILS/-USD 3.3493 06-07-21 (11) -102</t>
  </si>
  <si>
    <t>10000236</t>
  </si>
  <si>
    <t>+ILS/-USD 3.3601 20-04-21 (10) -89</t>
  </si>
  <si>
    <t>10000674</t>
  </si>
  <si>
    <t>+ILS/-USD 3.3607 10-02-21 (12) -43</t>
  </si>
  <si>
    <t>10000675</t>
  </si>
  <si>
    <t>+ILS/-USD 3.3609 20-07-21 (11) -236</t>
  </si>
  <si>
    <t>10000191</t>
  </si>
  <si>
    <t>+ILS/-USD 3.3633 20-04-21 (11) -87</t>
  </si>
  <si>
    <t>10000231</t>
  </si>
  <si>
    <t>+ILS/-USD 3.3638 28-07-21 (10) -162</t>
  </si>
  <si>
    <t>10000628</t>
  </si>
  <si>
    <t>+ILS/-USD 3.3664 16-02-21 (20) -36</t>
  </si>
  <si>
    <t>10000039</t>
  </si>
  <si>
    <t>+ILS/-USD 3.3665 16-02-21 (11) -35</t>
  </si>
  <si>
    <t>10000233</t>
  </si>
  <si>
    <t>+ILS/-USD 3.3676 01-06-21 (10) -124</t>
  </si>
  <si>
    <t>10000631</t>
  </si>
  <si>
    <t>+ILS/-USD 3.3677 04-02-21 (93) -36</t>
  </si>
  <si>
    <t>10000194</t>
  </si>
  <si>
    <t>+ILS/-USD 3.3696 01-06-21 (12) -124</t>
  </si>
  <si>
    <t>10000633</t>
  </si>
  <si>
    <t>+ILS/-USD 3.37 19-04-21 (20) -95</t>
  </si>
  <si>
    <t>10000224</t>
  </si>
  <si>
    <t>+ILS/-USD 3.3706 14-04-21 (10) -94</t>
  </si>
  <si>
    <t>10001927</t>
  </si>
  <si>
    <t>+ILS/-USD 3.3706 14-04-21 (11) -94</t>
  </si>
  <si>
    <t>10000226</t>
  </si>
  <si>
    <t>+ILS/-USD 3.3708 25-04-21 (12) -82</t>
  </si>
  <si>
    <t>10000636</t>
  </si>
  <si>
    <t>+ILS/-USD 3.3714 19-04-21 (12) -96</t>
  </si>
  <si>
    <t>10000184</t>
  </si>
  <si>
    <t>10000626</t>
  </si>
  <si>
    <t>+ILS/-USD 3.3726 20-04-21 (20) -99</t>
  </si>
  <si>
    <t>10000670</t>
  </si>
  <si>
    <t>+ILS/-USD 3.3735 17-03-21 (10) -75</t>
  </si>
  <si>
    <t>10001928</t>
  </si>
  <si>
    <t>+ILS/-USD 3.3737 01-03-21 (10) -78</t>
  </si>
  <si>
    <t>10000610</t>
  </si>
  <si>
    <t>+ILS/-USD 3.374 14-01-21 (12) -92</t>
  </si>
  <si>
    <t>10000514</t>
  </si>
  <si>
    <t>+ILS/-USD 3.3745 24-03-21 (10) -85</t>
  </si>
  <si>
    <t>10001919</t>
  </si>
  <si>
    <t>+ILS/-USD 3.3748 03-06-21 (11) -142</t>
  </si>
  <si>
    <t>10000222</t>
  </si>
  <si>
    <t>+ILS/-USD 3.3761 01-02-21 (10) -59</t>
  </si>
  <si>
    <t>10000597</t>
  </si>
  <si>
    <t>+ILS/-USD 3.3773 16-02-21 (12) -67</t>
  </si>
  <si>
    <t>10000607</t>
  </si>
  <si>
    <t>+ILS/-USD 3.3777 21-04-21 (10) -63</t>
  </si>
  <si>
    <t>10001943</t>
  </si>
  <si>
    <t>+ILS/-USD 3.3795 06-07-21 (10) -190</t>
  </si>
  <si>
    <t>10000501</t>
  </si>
  <si>
    <t>+ILS/-USD 3.38 19-01-21 (20) -34</t>
  </si>
  <si>
    <t>10000621</t>
  </si>
  <si>
    <t>+ILS/-USD 3.3802 06-07-21 (20) -188</t>
  </si>
  <si>
    <t>10000500</t>
  </si>
  <si>
    <t>+ILS/-USD 3.3803 20-04-21 (12) -92</t>
  </si>
  <si>
    <t>10000671</t>
  </si>
  <si>
    <t>+ILS/-USD 3.3806 22-07-21 (11) -244</t>
  </si>
  <si>
    <t>10000193</t>
  </si>
  <si>
    <t>+ILS/-USD 3.3817 06-07-21 (10) -198</t>
  </si>
  <si>
    <t>10000497</t>
  </si>
  <si>
    <t>+ILS/-USD 3.3817 21-04-21 (11) -63</t>
  </si>
  <si>
    <t>10000235</t>
  </si>
  <si>
    <t>+ILS/-USD 3.3824 08-03-21 (11) -81</t>
  </si>
  <si>
    <t>10000220</t>
  </si>
  <si>
    <t>+ILS/-USD 3.3825 22-02-21 (20) -75</t>
  </si>
  <si>
    <t>10000598</t>
  </si>
  <si>
    <t>+ILS/-USD 3.3827 09-03-21 (20) -83</t>
  </si>
  <si>
    <t>10000588</t>
  </si>
  <si>
    <t>+ILS/-USD 3.3827 20-04-21 (12) -103</t>
  </si>
  <si>
    <t>10000668</t>
  </si>
  <si>
    <t>+ILS/-USD 3.3829 09-03-21 (12) -81</t>
  </si>
  <si>
    <t>10000589</t>
  </si>
  <si>
    <t>+ILS/-USD 3.3841 17-02-21 (10) -69</t>
  </si>
  <si>
    <t>10001912</t>
  </si>
  <si>
    <t>+ILS/-USD 3.3845 26-01-21 (20) -55</t>
  </si>
  <si>
    <t>10000593</t>
  </si>
  <si>
    <t>+ILS/-USD 3.3846 27-01-21 (20) -44</t>
  </si>
  <si>
    <t>10000641</t>
  </si>
  <si>
    <t>+ILS/-USD 3.385 20-04-21 (20) -100</t>
  </si>
  <si>
    <t>10000669</t>
  </si>
  <si>
    <t>+ILS/-USD 3.3866 26-07-21 (11) -229</t>
  </si>
  <si>
    <t>10000197</t>
  </si>
  <si>
    <t>+ILS/-USD 3.3868 08-02-21 (10) -52</t>
  </si>
  <si>
    <t>10001930</t>
  </si>
  <si>
    <t>10000186</t>
  </si>
  <si>
    <t>+ILS/-USD 3.3883 28-01-21 (12) -57</t>
  </si>
  <si>
    <t>10000592</t>
  </si>
  <si>
    <t>+ILS/-USD 3.389 26-07-21 (20) -230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</si>
  <si>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</si>
  <si>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</si>
  <si>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</si>
  <si>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</si>
  <si>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</si>
  <si>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</si>
  <si>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 19-01-21 (10) -100</t>
  </si>
  <si>
    <t>10001880</t>
  </si>
  <si>
    <t>+ILS/-USD 3.3932 22-07-21 (20) -98</t>
  </si>
  <si>
    <t>10000195</t>
  </si>
  <si>
    <t>+ILS/-USD 3.395 03-03-21 (10) -125</t>
  </si>
  <si>
    <t>10000483</t>
  </si>
  <si>
    <t>+ILS/-USD 3.395 03-03-21 (20) -125</t>
  </si>
  <si>
    <t>10000485</t>
  </si>
  <si>
    <t>+ILS/-USD 3.3951 01-02-21 (20) -49</t>
  </si>
  <si>
    <t>10000188</t>
  </si>
  <si>
    <t>+ILS/-USD 3.3967 10-03-21 (10) -428</t>
  </si>
  <si>
    <t>10000077</t>
  </si>
  <si>
    <t>+ILS/-USD 3.3969 07-01-21 (10) -86</t>
  </si>
  <si>
    <t>10001860</t>
  </si>
  <si>
    <t>+ILS/-USD 3.3974 06-01-21 (11) -86</t>
  </si>
  <si>
    <t>10000187</t>
  </si>
  <si>
    <t>+ILS/-USD 3.398 09-03-21 (10) -80</t>
  </si>
  <si>
    <t>10000586</t>
  </si>
  <si>
    <t>+ILS/-USD 3.3991 05-01-21 (10) -109</t>
  </si>
  <si>
    <t>10000176</t>
  </si>
  <si>
    <t>+ILS/-USD 3.4 14-01-21 (20) -33</t>
  </si>
  <si>
    <t>10000230</t>
  </si>
  <si>
    <t>10000660</t>
  </si>
  <si>
    <t>+ILS/-USD 3.4 18-03-21 (11) -85</t>
  </si>
  <si>
    <t>10000219</t>
  </si>
  <si>
    <t>+ILS/-USD 3.4 20-01-21 (12) -92</t>
  </si>
  <si>
    <t>10000173</t>
  </si>
  <si>
    <t>+ILS/-USD 3.4005 08-03-21 (20) -125</t>
  </si>
  <si>
    <t>10000532</t>
  </si>
  <si>
    <t>+ILS/-USD 3.4005 18-03-21 (10) -85</t>
  </si>
  <si>
    <t>10001910</t>
  </si>
  <si>
    <t>+ILS/-USD 3.4008 10-03-21 (20) -82</t>
  </si>
  <si>
    <t>10000587</t>
  </si>
  <si>
    <t>+ILS/-USD 3.4015 03-03-21 (11) -505</t>
  </si>
  <si>
    <t>10000082</t>
  </si>
  <si>
    <t>+ILS/-USD 3.4017 14-01-21 (10) -33</t>
  </si>
  <si>
    <t>10000658</t>
  </si>
  <si>
    <t>+ILS/-USD 3.4017 16-02-21 (10) -108</t>
  </si>
  <si>
    <t>10000533</t>
  </si>
  <si>
    <t>+ILS/-USD 3.4019 12-01-21 (10) -31</t>
  </si>
  <si>
    <t>10000656</t>
  </si>
  <si>
    <t>+ILS/-USD 3.4019 15-03-21 (10) -81</t>
  </si>
  <si>
    <t>10000647</t>
  </si>
  <si>
    <t>+ILS/-USD 3.4022 09-03-21 (10) -78</t>
  </si>
  <si>
    <t>10001908</t>
  </si>
  <si>
    <t>+ILS/-USD 3.4024 12-01-21 (11) -31</t>
  </si>
  <si>
    <t>10000228</t>
  </si>
  <si>
    <t>+ILS/-USD 3.4028 15-07-21 (10) -222</t>
  </si>
  <si>
    <t>10000531</t>
  </si>
  <si>
    <t>+ILS/-USD 3.4033 19-01-21 (10) -37</t>
  </si>
  <si>
    <t>10001935</t>
  </si>
  <si>
    <t>+ILS/-USD 3.404 10-03-21 (11) -120</t>
  </si>
  <si>
    <t>10000208</t>
  </si>
  <si>
    <t>+ILS/-USD 3.4045 03-03-21 (12) -505</t>
  </si>
  <si>
    <t>10000006</t>
  </si>
  <si>
    <t>+ILS/-USD 3.4051 03-03-21 (10) -509</t>
  </si>
  <si>
    <t>10001691</t>
  </si>
  <si>
    <t>+ILS/-USD 3.4055 29-03-21 (11) -145</t>
  </si>
  <si>
    <t>10000205</t>
  </si>
  <si>
    <t>+ILS/-USD 3.4075 20-01-21 (93) -94</t>
  </si>
  <si>
    <t>+ILS/-USD 3.408 26-01-21 (12) -40</t>
  </si>
  <si>
    <t>10001938</t>
  </si>
  <si>
    <t>+ILS/-USD 3.408 31-03-21 (10) -450</t>
  </si>
  <si>
    <t>10001695</t>
  </si>
  <si>
    <t>+ILS/-USD 3.41 10-02-21 (10) -53</t>
  </si>
  <si>
    <t>10000662</t>
  </si>
  <si>
    <t>+ILS/-USD 3.41 17-03-21 (10) -435</t>
  </si>
  <si>
    <t>10001693</t>
  </si>
  <si>
    <t>+ILS/-USD 3.41 18-02-21 (10) -57</t>
  </si>
  <si>
    <t>10000664</t>
  </si>
  <si>
    <t>+ILS/-USD 3.41 26-01-21 (10) -41</t>
  </si>
  <si>
    <t>10001937</t>
  </si>
  <si>
    <t>+ILS/-USD 3.4124 11-03-21 (10) -91</t>
  </si>
  <si>
    <t>10001904</t>
  </si>
  <si>
    <t>+ILS/-USD 3.41385 26-01-21 (10) -41.5</t>
  </si>
  <si>
    <t>10001939</t>
  </si>
  <si>
    <t>+ILS/-USD 3.4139 11-03-21 (20) -91</t>
  </si>
  <si>
    <t>10000583</t>
  </si>
  <si>
    <t>+ILS/-USD 3.414 17-03-21 (10) -440</t>
  </si>
  <si>
    <t>10000079</t>
  </si>
  <si>
    <t>+ILS/-USD 3.4147 09-02-21 (10) -103</t>
  </si>
  <si>
    <t>10000529</t>
  </si>
  <si>
    <t>+ILS/-USD 3.4148 09-02-21 (12) -102</t>
  </si>
  <si>
    <t>10000035</t>
  </si>
  <si>
    <t>+ILS/-USD 3.4158 09-02-21 (11) -102</t>
  </si>
  <si>
    <t>10000207</t>
  </si>
  <si>
    <t>+ILS/-USD 3.4162 04-02-21 (10) -68</t>
  </si>
  <si>
    <t>10001906</t>
  </si>
  <si>
    <t>+ILS/-USD 3.417 12-01-21 (10) -75</t>
  </si>
  <si>
    <t>10001889</t>
  </si>
  <si>
    <t>+ILS/-USD 3.4172 15-03-21 (10) -453</t>
  </si>
  <si>
    <t>10000083</t>
  </si>
  <si>
    <t>+ILS/-USD 3.4178 16-02-21 (10) -102</t>
  </si>
  <si>
    <t>10001887</t>
  </si>
  <si>
    <t>+ILS/-USD 3.418 08-03-21 (10) -445</t>
  </si>
  <si>
    <t>10000081</t>
  </si>
  <si>
    <t>+ILS/-USD 3.419 02-03-21 (12) -87</t>
  </si>
  <si>
    <t>10000581</t>
  </si>
  <si>
    <t>+ILS/-USD 3.42 16-02-21 (11) -102</t>
  </si>
  <si>
    <t>10000210</t>
  </si>
  <si>
    <t>+ILS/-USD 3.4216 01-07-21 (11) -214</t>
  </si>
  <si>
    <t>10000203</t>
  </si>
  <si>
    <t>+ILS/-USD 3.4258 08-07-21 (12) -222</t>
  </si>
  <si>
    <t>10000578</t>
  </si>
  <si>
    <t>+ILS/-USD 3.4272 27-01-21 (12) -103</t>
  </si>
  <si>
    <t>10000525</t>
  </si>
  <si>
    <t>+ILS/-USD 3.4309 01-03-21 (10) -116</t>
  </si>
  <si>
    <t>10001894</t>
  </si>
  <si>
    <t>+ILS/-USD 3.4312 23-06-21 (11) -218</t>
  </si>
  <si>
    <t>10000214</t>
  </si>
  <si>
    <t>+ILS/-USD 3.4345 17-06-21 (12) -215</t>
  </si>
  <si>
    <t>10000180</t>
  </si>
  <si>
    <t>+ILS/-USD 3.4364 22-01-21 (12) -116</t>
  </si>
  <si>
    <t>10000560</t>
  </si>
  <si>
    <t>+ILS/-USD 3.4368 22-02-21 (93) -117</t>
  </si>
  <si>
    <t>+ILS/-USD 3.4385 07-01-21 (10) -90</t>
  </si>
  <si>
    <t>10001884</t>
  </si>
  <si>
    <t>+ILS/-USD 3.44135 28-01-21 (20) -86.5</t>
  </si>
  <si>
    <t>10000037</t>
  </si>
  <si>
    <t>+ILS/-USD 3.44235 28-01-21 (10) -86.5</t>
  </si>
  <si>
    <t>10001896</t>
  </si>
  <si>
    <t>+ILS/-USD 3.4438 01-03-21 (10) -122</t>
  </si>
  <si>
    <t>10000178</t>
  </si>
  <si>
    <t>+ILS/-USD 3.446 18-02-21 (12) -118</t>
  </si>
  <si>
    <t>10001892</t>
  </si>
  <si>
    <t>+ILS/-USD 3.4474 18-02-21 (11) -116</t>
  </si>
  <si>
    <t>10000212</t>
  </si>
  <si>
    <t>+ILS/-USD 3.4666 27-01-21 (10) -104</t>
  </si>
  <si>
    <t>10000568</t>
  </si>
  <si>
    <t>+ILS/-USD 3.4679 24-02-21 (12) -121</t>
  </si>
  <si>
    <t>10000562</t>
  </si>
  <si>
    <t>+ILS/-USD 3.4707 24-02-21 (20) -121</t>
  </si>
  <si>
    <t>10000564</t>
  </si>
  <si>
    <t>+ILS/-USD 3.51765 15-03-21 (12) -418.5</t>
  </si>
  <si>
    <t>10000103</t>
  </si>
  <si>
    <t>+ILS/-USD 3.5376 16-03-21 (11) -514</t>
  </si>
  <si>
    <t>10000097</t>
  </si>
  <si>
    <t>+ILS/-USD 3.59 16-03-21 (12) +0</t>
  </si>
  <si>
    <t>+USD/-ILS 3.2146 07-01-21 (20) -4</t>
  </si>
  <si>
    <t>10000269</t>
  </si>
  <si>
    <t>+USD/-ILS 3.2161 27-01-21 (20) -19</t>
  </si>
  <si>
    <t>10000779</t>
  </si>
  <si>
    <t>+USD/-ILS 3.2162 26-01-21 (20) -18</t>
  </si>
  <si>
    <t>10000777</t>
  </si>
  <si>
    <t>+USD/-ILS 3.2198 14-01-21 (20) -12</t>
  </si>
  <si>
    <t>10000775</t>
  </si>
  <si>
    <t>+USD/-ILS 3.27855 01-02-21 (10) -14.5</t>
  </si>
  <si>
    <t>10000725</t>
  </si>
  <si>
    <t>+USD/-ILS 3.2787 27-01-21 (10) -13</t>
  </si>
  <si>
    <t>10000723</t>
  </si>
  <si>
    <t>+USD/-ILS 3.3007 12-01-21 (10) -3</t>
  </si>
  <si>
    <t>10000721</t>
  </si>
  <si>
    <t>+USD/-ILS 3.4629 31-03-21 (10) -271</t>
  </si>
  <si>
    <t>10001795</t>
  </si>
  <si>
    <t>+USD/-ILS 3.47 16-03-21 (12) -240</t>
  </si>
  <si>
    <t>10000385</t>
  </si>
  <si>
    <t>+EUR/-USD 1.19878 25-01-21 (10) +19.8</t>
  </si>
  <si>
    <t>+EUR/-USD 1.22075 11-01-21 (10) +12.5</t>
  </si>
  <si>
    <t>10000782</t>
  </si>
  <si>
    <t>+GBP/-USD 1.28482 02-02-21 (10) +11.2</t>
  </si>
  <si>
    <t>10001899</t>
  </si>
  <si>
    <t>+JPY/-USD 103.165 27-05-21 (10) -25.5</t>
  </si>
  <si>
    <t>10000773</t>
  </si>
  <si>
    <t>+JPY/-USD 103.279 25-02-21 (10) -14.1</t>
  </si>
  <si>
    <t>10000771</t>
  </si>
  <si>
    <t>+JPY/-USD 103.32 21-01-21 (10) -10</t>
  </si>
  <si>
    <t>10000769</t>
  </si>
  <si>
    <t>+JPY/-USD 103.676 25-02-21 (10) -12.4</t>
  </si>
  <si>
    <t>10000753</t>
  </si>
  <si>
    <t>+JPY/-USD 103.915 13-04-21 (10) -18.5</t>
  </si>
  <si>
    <t>10000751</t>
  </si>
  <si>
    <t>+JPY/-USD 103.965 21-01-21 (10) -11.5</t>
  </si>
  <si>
    <t>10000710</t>
  </si>
  <si>
    <t>+JPY/-USD 105.235 25-02-21 (10) -19.5</t>
  </si>
  <si>
    <t>10000609</t>
  </si>
  <si>
    <t>+USD/-AUD 0.74247 07-06-21 (10) +8.7</t>
  </si>
  <si>
    <t>10001962</t>
  </si>
  <si>
    <t>+USD/-EUR 1.14587 11-01-21 (10) +46.7</t>
  </si>
  <si>
    <t>10000438</t>
  </si>
  <si>
    <t>10001833</t>
  </si>
  <si>
    <t>+USD/-EUR 1.17355 11-02-21 (10) +27.5</t>
  </si>
  <si>
    <t>10000666</t>
  </si>
  <si>
    <t>+USD/-EUR 1.1764 04-03-21 (10) +39</t>
  </si>
  <si>
    <t>10001902</t>
  </si>
  <si>
    <t>+USD/-EUR 1.17865 12-04-21 (12) +46.5</t>
  </si>
  <si>
    <t>10000612</t>
  </si>
  <si>
    <t>+USD/-EUR 1.18022 03-02-21 (12) -27.8</t>
  </si>
  <si>
    <t>10000635</t>
  </si>
  <si>
    <t>+USD/-EUR 1.18045 19-07-21 (10) +69.5</t>
  </si>
  <si>
    <t>10001933</t>
  </si>
  <si>
    <t>+USD/-EUR 1.1816 25-01-21 (10) +28</t>
  </si>
  <si>
    <t>10000182</t>
  </si>
  <si>
    <t>+USD/-EUR 1.18331 26-04-21 (10) +49.1</t>
  </si>
  <si>
    <t>10001921</t>
  </si>
  <si>
    <t>+USD/-EUR 1.1834 26-04-21 (20) +49</t>
  </si>
  <si>
    <t>10000619</t>
  </si>
  <si>
    <t>+USD/-EUR 1.1837 26-04-21 (12) +49</t>
  </si>
  <si>
    <t>10000617</t>
  </si>
  <si>
    <t>+USD/-EUR 1.1843 11-02-21 (12) +30</t>
  </si>
  <si>
    <t>10001923</t>
  </si>
  <si>
    <t>+USD/-EUR 1.1846 12-04-21 (10) +42</t>
  </si>
  <si>
    <t>10000684</t>
  </si>
  <si>
    <t>+USD/-EUR 1.18745 03-02-21 (10) +24.5</t>
  </si>
  <si>
    <t>10000677</t>
  </si>
  <si>
    <t>+USD/-EUR 1.1875 03-02-21 (10) +41</t>
  </si>
  <si>
    <t>10001882</t>
  </si>
  <si>
    <t>+USD/-EUR 1.1886 25-01-21 (10) +43</t>
  </si>
  <si>
    <t>10001855</t>
  </si>
  <si>
    <t>+USD/-EUR 1.19048 11-02-21 (12) +44.8</t>
  </si>
  <si>
    <t>10000168</t>
  </si>
  <si>
    <t>+USD/-EUR 1.1905 11-02-21 (10) +45</t>
  </si>
  <si>
    <t>10001875</t>
  </si>
  <si>
    <t>+USD/-EUR 1.192 29-04-21 (10) +47</t>
  </si>
  <si>
    <t>10000681</t>
  </si>
  <si>
    <t>+USD/-EUR 1.19235 13-05-21 (10) +50.5</t>
  </si>
  <si>
    <t>10000679</t>
  </si>
  <si>
    <t>+USD/-EUR 1.193425 07-06-21 (12) +54.25</t>
  </si>
  <si>
    <t>10001952</t>
  </si>
  <si>
    <t>+USD/-EUR 1.19362 07-06-21 (10) +54.2</t>
  </si>
  <si>
    <t>10001950</t>
  </si>
  <si>
    <t>10000700</t>
  </si>
  <si>
    <t>+USD/-EUR 1.20405 28-06-21 (10) +59.5</t>
  </si>
  <si>
    <t>10000704</t>
  </si>
  <si>
    <t>+USD/-EUR 1.20407 28-06-21 (12) +59.7</t>
  </si>
  <si>
    <t>10000706</t>
  </si>
  <si>
    <t>+USD/-EUR 1.21608 02-08-21 (10) +68.8</t>
  </si>
  <si>
    <t>10001968</t>
  </si>
  <si>
    <t>+USD/-EUR 1.22593 02-08-21 (12) +67.3</t>
  </si>
  <si>
    <t>10001975</t>
  </si>
  <si>
    <t>+USD/-EUR 1.233 19-07-21 (10) +52</t>
  </si>
  <si>
    <t>10000797</t>
  </si>
  <si>
    <t>+USD/-GBP 1.28793 02-02-21 (10) +14.3</t>
  </si>
  <si>
    <t>10000526</t>
  </si>
  <si>
    <t>+USD/-GBP 1.29698 06-04-21 (12) +15.8</t>
  </si>
  <si>
    <t>10000538</t>
  </si>
  <si>
    <t>+USD/-GBP 1.30427 07-04-21 (10) +11.7</t>
  </si>
  <si>
    <t>10000591</t>
  </si>
  <si>
    <t>+USD/-GBP 1.3071 17-05-21 (10) +14</t>
  </si>
  <si>
    <t>10000190</t>
  </si>
  <si>
    <t>+USD/-GBP 1.3077 17-05-21 (12) +14</t>
  </si>
  <si>
    <t>10000192</t>
  </si>
  <si>
    <t>+USD/-GBP 1.3206 02-02-21 (10) +14</t>
  </si>
  <si>
    <t>10001878</t>
  </si>
  <si>
    <t>+USD/-GBP 1.321 02-02-21 (20) +14</t>
  </si>
  <si>
    <t>10000170</t>
  </si>
  <si>
    <t>+USD/-GBP 1.32695 14-06-21 (12) +17.5</t>
  </si>
  <si>
    <t>10000730</t>
  </si>
  <si>
    <t>+USD/-GBP 1.32905 06-04-21 (10) +13.5</t>
  </si>
  <si>
    <t>10000727</t>
  </si>
  <si>
    <t>+USD/-GBP 1.33274 14-06-21 (10) +17.4</t>
  </si>
  <si>
    <t>10000736</t>
  </si>
  <si>
    <t>+USD/-GBP 1.33441 14-06-21 (10) +18.1</t>
  </si>
  <si>
    <t>10000729</t>
  </si>
  <si>
    <t>+USD/-GBP 1.34717 17-05-21 (10) +17.7</t>
  </si>
  <si>
    <t>10000734</t>
  </si>
  <si>
    <t>+USD/-GBP 1.3497 07-04-21 (12) +11</t>
  </si>
  <si>
    <t>10001982</t>
  </si>
  <si>
    <t>+USD/-GBP 1.35995 17-05-21 (10) -17.5</t>
  </si>
  <si>
    <t>10000785</t>
  </si>
  <si>
    <t>+USD/-JPY 103.76 27-05-21 (10) -28</t>
  </si>
  <si>
    <t>10001964</t>
  </si>
  <si>
    <t>10000732</t>
  </si>
  <si>
    <t>+USD/-JPY 104.82 21-01-21 (12) -11</t>
  </si>
  <si>
    <t>10001945</t>
  </si>
  <si>
    <t>+USD/-JPY 105 13-04-21 (10) -25.8</t>
  </si>
  <si>
    <t>10000614</t>
  </si>
  <si>
    <t>+USD/-JPY 105.2 26-04-21 (20) -23.5</t>
  </si>
  <si>
    <t>10000687</t>
  </si>
  <si>
    <t>+USD/-JPY 105.235 25-02-21 (10) -19.5</t>
  </si>
  <si>
    <t>10001916</t>
  </si>
  <si>
    <t>+USD/-JPY 105.33 25-02-21 (10) -19</t>
  </si>
  <si>
    <t>10000606</t>
  </si>
  <si>
    <t>+USD/-JPY 105.373 25-02-21 (10) -22.7</t>
  </si>
  <si>
    <t>10000577</t>
  </si>
  <si>
    <t>+USD/-JPY 105.375 21-01-21 (10) -14.5</t>
  </si>
  <si>
    <t>10000604</t>
  </si>
  <si>
    <t>+USD/-JPY 105.84 21-01-21 (10) -24</t>
  </si>
  <si>
    <t>10000520</t>
  </si>
  <si>
    <t>IRS</t>
  </si>
  <si>
    <t>10000002</t>
  </si>
  <si>
    <t>TRS</t>
  </si>
  <si>
    <t>10000442</t>
  </si>
  <si>
    <t>10000349</t>
  </si>
  <si>
    <t>10000469</t>
  </si>
  <si>
    <t>10000624</t>
  </si>
  <si>
    <t>10000537</t>
  </si>
  <si>
    <t>10000696</t>
  </si>
  <si>
    <t>10000688</t>
  </si>
  <si>
    <t>10000448</t>
  </si>
  <si>
    <t>10000766</t>
  </si>
  <si>
    <t>10000786</t>
  </si>
  <si>
    <t>10000174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</si>
  <si>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</si>
  <si>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</si>
  <si>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</si>
  <si>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</si>
  <si>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</si>
  <si>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</si>
  <si>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</si>
  <si>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</si>
  <si>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</si>
  <si>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</si>
  <si>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</si>
  <si>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</si>
  <si>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30010000</t>
  </si>
  <si>
    <t>34110000</t>
  </si>
  <si>
    <t>בנק מזרחי טפחות בע"מ</t>
  </si>
  <si>
    <t>30120000</t>
  </si>
  <si>
    <t>30211000</t>
  </si>
  <si>
    <t>32011000</t>
  </si>
  <si>
    <t>30311000</t>
  </si>
  <si>
    <t>31012000</t>
  </si>
  <si>
    <t>30212000</t>
  </si>
  <si>
    <t>32012000</t>
  </si>
  <si>
    <t>30312000</t>
  </si>
  <si>
    <t>31212000</t>
  </si>
  <si>
    <t>31712000</t>
  </si>
  <si>
    <t>31110000</t>
  </si>
  <si>
    <t>30310000</t>
  </si>
  <si>
    <t>30210000</t>
  </si>
  <si>
    <t>34510000</t>
  </si>
  <si>
    <t>34610000</t>
  </si>
  <si>
    <t>31710000</t>
  </si>
  <si>
    <t>32610000</t>
  </si>
  <si>
    <t>33810000</t>
  </si>
  <si>
    <t>31010000</t>
  </si>
  <si>
    <t>32010000</t>
  </si>
  <si>
    <t>34010000</t>
  </si>
  <si>
    <t>30810000</t>
  </si>
  <si>
    <t>31210000</t>
  </si>
  <si>
    <t>30710000</t>
  </si>
  <si>
    <t>31220000</t>
  </si>
  <si>
    <t>34020000</t>
  </si>
  <si>
    <t>32020000</t>
  </si>
  <si>
    <t>31720000</t>
  </si>
  <si>
    <t>33820000</t>
  </si>
  <si>
    <t>34520000</t>
  </si>
  <si>
    <t>30820000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</si>
  <si>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</si>
  <si>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</si>
  <si>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</si>
  <si>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</si>
  <si>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</si>
  <si>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</si>
  <si>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</si>
  <si>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</si>
  <si>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</si>
  <si>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</si>
  <si>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</si>
  <si>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</si>
  <si>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</si>
  <si>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</si>
  <si>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</si>
  <si>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</si>
  <si>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</si>
  <si>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</si>
  <si>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</si>
  <si>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</si>
  <si>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</si>
  <si>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</si>
  <si>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</si>
  <si>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</si>
  <si>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</si>
  <si>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</si>
  <si>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</si>
  <si>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</si>
  <si>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</si>
  <si>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</si>
  <si>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74006127</t>
  </si>
  <si>
    <t>74006128</t>
  </si>
  <si>
    <t>90145563</t>
  </si>
  <si>
    <t>9912270</t>
  </si>
  <si>
    <t>90840015</t>
  </si>
  <si>
    <t>90840016</t>
  </si>
  <si>
    <t>90840017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</si>
  <si>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</si>
  <si>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</si>
  <si>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</si>
  <si>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</si>
  <si>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</si>
  <si>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</si>
  <si>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</si>
  <si>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</si>
  <si>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</si>
  <si>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</si>
  <si>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</si>
  <si>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</si>
  <si>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</si>
  <si>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</si>
  <si>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</si>
  <si>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</si>
  <si>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</si>
  <si>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</si>
  <si>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</si>
  <si>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</si>
  <si>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</si>
  <si>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</si>
  <si>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</si>
  <si>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</si>
  <si>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</si>
  <si>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</si>
  <si>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</si>
  <si>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84666730</t>
  </si>
  <si>
    <t>455954</t>
  </si>
  <si>
    <t>A</t>
  </si>
  <si>
    <t>90145980</t>
  </si>
  <si>
    <t>482154</t>
  </si>
  <si>
    <t>482153</t>
  </si>
  <si>
    <t>84666732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</si>
  <si>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</si>
  <si>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</si>
  <si>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</si>
  <si>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</si>
  <si>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</si>
  <si>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</si>
  <si>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</si>
  <si>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</si>
  <si>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</si>
  <si>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</si>
  <si>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</si>
  <si>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</si>
  <si>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90141407</t>
  </si>
  <si>
    <t>508506</t>
  </si>
  <si>
    <t>67859</t>
  </si>
  <si>
    <t>76091</t>
  </si>
  <si>
    <t>72808</t>
  </si>
  <si>
    <t>69541</t>
  </si>
  <si>
    <t>73471</t>
  </si>
  <si>
    <t>73011</t>
  </si>
  <si>
    <t>73361</t>
  </si>
  <si>
    <t>77801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</si>
  <si>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</si>
  <si>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</si>
  <si>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</si>
  <si>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</si>
  <si>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</si>
  <si>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</si>
  <si>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</si>
  <si>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</si>
  <si>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</si>
  <si>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</si>
  <si>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</si>
  <si>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</si>
  <si>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</t>
  </si>
  <si>
    <t>תל השומר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</si>
  <si>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</si>
  <si>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</si>
  <si>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</si>
  <si>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</si>
  <si>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</si>
  <si>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</si>
  <si>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</si>
  <si>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</si>
  <si>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</si>
  <si>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</si>
  <si>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</si>
  <si>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</si>
  <si>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GESM Via Maris</t>
  </si>
  <si>
    <t>RAM COASTAL ENERGY L.P</t>
  </si>
  <si>
    <t>tene growth capital IV</t>
  </si>
  <si>
    <t>Vintage Co-Inv II B Lightspeed IV</t>
  </si>
  <si>
    <t>Vintage Co-Inv II B Lightspeed XIII</t>
  </si>
  <si>
    <t>VINTAGE CO-INV II C ZEEV VENTURES VI</t>
  </si>
  <si>
    <t>Vintage Co-Inv II Class A F2</t>
  </si>
  <si>
    <t>Vintage Co-Inv II Class A Pitango VIII</t>
  </si>
  <si>
    <t>Vintage Co-Inv II Class B ETN FXV III</t>
  </si>
  <si>
    <t>VINTAGE CO-INV II Class C ANHOS II</t>
  </si>
  <si>
    <t>VINTAGE CO-INV II Class C ANHOS VII</t>
  </si>
  <si>
    <t>VINTAGE CO-INV II Class C PONTIFAX VI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</si>
  <si>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</si>
  <si>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</si>
  <si>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</si>
  <si>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</si>
  <si>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</si>
  <si>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</si>
  <si>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apollo  II</t>
  </si>
  <si>
    <t>Apollo Overseas Partners (Delaware) IX L.P</t>
  </si>
  <si>
    <t>ARCMONT SLF II</t>
  </si>
  <si>
    <t>ARES PRIVATE CAPITAL SOLUTIONS II</t>
  </si>
  <si>
    <t>ARES private credit solutions</t>
  </si>
  <si>
    <t>BCP V BRAND CO-INVEST LP</t>
  </si>
  <si>
    <t>Bluebay SLFI</t>
  </si>
  <si>
    <t>BROOKFIELD HSO CO-INVEST L.P</t>
  </si>
  <si>
    <t>brookfield III F3</t>
  </si>
  <si>
    <t>CAPSII</t>
  </si>
  <si>
    <t>CAPSII co-inv</t>
  </si>
  <si>
    <t>Co-Invest Antlia BSREP III</t>
  </si>
  <si>
    <t>Crescent mezzanine VII</t>
  </si>
  <si>
    <t>CVC Capital partners VIII</t>
  </si>
  <si>
    <t>EC1 ADLS  co-inv</t>
  </si>
  <si>
    <t>EC2 ADLS  co-inv</t>
  </si>
  <si>
    <t>EC3 ADLS  co-inv</t>
  </si>
  <si>
    <t>EC4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</si>
  <si>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</si>
  <si>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</si>
  <si>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</si>
  <si>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</si>
  <si>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</si>
  <si>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</si>
  <si>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</si>
  <si>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</si>
  <si>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</si>
  <si>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</si>
  <si>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</si>
  <si>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</si>
  <si>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Monarch Capital Partners Offshore V LP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</si>
  <si>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</si>
  <si>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</si>
  <si>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</si>
  <si>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</si>
  <si>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</si>
  <si>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</si>
  <si>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SPECTRUM co-inv - Mayberry LP</t>
  </si>
  <si>
    <t>SPECTRUM co-inv - Saavi LP</t>
  </si>
  <si>
    <t>SVB IX</t>
  </si>
  <si>
    <t>SVB VIII</t>
  </si>
  <si>
    <t xml:space="preserve">TDLIV </t>
  </si>
  <si>
    <t>TPG ASIA VII L.P</t>
  </si>
  <si>
    <t>TRILANTIC EUROPE VI SCSP</t>
  </si>
  <si>
    <t>Vintage Fund of Funds (access) V</t>
  </si>
  <si>
    <t>Warburg Pincus China I</t>
  </si>
  <si>
    <t>waterton</t>
  </si>
  <si>
    <t xml:space="preserve">WSREDII 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</si>
  <si>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</si>
  <si>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</si>
  <si>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</si>
  <si>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</si>
  <si>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</si>
  <si>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</si>
  <si>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</si>
  <si>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</si>
  <si>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</si>
  <si>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</si>
  <si>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</si>
  <si>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</si>
  <si>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</si>
  <si>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</si>
  <si>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</si>
  <si>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</si>
  <si>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</si>
  <si>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</si>
  <si>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</si>
  <si>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</si>
  <si>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129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</si>
  <si>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</si>
  <si>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</si>
  <si>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</si>
  <si>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</si>
  <si>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</si>
  <si>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</si>
  <si>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</si>
  <si>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</si>
  <si>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</si>
  <si>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</si>
  <si>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</si>
  <si>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</si>
  <si>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</si>
  <si>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</si>
  <si>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</si>
  <si>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</si>
  <si>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</si>
  <si>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</si>
  <si>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</si>
  <si>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</si>
  <si>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</si>
  <si>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</si>
  <si>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</si>
  <si>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</si>
  <si>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</si>
  <si>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</si>
  <si>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</si>
  <si>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</si>
  <si>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</si>
  <si>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</si>
  <si>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</si>
  <si>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</si>
  <si>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</si>
  <si>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80</t>
  </si>
  <si>
    <t>גורם 158</t>
  </si>
  <si>
    <t>גורם 167</t>
  </si>
  <si>
    <t>גורם 105</t>
  </si>
  <si>
    <t>גורם 156</t>
  </si>
  <si>
    <t>גורם 168</t>
  </si>
  <si>
    <t>גורם 104</t>
  </si>
  <si>
    <t>גורם 137</t>
  </si>
  <si>
    <t>גורם 163</t>
  </si>
  <si>
    <t>גורם 164</t>
  </si>
  <si>
    <t>גורם 148</t>
  </si>
  <si>
    <t>גורם 143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</si>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</sst>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49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4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8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I10" sqref="I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144</v>
      </c>
      <c r="C1" s="67" t="s" vm="1">
        <v>228</v>
      </c>
    </row>
    <row r="2" spans="1:4">
      <c r="B2" s="46" t="s">
        <v>143</v>
      </c>
      <c r="C2" s="67" t="s">
        <v>229</v>
      </c>
    </row>
    <row r="3" spans="1:4">
      <c r="B3" s="46" t="s">
        <v>145</v>
      </c>
      <c r="C3" s="67" t="s">
        <v>230</v>
      </c>
    </row>
    <row r="4" spans="1:4">
      <c r="B4" s="46" t="s">
        <v>146</v>
      </c>
      <c r="C4" s="67">
        <v>8801</v>
      </c>
    </row>
    <row r="6" spans="1:4" ht="26.25" customHeight="1">
      <c r="B6" s="131" t="s">
        <v>158</v>
      </c>
      <c r="C6" s="132"/>
      <c r="D6" s="133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14">
        <f>C11+C12+C23+C33+C35+C37</f>
        <v>10244427.156309402</v>
      </c>
      <c r="D10" s="115">
        <f>C10/$C$42</f>
        <v>1</v>
      </c>
    </row>
    <row r="11" spans="1:4">
      <c r="A11" s="42" t="s">
        <v>124</v>
      </c>
      <c r="B11" s="27" t="s">
        <v>159</v>
      </c>
      <c r="C11" s="114">
        <f>מזומנים!J10</f>
        <v>781249.39603550092</v>
      </c>
      <c r="D11" s="115">
        <f t="shared" ref="D11:D42" si="0">C11/$C$42</f>
        <v>7.626091572668757E-2</v>
      </c>
    </row>
    <row r="12" spans="1:4">
      <c r="B12" s="27" t="s">
        <v>160</v>
      </c>
      <c r="C12" s="114">
        <f>SUM(C13:C22)</f>
        <v>5562040.5455462392</v>
      </c>
      <c r="D12" s="115">
        <f t="shared" si="0"/>
        <v>0.54293329052768513</v>
      </c>
    </row>
    <row r="13" spans="1:4">
      <c r="A13" s="44" t="s">
        <v>124</v>
      </c>
      <c r="B13" s="28" t="s">
        <v>68</v>
      </c>
      <c r="C13" s="114" vm="2">
        <v>283978.13879734598</v>
      </c>
      <c r="D13" s="115">
        <f t="shared" si="0"/>
        <v>2.7720255555963202E-2</v>
      </c>
    </row>
    <row r="14" spans="1:4">
      <c r="A14" s="44" t="s">
        <v>124</v>
      </c>
      <c r="B14" s="28" t="s">
        <v>69</v>
      </c>
      <c r="C14" s="114" t="s" vm="3">
        <v>2753</v>
      </c>
      <c r="D14" s="115"/>
    </row>
    <row r="15" spans="1:4">
      <c r="A15" s="44" t="s">
        <v>124</v>
      </c>
      <c r="B15" s="28" t="s">
        <v>70</v>
      </c>
      <c r="C15" s="114">
        <f>'אג"ח קונצרני'!R11</f>
        <v>749461.9472243269</v>
      </c>
      <c r="D15" s="115">
        <f t="shared" si="0"/>
        <v>7.3158014185570497E-2</v>
      </c>
    </row>
    <row r="16" spans="1:4">
      <c r="A16" s="44" t="s">
        <v>124</v>
      </c>
      <c r="B16" s="28" t="s">
        <v>71</v>
      </c>
      <c r="C16" s="114">
        <f>מניות!L11</f>
        <v>2525815.9635686292</v>
      </c>
      <c r="D16" s="115">
        <f t="shared" si="0"/>
        <v>0.24655511967919203</v>
      </c>
    </row>
    <row r="17" spans="1:4">
      <c r="A17" s="44" t="s">
        <v>124</v>
      </c>
      <c r="B17" s="28" t="s">
        <v>220</v>
      </c>
      <c r="C17" s="114" vm="4">
        <v>1638142.5580291538</v>
      </c>
      <c r="D17" s="115">
        <f t="shared" si="0"/>
        <v>0.15990572562373528</v>
      </c>
    </row>
    <row r="18" spans="1:4">
      <c r="A18" s="44" t="s">
        <v>124</v>
      </c>
      <c r="B18" s="28" t="s">
        <v>72</v>
      </c>
      <c r="C18" s="114" vm="5">
        <v>345818.97956333001</v>
      </c>
      <c r="D18" s="115">
        <f t="shared" si="0"/>
        <v>3.3756790329691089E-2</v>
      </c>
    </row>
    <row r="19" spans="1:4">
      <c r="A19" s="44" t="s">
        <v>124</v>
      </c>
      <c r="B19" s="28" t="s">
        <v>73</v>
      </c>
      <c r="C19" s="114" vm="6">
        <v>548.08933998600003</v>
      </c>
      <c r="D19" s="115">
        <f t="shared" si="0"/>
        <v>5.3501218918662462E-5</v>
      </c>
    </row>
    <row r="20" spans="1:4">
      <c r="A20" s="44" t="s">
        <v>124</v>
      </c>
      <c r="B20" s="28" t="s">
        <v>74</v>
      </c>
      <c r="C20" s="114" vm="7">
        <v>3299.0158780759998</v>
      </c>
      <c r="D20" s="115">
        <f t="shared" si="0"/>
        <v>3.220302929328929E-4</v>
      </c>
    </row>
    <row r="21" spans="1:4">
      <c r="A21" s="44" t="s">
        <v>124</v>
      </c>
      <c r="B21" s="28" t="s">
        <v>75</v>
      </c>
      <c r="C21" s="114" vm="8">
        <v>14975.853145390998</v>
      </c>
      <c r="D21" s="115">
        <f t="shared" si="0"/>
        <v>1.4618536416814265E-3</v>
      </c>
    </row>
    <row r="22" spans="1:4">
      <c r="A22" s="44" t="s">
        <v>124</v>
      </c>
      <c r="B22" s="28" t="s">
        <v>76</v>
      </c>
      <c r="C22" s="114" t="s" vm="9">
        <v>2753</v>
      </c>
      <c r="D22" s="115"/>
    </row>
    <row r="23" spans="1:4">
      <c r="B23" s="27" t="s">
        <v>161</v>
      </c>
      <c r="C23" s="114">
        <f>SUM(C24:C32)</f>
        <v>3415856.165771225</v>
      </c>
      <c r="D23" s="115">
        <f t="shared" si="0"/>
        <v>0.33343554633676575</v>
      </c>
    </row>
    <row r="24" spans="1:4">
      <c r="A24" s="44" t="s">
        <v>124</v>
      </c>
      <c r="B24" s="28" t="s">
        <v>77</v>
      </c>
      <c r="C24" s="114" vm="10">
        <v>2726254.6339499997</v>
      </c>
      <c r="D24" s="115">
        <f t="shared" si="0"/>
        <v>0.26612074958929616</v>
      </c>
    </row>
    <row r="25" spans="1:4">
      <c r="A25" s="44" t="s">
        <v>124</v>
      </c>
      <c r="B25" s="28" t="s">
        <v>78</v>
      </c>
      <c r="C25" s="114" t="s" vm="11">
        <v>2753</v>
      </c>
      <c r="D25" s="115"/>
    </row>
    <row r="26" spans="1:4">
      <c r="A26" s="44" t="s">
        <v>124</v>
      </c>
      <c r="B26" s="28" t="s">
        <v>70</v>
      </c>
      <c r="C26" s="114" vm="12">
        <v>51906.526287202985</v>
      </c>
      <c r="D26" s="115">
        <f t="shared" si="0"/>
        <v>5.0668061273913658E-3</v>
      </c>
    </row>
    <row r="27" spans="1:4">
      <c r="A27" s="44" t="s">
        <v>124</v>
      </c>
      <c r="B27" s="28" t="s">
        <v>79</v>
      </c>
      <c r="C27" s="114" vm="13">
        <v>111719.64495999999</v>
      </c>
      <c r="D27" s="115">
        <f t="shared" si="0"/>
        <v>1.0905406740209324E-2</v>
      </c>
    </row>
    <row r="28" spans="1:4">
      <c r="A28" s="44" t="s">
        <v>124</v>
      </c>
      <c r="B28" s="28" t="s">
        <v>80</v>
      </c>
      <c r="C28" s="114" vm="14">
        <v>431884.40785000013</v>
      </c>
      <c r="D28" s="115">
        <f t="shared" si="0"/>
        <v>4.2157985142586375E-2</v>
      </c>
    </row>
    <row r="29" spans="1:4">
      <c r="A29" s="44" t="s">
        <v>124</v>
      </c>
      <c r="B29" s="28" t="s">
        <v>81</v>
      </c>
      <c r="C29" s="114" vm="15">
        <v>-2906.7439194930002</v>
      </c>
      <c r="D29" s="115">
        <f t="shared" si="0"/>
        <v>-2.8373903929833469E-4</v>
      </c>
    </row>
    <row r="30" spans="1:4">
      <c r="A30" s="44" t="s">
        <v>124</v>
      </c>
      <c r="B30" s="28" t="s">
        <v>184</v>
      </c>
      <c r="C30" s="114" t="s" vm="16">
        <v>2753</v>
      </c>
      <c r="D30" s="115"/>
    </row>
    <row r="31" spans="1:4">
      <c r="A31" s="44" t="s">
        <v>124</v>
      </c>
      <c r="B31" s="28" t="s">
        <v>104</v>
      </c>
      <c r="C31" s="114" vm="17">
        <v>96997.696643514995</v>
      </c>
      <c r="D31" s="115">
        <f t="shared" si="0"/>
        <v>9.468337776580845E-3</v>
      </c>
    </row>
    <row r="32" spans="1:4">
      <c r="A32" s="44" t="s">
        <v>124</v>
      </c>
      <c r="B32" s="28" t="s">
        <v>82</v>
      </c>
      <c r="C32" s="114" t="s" vm="18">
        <v>2753</v>
      </c>
      <c r="D32" s="115"/>
    </row>
    <row r="33" spans="1:4">
      <c r="A33" s="44" t="s">
        <v>124</v>
      </c>
      <c r="B33" s="27" t="s">
        <v>162</v>
      </c>
      <c r="C33" s="114" vm="19">
        <v>409787.90083795402</v>
      </c>
      <c r="D33" s="115">
        <f t="shared" si="0"/>
        <v>4.0001055655471303E-2</v>
      </c>
    </row>
    <row r="34" spans="1:4">
      <c r="A34" s="44" t="s">
        <v>124</v>
      </c>
      <c r="B34" s="27" t="s">
        <v>163</v>
      </c>
      <c r="C34" s="114" t="s" vm="20">
        <v>2753</v>
      </c>
      <c r="D34" s="115"/>
    </row>
    <row r="35" spans="1:4">
      <c r="A35" s="44" t="s">
        <v>124</v>
      </c>
      <c r="B35" s="27" t="s">
        <v>164</v>
      </c>
      <c r="C35" s="114" vm="21">
        <v>78411.30154</v>
      </c>
      <c r="D35" s="115">
        <f t="shared" si="0"/>
        <v>7.6540445203622303E-3</v>
      </c>
    </row>
    <row r="36" spans="1:4">
      <c r="A36" s="44" t="s">
        <v>124</v>
      </c>
      <c r="B36" s="45" t="s">
        <v>165</v>
      </c>
      <c r="C36" s="114" t="s" vm="22">
        <v>2753</v>
      </c>
      <c r="D36" s="115"/>
    </row>
    <row r="37" spans="1:4">
      <c r="A37" s="44" t="s">
        <v>124</v>
      </c>
      <c r="B37" s="27" t="s">
        <v>166</v>
      </c>
      <c r="C37" s="114">
        <f>'השקעות אחרות '!I10</f>
        <v>-2918.153421517</v>
      </c>
      <c r="D37" s="115">
        <f t="shared" si="0"/>
        <v>-2.8485276697191891E-4</v>
      </c>
    </row>
    <row r="38" spans="1:4">
      <c r="A38" s="44"/>
      <c r="B38" s="55" t="s">
        <v>168</v>
      </c>
      <c r="C38" s="114">
        <v>0</v>
      </c>
      <c r="D38" s="115">
        <f t="shared" si="0"/>
        <v>0</v>
      </c>
    </row>
    <row r="39" spans="1:4">
      <c r="A39" s="44" t="s">
        <v>124</v>
      </c>
      <c r="B39" s="56" t="s">
        <v>169</v>
      </c>
      <c r="C39" s="114" t="s" vm="23">
        <v>2753</v>
      </c>
      <c r="D39" s="115"/>
    </row>
    <row r="40" spans="1:4">
      <c r="A40" s="44" t="s">
        <v>124</v>
      </c>
      <c r="B40" s="56" t="s">
        <v>205</v>
      </c>
      <c r="C40" s="114" t="s" vm="24">
        <v>2753</v>
      </c>
      <c r="D40" s="115"/>
    </row>
    <row r="41" spans="1:4">
      <c r="A41" s="44" t="s">
        <v>124</v>
      </c>
      <c r="B41" s="56" t="s">
        <v>170</v>
      </c>
      <c r="C41" s="114" t="s" vm="25">
        <v>2753</v>
      </c>
      <c r="D41" s="115"/>
    </row>
    <row r="42" spans="1:4">
      <c r="B42" s="56" t="s">
        <v>83</v>
      </c>
      <c r="C42" s="114">
        <f>C10</f>
        <v>10244427.156309402</v>
      </c>
      <c r="D42" s="115">
        <f t="shared" si="0"/>
        <v>1</v>
      </c>
    </row>
    <row r="43" spans="1:4">
      <c r="A43" s="44" t="s">
        <v>124</v>
      </c>
      <c r="B43" s="56" t="s">
        <v>167</v>
      </c>
      <c r="C43" s="114">
        <f>'יתרת התחייבות להשקעה'!C10</f>
        <v>925199.37298256124</v>
      </c>
      <c r="D43" s="115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16" t="s">
        <v>134</v>
      </c>
      <c r="D47" s="117" vm="26">
        <v>2.4834000000000001</v>
      </c>
    </row>
    <row r="48" spans="1:4">
      <c r="C48" s="116" t="s">
        <v>141</v>
      </c>
      <c r="D48" s="117">
        <v>0.6189953599414697</v>
      </c>
    </row>
    <row r="49" spans="2:4">
      <c r="C49" s="116" t="s">
        <v>138</v>
      </c>
      <c r="D49" s="117" vm="27">
        <v>2.5217000000000001</v>
      </c>
    </row>
    <row r="50" spans="2:4">
      <c r="B50" s="11"/>
      <c r="C50" s="116" t="s">
        <v>1540</v>
      </c>
      <c r="D50" s="117" vm="28">
        <v>3.6497999999999999</v>
      </c>
    </row>
    <row r="51" spans="2:4">
      <c r="C51" s="116" t="s">
        <v>132</v>
      </c>
      <c r="D51" s="117" vm="29">
        <v>3.9441000000000002</v>
      </c>
    </row>
    <row r="52" spans="2:4">
      <c r="C52" s="116" t="s">
        <v>133</v>
      </c>
      <c r="D52" s="117" vm="30">
        <v>4.3918999999999997</v>
      </c>
    </row>
    <row r="53" spans="2:4">
      <c r="C53" s="116" t="s">
        <v>135</v>
      </c>
      <c r="D53" s="117">
        <v>0.41466749213228088</v>
      </c>
    </row>
    <row r="54" spans="2:4">
      <c r="C54" s="116" t="s">
        <v>139</v>
      </c>
      <c r="D54" s="117" vm="31">
        <v>3.1191</v>
      </c>
    </row>
    <row r="55" spans="2:4">
      <c r="C55" s="116" t="s">
        <v>140</v>
      </c>
      <c r="D55" s="117">
        <v>0.1616666499049611</v>
      </c>
    </row>
    <row r="56" spans="2:4">
      <c r="C56" s="116" t="s">
        <v>137</v>
      </c>
      <c r="D56" s="117" vm="32">
        <v>0.53</v>
      </c>
    </row>
    <row r="57" spans="2:4">
      <c r="C57" s="116" t="s">
        <v>2754</v>
      </c>
      <c r="D57" s="117">
        <v>2.3138354999999997</v>
      </c>
    </row>
    <row r="58" spans="2:4">
      <c r="C58" s="116" t="s">
        <v>136</v>
      </c>
      <c r="D58" s="117" vm="33">
        <v>0.39319999999999999</v>
      </c>
    </row>
    <row r="59" spans="2:4">
      <c r="C59" s="116" t="s">
        <v>130</v>
      </c>
      <c r="D59" s="117" vm="34">
        <v>3.2149999999999999</v>
      </c>
    </row>
    <row r="60" spans="2:4">
      <c r="C60" s="116" t="s">
        <v>142</v>
      </c>
      <c r="D60" s="117" vm="35">
        <v>0.219</v>
      </c>
    </row>
    <row r="61" spans="2:4">
      <c r="C61" s="116" t="s">
        <v>2755</v>
      </c>
      <c r="D61" s="117" vm="36">
        <v>0.37669999999999998</v>
      </c>
    </row>
    <row r="62" spans="2:4">
      <c r="C62" s="116" t="s">
        <v>2756</v>
      </c>
      <c r="D62" s="117">
        <v>4.3362502427760637E-2</v>
      </c>
    </row>
    <row r="63" spans="2:4">
      <c r="C63" s="116" t="s">
        <v>2757</v>
      </c>
      <c r="D63" s="117">
        <v>0.49255423458757203</v>
      </c>
    </row>
    <row r="64" spans="2:4">
      <c r="C64" s="116" t="s">
        <v>131</v>
      </c>
      <c r="D64" s="117">
        <v>1</v>
      </c>
    </row>
    <row r="65" spans="3:4">
      <c r="C65" s="118"/>
      <c r="D65" s="118"/>
    </row>
    <row r="66" spans="3:4">
      <c r="C66" s="118"/>
      <c r="D66" s="118"/>
    </row>
    <row r="67" spans="3:4">
      <c r="C67" s="119"/>
      <c r="D67" s="11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140625" style="2" bestFit="1" customWidth="1"/>
    <col min="3" max="3" width="57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8" style="1" bestFit="1" customWidth="1"/>
    <col min="8" max="8" width="10.71093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144</v>
      </c>
      <c r="C1" s="67" t="s" vm="1">
        <v>228</v>
      </c>
    </row>
    <row r="2" spans="2:13">
      <c r="B2" s="46" t="s">
        <v>143</v>
      </c>
      <c r="C2" s="67" t="s">
        <v>229</v>
      </c>
    </row>
    <row r="3" spans="2:13">
      <c r="B3" s="46" t="s">
        <v>145</v>
      </c>
      <c r="C3" s="67" t="s">
        <v>230</v>
      </c>
    </row>
    <row r="4" spans="2:13">
      <c r="B4" s="46" t="s">
        <v>146</v>
      </c>
      <c r="C4" s="67">
        <v>8801</v>
      </c>
    </row>
    <row r="6" spans="2:13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3" ht="26.25" customHeight="1">
      <c r="B7" s="134" t="s">
        <v>93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  <c r="M7" s="3"/>
    </row>
    <row r="8" spans="2:13" s="3" customFormat="1" ht="78.75">
      <c r="B8" s="21" t="s">
        <v>114</v>
      </c>
      <c r="C8" s="29" t="s">
        <v>44</v>
      </c>
      <c r="D8" s="29" t="s">
        <v>117</v>
      </c>
      <c r="E8" s="29" t="s">
        <v>65</v>
      </c>
      <c r="F8" s="29" t="s">
        <v>101</v>
      </c>
      <c r="G8" s="29" t="s">
        <v>204</v>
      </c>
      <c r="H8" s="29" t="s">
        <v>203</v>
      </c>
      <c r="I8" s="29" t="s">
        <v>61</v>
      </c>
      <c r="J8" s="29" t="s">
        <v>58</v>
      </c>
      <c r="K8" s="29" t="s">
        <v>147</v>
      </c>
      <c r="L8" s="30" t="s">
        <v>149</v>
      </c>
    </row>
    <row r="9" spans="2:13" s="3" customFormat="1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3299.0158780759998</v>
      </c>
      <c r="J11" s="71"/>
      <c r="K11" s="81">
        <f>IFERROR(I11/$I$11,0)</f>
        <v>1</v>
      </c>
      <c r="L11" s="81">
        <f>I11/'סכום נכסי הקרן'!$C$42</f>
        <v>3.220302929328929E-4</v>
      </c>
    </row>
    <row r="12" spans="2:13">
      <c r="B12" s="92" t="s">
        <v>197</v>
      </c>
      <c r="C12" s="73"/>
      <c r="D12" s="73"/>
      <c r="E12" s="73"/>
      <c r="F12" s="73"/>
      <c r="G12" s="83"/>
      <c r="H12" s="85"/>
      <c r="I12" s="83">
        <v>2720.0331002369999</v>
      </c>
      <c r="J12" s="73"/>
      <c r="K12" s="84">
        <f t="shared" ref="K12:K24" si="0">IFERROR(I12/$I$11,0)</f>
        <v>0.82449833549250295</v>
      </c>
      <c r="L12" s="84">
        <f>I12/'סכום נכסי הקרן'!$C$42</f>
        <v>2.6551344050133337E-4</v>
      </c>
    </row>
    <row r="13" spans="2:13">
      <c r="B13" s="89" t="s">
        <v>190</v>
      </c>
      <c r="C13" s="71"/>
      <c r="D13" s="71"/>
      <c r="E13" s="71"/>
      <c r="F13" s="71"/>
      <c r="G13" s="80"/>
      <c r="H13" s="82"/>
      <c r="I13" s="80">
        <v>2720.0331002369999</v>
      </c>
      <c r="J13" s="71"/>
      <c r="K13" s="81">
        <f t="shared" si="0"/>
        <v>0.82449833549250295</v>
      </c>
      <c r="L13" s="81">
        <f>I13/'סכום נכסי הקרן'!$C$42</f>
        <v>2.6551344050133337E-4</v>
      </c>
    </row>
    <row r="14" spans="2:13">
      <c r="B14" s="76" t="s">
        <v>1930</v>
      </c>
      <c r="C14" s="73" t="s">
        <v>1931</v>
      </c>
      <c r="D14" s="86" t="s">
        <v>118</v>
      </c>
      <c r="E14" s="86" t="s">
        <v>632</v>
      </c>
      <c r="F14" s="86" t="s">
        <v>131</v>
      </c>
      <c r="G14" s="83">
        <v>166.92973900000001</v>
      </c>
      <c r="H14" s="85">
        <v>397000</v>
      </c>
      <c r="I14" s="83">
        <v>662.71106255999996</v>
      </c>
      <c r="J14" s="73"/>
      <c r="K14" s="84">
        <f t="shared" si="0"/>
        <v>0.20088144072422467</v>
      </c>
      <c r="L14" s="84">
        <f>I14/'סכום נכסי הקרן'!$C$42</f>
        <v>6.4689909201203641E-5</v>
      </c>
    </row>
    <row r="15" spans="2:13">
      <c r="B15" s="76" t="s">
        <v>1932</v>
      </c>
      <c r="C15" s="73" t="s">
        <v>1933</v>
      </c>
      <c r="D15" s="86" t="s">
        <v>118</v>
      </c>
      <c r="E15" s="86" t="s">
        <v>632</v>
      </c>
      <c r="F15" s="86" t="s">
        <v>131</v>
      </c>
      <c r="G15" s="83">
        <v>-166.92973900000001</v>
      </c>
      <c r="H15" s="85">
        <v>454000</v>
      </c>
      <c r="I15" s="83">
        <v>-757.86101360700002</v>
      </c>
      <c r="J15" s="73"/>
      <c r="K15" s="84">
        <f t="shared" si="0"/>
        <v>-0.22972336042498462</v>
      </c>
      <c r="L15" s="84">
        <f>I15/'סכום נכסי הקרן'!$C$42</f>
        <v>-7.397788105118634E-5</v>
      </c>
    </row>
    <row r="16" spans="2:13">
      <c r="B16" s="76" t="s">
        <v>1934</v>
      </c>
      <c r="C16" s="73" t="s">
        <v>1935</v>
      </c>
      <c r="D16" s="86" t="s">
        <v>118</v>
      </c>
      <c r="E16" s="86" t="s">
        <v>632</v>
      </c>
      <c r="F16" s="86" t="s">
        <v>131</v>
      </c>
      <c r="G16" s="83">
        <v>550.16280099999994</v>
      </c>
      <c r="H16" s="85">
        <v>512000</v>
      </c>
      <c r="I16" s="83">
        <v>2816.8335396859998</v>
      </c>
      <c r="J16" s="73"/>
      <c r="K16" s="84">
        <f t="shared" si="0"/>
        <v>0.8538405523918815</v>
      </c>
      <c r="L16" s="84">
        <f>I16/'סכום נכסי הקרן'!$C$42</f>
        <v>2.7496252320474072E-4</v>
      </c>
    </row>
    <row r="17" spans="2:12">
      <c r="B17" s="76" t="s">
        <v>1936</v>
      </c>
      <c r="C17" s="73" t="s">
        <v>1937</v>
      </c>
      <c r="D17" s="86" t="s">
        <v>118</v>
      </c>
      <c r="E17" s="86" t="s">
        <v>632</v>
      </c>
      <c r="F17" s="86" t="s">
        <v>131</v>
      </c>
      <c r="G17" s="83">
        <v>-550.16280099999994</v>
      </c>
      <c r="H17" s="85">
        <v>300</v>
      </c>
      <c r="I17" s="83">
        <v>-1.6504884019999999</v>
      </c>
      <c r="J17" s="73"/>
      <c r="K17" s="84">
        <f t="shared" si="0"/>
        <v>-5.0029719861868988E-4</v>
      </c>
      <c r="L17" s="84">
        <f>I17/'סכום נכסי הקרן'!$C$42</f>
        <v>-1.611108534246824E-7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 t="s">
        <v>196</v>
      </c>
      <c r="C19" s="73"/>
      <c r="D19" s="73"/>
      <c r="E19" s="73"/>
      <c r="F19" s="73"/>
      <c r="G19" s="83"/>
      <c r="H19" s="85"/>
      <c r="I19" s="83">
        <v>578.98277783899994</v>
      </c>
      <c r="J19" s="73"/>
      <c r="K19" s="84">
        <f t="shared" si="0"/>
        <v>0.17550166450749705</v>
      </c>
      <c r="L19" s="84">
        <f>I19/'סכום נכסי הקרן'!$C$42</f>
        <v>5.6516852431559576E-5</v>
      </c>
    </row>
    <row r="20" spans="2:12">
      <c r="B20" s="89" t="s">
        <v>190</v>
      </c>
      <c r="C20" s="71"/>
      <c r="D20" s="71"/>
      <c r="E20" s="71"/>
      <c r="F20" s="71"/>
      <c r="G20" s="80"/>
      <c r="H20" s="82"/>
      <c r="I20" s="80">
        <v>578.98277783899994</v>
      </c>
      <c r="J20" s="71"/>
      <c r="K20" s="81">
        <f t="shared" si="0"/>
        <v>0.17550166450749705</v>
      </c>
      <c r="L20" s="81">
        <f>I20/'סכום נכסי הקרן'!$C$42</f>
        <v>5.6516852431559576E-5</v>
      </c>
    </row>
    <row r="21" spans="2:12">
      <c r="B21" s="76" t="s">
        <v>1938</v>
      </c>
      <c r="C21" s="73" t="s">
        <v>1939</v>
      </c>
      <c r="D21" s="86" t="s">
        <v>27</v>
      </c>
      <c r="E21" s="86" t="s">
        <v>632</v>
      </c>
      <c r="F21" s="86" t="s">
        <v>130</v>
      </c>
      <c r="G21" s="83">
        <v>-115.797639</v>
      </c>
      <c r="H21" s="85">
        <v>290</v>
      </c>
      <c r="I21" s="83">
        <v>-107.96392887099999</v>
      </c>
      <c r="J21" s="73"/>
      <c r="K21" s="84">
        <f t="shared" si="0"/>
        <v>-3.272610161972455E-2</v>
      </c>
      <c r="L21" s="84">
        <f>I21/'סכום נכסי הקרן'!$C$42</f>
        <v>-1.0538796091151518E-5</v>
      </c>
    </row>
    <row r="22" spans="2:12">
      <c r="B22" s="76" t="s">
        <v>1940</v>
      </c>
      <c r="C22" s="73" t="s">
        <v>1941</v>
      </c>
      <c r="D22" s="86" t="s">
        <v>27</v>
      </c>
      <c r="E22" s="86" t="s">
        <v>632</v>
      </c>
      <c r="F22" s="86" t="s">
        <v>130</v>
      </c>
      <c r="G22" s="83">
        <v>115.797639</v>
      </c>
      <c r="H22" s="85">
        <v>1280</v>
      </c>
      <c r="I22" s="83">
        <v>476.530444671</v>
      </c>
      <c r="J22" s="73"/>
      <c r="K22" s="84">
        <f t="shared" si="0"/>
        <v>0.14444624163158457</v>
      </c>
      <c r="L22" s="84">
        <f>I22/'סכום נכסי הקרן'!$C$42</f>
        <v>4.6516065505674608E-5</v>
      </c>
    </row>
    <row r="23" spans="2:12">
      <c r="B23" s="76" t="s">
        <v>1942</v>
      </c>
      <c r="C23" s="73" t="s">
        <v>1943</v>
      </c>
      <c r="D23" s="86" t="s">
        <v>27</v>
      </c>
      <c r="E23" s="86" t="s">
        <v>632</v>
      </c>
      <c r="F23" s="86" t="s">
        <v>132</v>
      </c>
      <c r="G23" s="83">
        <v>-248.137798</v>
      </c>
      <c r="H23" s="85">
        <v>490</v>
      </c>
      <c r="I23" s="83">
        <v>-47.955334489000002</v>
      </c>
      <c r="J23" s="73"/>
      <c r="K23" s="84">
        <f t="shared" si="0"/>
        <v>-1.4536254525991478E-2</v>
      </c>
      <c r="L23" s="84">
        <f>I23/'סכום נכסי הקרן'!$C$42</f>
        <v>-4.6811143031521261E-6</v>
      </c>
    </row>
    <row r="24" spans="2:12">
      <c r="B24" s="76" t="s">
        <v>1944</v>
      </c>
      <c r="C24" s="73" t="s">
        <v>1945</v>
      </c>
      <c r="D24" s="86" t="s">
        <v>27</v>
      </c>
      <c r="E24" s="86" t="s">
        <v>632</v>
      </c>
      <c r="F24" s="86" t="s">
        <v>132</v>
      </c>
      <c r="G24" s="83">
        <v>248.137798</v>
      </c>
      <c r="H24" s="85">
        <v>2640</v>
      </c>
      <c r="I24" s="83">
        <v>258.371596528</v>
      </c>
      <c r="J24" s="73"/>
      <c r="K24" s="84">
        <f t="shared" si="0"/>
        <v>7.8317779021628536E-2</v>
      </c>
      <c r="L24" s="84">
        <f>I24/'סכום נכסי הקרן'!$C$42</f>
        <v>2.5220697320188614E-5</v>
      </c>
    </row>
    <row r="25" spans="2:12">
      <c r="B25" s="72"/>
      <c r="C25" s="73"/>
      <c r="D25" s="73"/>
      <c r="E25" s="73"/>
      <c r="F25" s="73"/>
      <c r="G25" s="83"/>
      <c r="H25" s="85"/>
      <c r="I25" s="73"/>
      <c r="J25" s="73"/>
      <c r="K25" s="84"/>
      <c r="L25" s="73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2" t="s">
        <v>219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2" t="s">
        <v>110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122" t="s">
        <v>202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122" t="s">
        <v>210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</row>
    <row r="507" spans="2:12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</row>
    <row r="508" spans="2:12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</row>
    <row r="509" spans="2:12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</row>
    <row r="510" spans="2:12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</row>
    <row r="511" spans="2:12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</row>
    <row r="512" spans="2:12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</row>
    <row r="513" spans="2:12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</row>
    <row r="514" spans="2:12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</row>
    <row r="515" spans="2:12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</row>
    <row r="516" spans="2:12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</row>
    <row r="517" spans="2:12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</row>
    <row r="518" spans="2:12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</row>
    <row r="519" spans="2:12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</row>
    <row r="520" spans="2:12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</row>
    <row r="521" spans="2:12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</row>
    <row r="522" spans="2:12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</row>
    <row r="523" spans="2:12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</row>
    <row r="524" spans="2:12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</row>
    <row r="525" spans="2:12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</row>
    <row r="526" spans="2:12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</row>
    <row r="527" spans="2:12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</row>
    <row r="528" spans="2:12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</row>
    <row r="529" spans="2:12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</row>
    <row r="530" spans="2:12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</row>
    <row r="531" spans="2:12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</row>
    <row r="532" spans="2:12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</row>
    <row r="533" spans="2:12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</row>
    <row r="534" spans="2:12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</row>
    <row r="535" spans="2:12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</row>
    <row r="536" spans="2:12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</row>
    <row r="537" spans="2:12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</row>
    <row r="538" spans="2:12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</row>
    <row r="539" spans="2:12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</row>
    <row r="540" spans="2:12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</row>
    <row r="541" spans="2:12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</row>
    <row r="542" spans="2:12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</row>
    <row r="543" spans="2:12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</row>
    <row r="544" spans="2:12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</row>
    <row r="545" spans="2:12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</row>
    <row r="546" spans="2:12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</row>
    <row r="547" spans="2:12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</row>
    <row r="548" spans="2:12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</row>
    <row r="549" spans="2:12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</row>
    <row r="550" spans="2:12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</row>
    <row r="551" spans="2:12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</row>
    <row r="552" spans="2:12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</row>
    <row r="553" spans="2:12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</row>
    <row r="554" spans="2:12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</row>
    <row r="555" spans="2:12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</row>
    <row r="556" spans="2:12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</row>
    <row r="557" spans="2:12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</row>
    <row r="558" spans="2:12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</row>
    <row r="559" spans="2:12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</row>
    <row r="560" spans="2:12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</row>
    <row r="561" spans="2:12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</row>
    <row r="562" spans="2:12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</row>
    <row r="563" spans="2:12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</row>
    <row r="564" spans="2:12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</row>
    <row r="565" spans="2:12">
      <c r="B565" s="120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</row>
    <row r="566" spans="2:12">
      <c r="B566" s="120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</row>
    <row r="567" spans="2:12">
      <c r="B567" s="120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</row>
    <row r="568" spans="2:12">
      <c r="B568" s="120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</row>
    <row r="569" spans="2:12">
      <c r="B569" s="120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</row>
    <row r="570" spans="2:12">
      <c r="B570" s="120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</row>
    <row r="571" spans="2:12">
      <c r="B571" s="120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</row>
    <row r="572" spans="2:12">
      <c r="B572" s="120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</row>
    <row r="573" spans="2:12">
      <c r="B573" s="120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</row>
    <row r="574" spans="2:12">
      <c r="B574" s="120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</row>
    <row r="575" spans="2:12">
      <c r="B575" s="120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</row>
    <row r="576" spans="2:12">
      <c r="B576" s="120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</row>
    <row r="577" spans="2:12">
      <c r="B577" s="120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</row>
    <row r="578" spans="2:12">
      <c r="B578" s="120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</row>
    <row r="579" spans="2:12">
      <c r="B579" s="120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</row>
    <row r="580" spans="2:12">
      <c r="B580" s="120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</row>
    <row r="581" spans="2:12">
      <c r="B581" s="120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</row>
    <row r="582" spans="2:12">
      <c r="B582" s="120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</row>
    <row r="583" spans="2:12">
      <c r="B583" s="120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</row>
    <row r="584" spans="2:12">
      <c r="B584" s="120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</row>
    <row r="585" spans="2:12">
      <c r="B585" s="120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</row>
    <row r="586" spans="2:12">
      <c r="B586" s="120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5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0.71093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228</v>
      </c>
    </row>
    <row r="2" spans="1:11">
      <c r="B2" s="46" t="s">
        <v>143</v>
      </c>
      <c r="C2" s="67" t="s">
        <v>229</v>
      </c>
    </row>
    <row r="3" spans="1:11">
      <c r="B3" s="46" t="s">
        <v>145</v>
      </c>
      <c r="C3" s="67" t="s">
        <v>230</v>
      </c>
    </row>
    <row r="4" spans="1:11">
      <c r="B4" s="46" t="s">
        <v>146</v>
      </c>
      <c r="C4" s="67">
        <v>8801</v>
      </c>
    </row>
    <row r="6" spans="1:11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1:11" ht="26.25" customHeight="1">
      <c r="B7" s="134" t="s">
        <v>94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1:11" s="3" customFormat="1" ht="78.75">
      <c r="A8" s="2"/>
      <c r="B8" s="21" t="s">
        <v>114</v>
      </c>
      <c r="C8" s="29" t="s">
        <v>44</v>
      </c>
      <c r="D8" s="29" t="s">
        <v>117</v>
      </c>
      <c r="E8" s="29" t="s">
        <v>65</v>
      </c>
      <c r="F8" s="29" t="s">
        <v>101</v>
      </c>
      <c r="G8" s="29" t="s">
        <v>204</v>
      </c>
      <c r="H8" s="29" t="s">
        <v>203</v>
      </c>
      <c r="I8" s="29" t="s">
        <v>61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48</v>
      </c>
      <c r="C11" s="73"/>
      <c r="D11" s="73"/>
      <c r="E11" s="73"/>
      <c r="F11" s="73"/>
      <c r="G11" s="83"/>
      <c r="H11" s="85"/>
      <c r="I11" s="83">
        <v>14975.853145390998</v>
      </c>
      <c r="J11" s="84">
        <f>IFERROR(I11/$I$11,0)</f>
        <v>1</v>
      </c>
      <c r="K11" s="84">
        <f>I11/'סכום נכסי הקרן'!$C$42</f>
        <v>1.4618536416814265E-3</v>
      </c>
    </row>
    <row r="12" spans="1:11">
      <c r="B12" s="92" t="s">
        <v>199</v>
      </c>
      <c r="C12" s="73"/>
      <c r="D12" s="73"/>
      <c r="E12" s="73"/>
      <c r="F12" s="73"/>
      <c r="G12" s="83"/>
      <c r="H12" s="85"/>
      <c r="I12" s="83">
        <v>14975.853145390998</v>
      </c>
      <c r="J12" s="84">
        <f t="shared" ref="J12:J14" si="0">IFERROR(I12/$I$11,0)</f>
        <v>1</v>
      </c>
      <c r="K12" s="84">
        <f>I12/'סכום נכסי הקרן'!$C$42</f>
        <v>1.4618536416814265E-3</v>
      </c>
    </row>
    <row r="13" spans="1:11">
      <c r="B13" s="72" t="s">
        <v>1946</v>
      </c>
      <c r="C13" s="73" t="s">
        <v>1947</v>
      </c>
      <c r="D13" s="86" t="s">
        <v>27</v>
      </c>
      <c r="E13" s="86" t="s">
        <v>632</v>
      </c>
      <c r="F13" s="86" t="s">
        <v>130</v>
      </c>
      <c r="G13" s="83">
        <v>1072.069375</v>
      </c>
      <c r="H13" s="85">
        <v>374875</v>
      </c>
      <c r="I13" s="83">
        <v>14715.581784204001</v>
      </c>
      <c r="J13" s="84">
        <f t="shared" si="0"/>
        <v>0.98262059872915497</v>
      </c>
      <c r="K13" s="84">
        <f>I13/'סכום נכסי הקרן'!$C$42</f>
        <v>1.4364475006433989E-3</v>
      </c>
    </row>
    <row r="14" spans="1:11">
      <c r="B14" s="72" t="s">
        <v>1948</v>
      </c>
      <c r="C14" s="73" t="s">
        <v>1949</v>
      </c>
      <c r="D14" s="86" t="s">
        <v>27</v>
      </c>
      <c r="E14" s="86" t="s">
        <v>632</v>
      </c>
      <c r="F14" s="86" t="s">
        <v>132</v>
      </c>
      <c r="G14" s="83">
        <v>272.09593000000001</v>
      </c>
      <c r="H14" s="85">
        <v>39850</v>
      </c>
      <c r="I14" s="83">
        <v>260.27136118700002</v>
      </c>
      <c r="J14" s="84">
        <f t="shared" si="0"/>
        <v>1.7379401270845241E-2</v>
      </c>
      <c r="K14" s="84">
        <f>I14/'סכום נכסי הקרן'!$C$42</f>
        <v>2.5406141038027926E-5</v>
      </c>
    </row>
    <row r="15" spans="1:11">
      <c r="B15" s="92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22" t="s">
        <v>219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22" t="s">
        <v>110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22" t="s">
        <v>202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22" t="s">
        <v>210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20"/>
      <c r="C115" s="128"/>
      <c r="D115" s="128"/>
      <c r="E115" s="128"/>
      <c r="F115" s="128"/>
      <c r="G115" s="128"/>
      <c r="H115" s="128"/>
      <c r="I115" s="121"/>
      <c r="J115" s="121"/>
      <c r="K115" s="128"/>
    </row>
    <row r="116" spans="2:11">
      <c r="B116" s="120"/>
      <c r="C116" s="128"/>
      <c r="D116" s="128"/>
      <c r="E116" s="128"/>
      <c r="F116" s="128"/>
      <c r="G116" s="128"/>
      <c r="H116" s="128"/>
      <c r="I116" s="121"/>
      <c r="J116" s="121"/>
      <c r="K116" s="128"/>
    </row>
    <row r="117" spans="2:11">
      <c r="B117" s="120"/>
      <c r="C117" s="128"/>
      <c r="D117" s="128"/>
      <c r="E117" s="128"/>
      <c r="F117" s="128"/>
      <c r="G117" s="128"/>
      <c r="H117" s="128"/>
      <c r="I117" s="121"/>
      <c r="J117" s="121"/>
      <c r="K117" s="128"/>
    </row>
    <row r="118" spans="2:11">
      <c r="B118" s="120"/>
      <c r="C118" s="128"/>
      <c r="D118" s="128"/>
      <c r="E118" s="128"/>
      <c r="F118" s="128"/>
      <c r="G118" s="128"/>
      <c r="H118" s="128"/>
      <c r="I118" s="121"/>
      <c r="J118" s="121"/>
      <c r="K118" s="128"/>
    </row>
    <row r="119" spans="2:11">
      <c r="B119" s="120"/>
      <c r="C119" s="128"/>
      <c r="D119" s="128"/>
      <c r="E119" s="128"/>
      <c r="F119" s="128"/>
      <c r="G119" s="128"/>
      <c r="H119" s="128"/>
      <c r="I119" s="121"/>
      <c r="J119" s="121"/>
      <c r="K119" s="128"/>
    </row>
    <row r="120" spans="2:11">
      <c r="B120" s="120"/>
      <c r="C120" s="128"/>
      <c r="D120" s="128"/>
      <c r="E120" s="128"/>
      <c r="F120" s="128"/>
      <c r="G120" s="128"/>
      <c r="H120" s="128"/>
      <c r="I120" s="121"/>
      <c r="J120" s="121"/>
      <c r="K120" s="128"/>
    </row>
    <row r="121" spans="2:11">
      <c r="B121" s="120"/>
      <c r="C121" s="128"/>
      <c r="D121" s="128"/>
      <c r="E121" s="128"/>
      <c r="F121" s="128"/>
      <c r="G121" s="128"/>
      <c r="H121" s="128"/>
      <c r="I121" s="121"/>
      <c r="J121" s="121"/>
      <c r="K121" s="128"/>
    </row>
    <row r="122" spans="2:11">
      <c r="B122" s="120"/>
      <c r="C122" s="128"/>
      <c r="D122" s="128"/>
      <c r="E122" s="128"/>
      <c r="F122" s="128"/>
      <c r="G122" s="128"/>
      <c r="H122" s="128"/>
      <c r="I122" s="121"/>
      <c r="J122" s="121"/>
      <c r="K122" s="128"/>
    </row>
    <row r="123" spans="2:11">
      <c r="B123" s="120"/>
      <c r="C123" s="128"/>
      <c r="D123" s="128"/>
      <c r="E123" s="128"/>
      <c r="F123" s="128"/>
      <c r="G123" s="128"/>
      <c r="H123" s="128"/>
      <c r="I123" s="121"/>
      <c r="J123" s="121"/>
      <c r="K123" s="128"/>
    </row>
    <row r="124" spans="2:11">
      <c r="B124" s="120"/>
      <c r="C124" s="128"/>
      <c r="D124" s="128"/>
      <c r="E124" s="128"/>
      <c r="F124" s="128"/>
      <c r="G124" s="128"/>
      <c r="H124" s="128"/>
      <c r="I124" s="121"/>
      <c r="J124" s="121"/>
      <c r="K124" s="128"/>
    </row>
    <row r="125" spans="2:11">
      <c r="B125" s="120"/>
      <c r="C125" s="128"/>
      <c r="D125" s="128"/>
      <c r="E125" s="128"/>
      <c r="F125" s="128"/>
      <c r="G125" s="128"/>
      <c r="H125" s="128"/>
      <c r="I125" s="121"/>
      <c r="J125" s="121"/>
      <c r="K125" s="128"/>
    </row>
    <row r="126" spans="2:11">
      <c r="B126" s="120"/>
      <c r="C126" s="128"/>
      <c r="D126" s="128"/>
      <c r="E126" s="128"/>
      <c r="F126" s="128"/>
      <c r="G126" s="128"/>
      <c r="H126" s="128"/>
      <c r="I126" s="121"/>
      <c r="J126" s="121"/>
      <c r="K126" s="128"/>
    </row>
    <row r="127" spans="2:11">
      <c r="B127" s="120"/>
      <c r="C127" s="128"/>
      <c r="D127" s="128"/>
      <c r="E127" s="128"/>
      <c r="F127" s="128"/>
      <c r="G127" s="128"/>
      <c r="H127" s="128"/>
      <c r="I127" s="121"/>
      <c r="J127" s="121"/>
      <c r="K127" s="128"/>
    </row>
    <row r="128" spans="2:11">
      <c r="B128" s="120"/>
      <c r="C128" s="128"/>
      <c r="D128" s="128"/>
      <c r="E128" s="128"/>
      <c r="F128" s="128"/>
      <c r="G128" s="128"/>
      <c r="H128" s="128"/>
      <c r="I128" s="121"/>
      <c r="J128" s="121"/>
      <c r="K128" s="128"/>
    </row>
    <row r="129" spans="2:11">
      <c r="B129" s="120"/>
      <c r="C129" s="128"/>
      <c r="D129" s="128"/>
      <c r="E129" s="128"/>
      <c r="F129" s="128"/>
      <c r="G129" s="128"/>
      <c r="H129" s="128"/>
      <c r="I129" s="121"/>
      <c r="J129" s="121"/>
      <c r="K129" s="128"/>
    </row>
    <row r="130" spans="2:11">
      <c r="B130" s="120"/>
      <c r="C130" s="128"/>
      <c r="D130" s="128"/>
      <c r="E130" s="128"/>
      <c r="F130" s="128"/>
      <c r="G130" s="128"/>
      <c r="H130" s="128"/>
      <c r="I130" s="121"/>
      <c r="J130" s="121"/>
      <c r="K130" s="128"/>
    </row>
    <row r="131" spans="2:11">
      <c r="B131" s="120"/>
      <c r="C131" s="128"/>
      <c r="D131" s="128"/>
      <c r="E131" s="128"/>
      <c r="F131" s="128"/>
      <c r="G131" s="128"/>
      <c r="H131" s="128"/>
      <c r="I131" s="121"/>
      <c r="J131" s="121"/>
      <c r="K131" s="128"/>
    </row>
    <row r="132" spans="2:11">
      <c r="B132" s="120"/>
      <c r="C132" s="128"/>
      <c r="D132" s="128"/>
      <c r="E132" s="128"/>
      <c r="F132" s="128"/>
      <c r="G132" s="128"/>
      <c r="H132" s="128"/>
      <c r="I132" s="121"/>
      <c r="J132" s="121"/>
      <c r="K132" s="128"/>
    </row>
    <row r="133" spans="2:11">
      <c r="B133" s="120"/>
      <c r="C133" s="128"/>
      <c r="D133" s="128"/>
      <c r="E133" s="128"/>
      <c r="F133" s="128"/>
      <c r="G133" s="128"/>
      <c r="H133" s="128"/>
      <c r="I133" s="121"/>
      <c r="J133" s="121"/>
      <c r="K133" s="128"/>
    </row>
    <row r="134" spans="2:11">
      <c r="B134" s="120"/>
      <c r="C134" s="128"/>
      <c r="D134" s="128"/>
      <c r="E134" s="128"/>
      <c r="F134" s="128"/>
      <c r="G134" s="128"/>
      <c r="H134" s="128"/>
      <c r="I134" s="121"/>
      <c r="J134" s="121"/>
      <c r="K134" s="128"/>
    </row>
    <row r="135" spans="2:11">
      <c r="B135" s="120"/>
      <c r="C135" s="128"/>
      <c r="D135" s="128"/>
      <c r="E135" s="128"/>
      <c r="F135" s="128"/>
      <c r="G135" s="128"/>
      <c r="H135" s="128"/>
      <c r="I135" s="121"/>
      <c r="J135" s="121"/>
      <c r="K135" s="128"/>
    </row>
    <row r="136" spans="2:11">
      <c r="B136" s="120"/>
      <c r="C136" s="128"/>
      <c r="D136" s="128"/>
      <c r="E136" s="128"/>
      <c r="F136" s="128"/>
      <c r="G136" s="128"/>
      <c r="H136" s="128"/>
      <c r="I136" s="121"/>
      <c r="J136" s="121"/>
      <c r="K136" s="128"/>
    </row>
    <row r="137" spans="2:11">
      <c r="B137" s="120"/>
      <c r="C137" s="128"/>
      <c r="D137" s="128"/>
      <c r="E137" s="128"/>
      <c r="F137" s="128"/>
      <c r="G137" s="128"/>
      <c r="H137" s="128"/>
      <c r="I137" s="121"/>
      <c r="J137" s="121"/>
      <c r="K137" s="128"/>
    </row>
    <row r="138" spans="2:11">
      <c r="B138" s="120"/>
      <c r="C138" s="128"/>
      <c r="D138" s="128"/>
      <c r="E138" s="128"/>
      <c r="F138" s="128"/>
      <c r="G138" s="128"/>
      <c r="H138" s="128"/>
      <c r="I138" s="121"/>
      <c r="J138" s="121"/>
      <c r="K138" s="128"/>
    </row>
    <row r="139" spans="2:11">
      <c r="B139" s="120"/>
      <c r="C139" s="128"/>
      <c r="D139" s="128"/>
      <c r="E139" s="128"/>
      <c r="F139" s="128"/>
      <c r="G139" s="128"/>
      <c r="H139" s="128"/>
      <c r="I139" s="121"/>
      <c r="J139" s="121"/>
      <c r="K139" s="128"/>
    </row>
    <row r="140" spans="2:11">
      <c r="B140" s="120"/>
      <c r="C140" s="128"/>
      <c r="D140" s="128"/>
      <c r="E140" s="128"/>
      <c r="F140" s="128"/>
      <c r="G140" s="128"/>
      <c r="H140" s="128"/>
      <c r="I140" s="121"/>
      <c r="J140" s="121"/>
      <c r="K140" s="128"/>
    </row>
    <row r="141" spans="2:11">
      <c r="B141" s="120"/>
      <c r="C141" s="128"/>
      <c r="D141" s="128"/>
      <c r="E141" s="128"/>
      <c r="F141" s="128"/>
      <c r="G141" s="128"/>
      <c r="H141" s="128"/>
      <c r="I141" s="121"/>
      <c r="J141" s="121"/>
      <c r="K141" s="128"/>
    </row>
    <row r="142" spans="2:11">
      <c r="B142" s="120"/>
      <c r="C142" s="128"/>
      <c r="D142" s="128"/>
      <c r="E142" s="128"/>
      <c r="F142" s="128"/>
      <c r="G142" s="128"/>
      <c r="H142" s="128"/>
      <c r="I142" s="121"/>
      <c r="J142" s="121"/>
      <c r="K142" s="128"/>
    </row>
    <row r="143" spans="2:11">
      <c r="B143" s="120"/>
      <c r="C143" s="128"/>
      <c r="D143" s="128"/>
      <c r="E143" s="128"/>
      <c r="F143" s="128"/>
      <c r="G143" s="128"/>
      <c r="H143" s="128"/>
      <c r="I143" s="121"/>
      <c r="J143" s="121"/>
      <c r="K143" s="128"/>
    </row>
    <row r="144" spans="2:11">
      <c r="B144" s="120"/>
      <c r="C144" s="128"/>
      <c r="D144" s="128"/>
      <c r="E144" s="128"/>
      <c r="F144" s="128"/>
      <c r="G144" s="128"/>
      <c r="H144" s="128"/>
      <c r="I144" s="121"/>
      <c r="J144" s="121"/>
      <c r="K144" s="128"/>
    </row>
    <row r="145" spans="2:11">
      <c r="B145" s="120"/>
      <c r="C145" s="128"/>
      <c r="D145" s="128"/>
      <c r="E145" s="128"/>
      <c r="F145" s="128"/>
      <c r="G145" s="128"/>
      <c r="H145" s="128"/>
      <c r="I145" s="121"/>
      <c r="J145" s="121"/>
      <c r="K145" s="128"/>
    </row>
    <row r="146" spans="2:11">
      <c r="B146" s="120"/>
      <c r="C146" s="128"/>
      <c r="D146" s="128"/>
      <c r="E146" s="128"/>
      <c r="F146" s="128"/>
      <c r="G146" s="128"/>
      <c r="H146" s="128"/>
      <c r="I146" s="121"/>
      <c r="J146" s="121"/>
      <c r="K146" s="128"/>
    </row>
    <row r="147" spans="2:11">
      <c r="B147" s="120"/>
      <c r="C147" s="128"/>
      <c r="D147" s="128"/>
      <c r="E147" s="128"/>
      <c r="F147" s="128"/>
      <c r="G147" s="128"/>
      <c r="H147" s="128"/>
      <c r="I147" s="121"/>
      <c r="J147" s="121"/>
      <c r="K147" s="128"/>
    </row>
    <row r="148" spans="2:11">
      <c r="B148" s="120"/>
      <c r="C148" s="128"/>
      <c r="D148" s="128"/>
      <c r="E148" s="128"/>
      <c r="F148" s="128"/>
      <c r="G148" s="128"/>
      <c r="H148" s="128"/>
      <c r="I148" s="121"/>
      <c r="J148" s="121"/>
      <c r="K148" s="128"/>
    </row>
    <row r="149" spans="2:11">
      <c r="B149" s="120"/>
      <c r="C149" s="128"/>
      <c r="D149" s="128"/>
      <c r="E149" s="128"/>
      <c r="F149" s="128"/>
      <c r="G149" s="128"/>
      <c r="H149" s="128"/>
      <c r="I149" s="121"/>
      <c r="J149" s="121"/>
      <c r="K149" s="128"/>
    </row>
    <row r="150" spans="2:11">
      <c r="B150" s="120"/>
      <c r="C150" s="128"/>
      <c r="D150" s="128"/>
      <c r="E150" s="128"/>
      <c r="F150" s="128"/>
      <c r="G150" s="128"/>
      <c r="H150" s="128"/>
      <c r="I150" s="121"/>
      <c r="J150" s="121"/>
      <c r="K150" s="128"/>
    </row>
    <row r="151" spans="2:11">
      <c r="B151" s="120"/>
      <c r="C151" s="128"/>
      <c r="D151" s="128"/>
      <c r="E151" s="128"/>
      <c r="F151" s="128"/>
      <c r="G151" s="128"/>
      <c r="H151" s="128"/>
      <c r="I151" s="121"/>
      <c r="J151" s="121"/>
      <c r="K151" s="128"/>
    </row>
    <row r="152" spans="2:11">
      <c r="B152" s="120"/>
      <c r="C152" s="128"/>
      <c r="D152" s="128"/>
      <c r="E152" s="128"/>
      <c r="F152" s="128"/>
      <c r="G152" s="128"/>
      <c r="H152" s="128"/>
      <c r="I152" s="121"/>
      <c r="J152" s="121"/>
      <c r="K152" s="128"/>
    </row>
    <row r="153" spans="2:11">
      <c r="B153" s="120"/>
      <c r="C153" s="128"/>
      <c r="D153" s="128"/>
      <c r="E153" s="128"/>
      <c r="F153" s="128"/>
      <c r="G153" s="128"/>
      <c r="H153" s="128"/>
      <c r="I153" s="121"/>
      <c r="J153" s="121"/>
      <c r="K153" s="128"/>
    </row>
    <row r="154" spans="2:11">
      <c r="B154" s="120"/>
      <c r="C154" s="128"/>
      <c r="D154" s="128"/>
      <c r="E154" s="128"/>
      <c r="F154" s="128"/>
      <c r="G154" s="128"/>
      <c r="H154" s="128"/>
      <c r="I154" s="121"/>
      <c r="J154" s="121"/>
      <c r="K154" s="128"/>
    </row>
    <row r="155" spans="2:11">
      <c r="B155" s="120"/>
      <c r="C155" s="128"/>
      <c r="D155" s="128"/>
      <c r="E155" s="128"/>
      <c r="F155" s="128"/>
      <c r="G155" s="128"/>
      <c r="H155" s="128"/>
      <c r="I155" s="121"/>
      <c r="J155" s="121"/>
      <c r="K155" s="128"/>
    </row>
    <row r="156" spans="2:11">
      <c r="B156" s="120"/>
      <c r="C156" s="128"/>
      <c r="D156" s="128"/>
      <c r="E156" s="128"/>
      <c r="F156" s="128"/>
      <c r="G156" s="128"/>
      <c r="H156" s="128"/>
      <c r="I156" s="121"/>
      <c r="J156" s="121"/>
      <c r="K156" s="128"/>
    </row>
    <row r="157" spans="2:11">
      <c r="B157" s="120"/>
      <c r="C157" s="128"/>
      <c r="D157" s="128"/>
      <c r="E157" s="128"/>
      <c r="F157" s="128"/>
      <c r="G157" s="128"/>
      <c r="H157" s="128"/>
      <c r="I157" s="121"/>
      <c r="J157" s="121"/>
      <c r="K157" s="128"/>
    </row>
    <row r="158" spans="2:11">
      <c r="B158" s="120"/>
      <c r="C158" s="128"/>
      <c r="D158" s="128"/>
      <c r="E158" s="128"/>
      <c r="F158" s="128"/>
      <c r="G158" s="128"/>
      <c r="H158" s="128"/>
      <c r="I158" s="121"/>
      <c r="J158" s="121"/>
      <c r="K158" s="128"/>
    </row>
    <row r="159" spans="2:11">
      <c r="B159" s="120"/>
      <c r="C159" s="128"/>
      <c r="D159" s="128"/>
      <c r="E159" s="128"/>
      <c r="F159" s="128"/>
      <c r="G159" s="128"/>
      <c r="H159" s="128"/>
      <c r="I159" s="121"/>
      <c r="J159" s="121"/>
      <c r="K159" s="128"/>
    </row>
    <row r="160" spans="2:11">
      <c r="B160" s="120"/>
      <c r="C160" s="128"/>
      <c r="D160" s="128"/>
      <c r="E160" s="128"/>
      <c r="F160" s="128"/>
      <c r="G160" s="128"/>
      <c r="H160" s="128"/>
      <c r="I160" s="121"/>
      <c r="J160" s="121"/>
      <c r="K160" s="128"/>
    </row>
    <row r="161" spans="2:11">
      <c r="B161" s="120"/>
      <c r="C161" s="128"/>
      <c r="D161" s="128"/>
      <c r="E161" s="128"/>
      <c r="F161" s="128"/>
      <c r="G161" s="128"/>
      <c r="H161" s="128"/>
      <c r="I161" s="121"/>
      <c r="J161" s="121"/>
      <c r="K161" s="128"/>
    </row>
    <row r="162" spans="2:11">
      <c r="B162" s="120"/>
      <c r="C162" s="128"/>
      <c r="D162" s="128"/>
      <c r="E162" s="128"/>
      <c r="F162" s="128"/>
      <c r="G162" s="128"/>
      <c r="H162" s="128"/>
      <c r="I162" s="121"/>
      <c r="J162" s="121"/>
      <c r="K162" s="128"/>
    </row>
    <row r="163" spans="2:11">
      <c r="B163" s="120"/>
      <c r="C163" s="128"/>
      <c r="D163" s="128"/>
      <c r="E163" s="128"/>
      <c r="F163" s="128"/>
      <c r="G163" s="128"/>
      <c r="H163" s="128"/>
      <c r="I163" s="121"/>
      <c r="J163" s="121"/>
      <c r="K163" s="128"/>
    </row>
    <row r="164" spans="2:11">
      <c r="B164" s="120"/>
      <c r="C164" s="128"/>
      <c r="D164" s="128"/>
      <c r="E164" s="128"/>
      <c r="F164" s="128"/>
      <c r="G164" s="128"/>
      <c r="H164" s="128"/>
      <c r="I164" s="121"/>
      <c r="J164" s="121"/>
      <c r="K164" s="128"/>
    </row>
    <row r="165" spans="2:11">
      <c r="B165" s="120"/>
      <c r="C165" s="128"/>
      <c r="D165" s="128"/>
      <c r="E165" s="128"/>
      <c r="F165" s="128"/>
      <c r="G165" s="128"/>
      <c r="H165" s="128"/>
      <c r="I165" s="121"/>
      <c r="J165" s="121"/>
      <c r="K165" s="128"/>
    </row>
    <row r="166" spans="2:11">
      <c r="B166" s="120"/>
      <c r="C166" s="128"/>
      <c r="D166" s="128"/>
      <c r="E166" s="128"/>
      <c r="F166" s="128"/>
      <c r="G166" s="128"/>
      <c r="H166" s="128"/>
      <c r="I166" s="121"/>
      <c r="J166" s="121"/>
      <c r="K166" s="128"/>
    </row>
    <row r="167" spans="2:11">
      <c r="B167" s="120"/>
      <c r="C167" s="128"/>
      <c r="D167" s="128"/>
      <c r="E167" s="128"/>
      <c r="F167" s="128"/>
      <c r="G167" s="128"/>
      <c r="H167" s="128"/>
      <c r="I167" s="121"/>
      <c r="J167" s="121"/>
      <c r="K167" s="128"/>
    </row>
    <row r="168" spans="2:11">
      <c r="B168" s="120"/>
      <c r="C168" s="128"/>
      <c r="D168" s="128"/>
      <c r="E168" s="128"/>
      <c r="F168" s="128"/>
      <c r="G168" s="128"/>
      <c r="H168" s="128"/>
      <c r="I168" s="121"/>
      <c r="J168" s="121"/>
      <c r="K168" s="128"/>
    </row>
    <row r="169" spans="2:11">
      <c r="B169" s="120"/>
      <c r="C169" s="128"/>
      <c r="D169" s="128"/>
      <c r="E169" s="128"/>
      <c r="F169" s="128"/>
      <c r="G169" s="128"/>
      <c r="H169" s="128"/>
      <c r="I169" s="121"/>
      <c r="J169" s="121"/>
      <c r="K169" s="128"/>
    </row>
    <row r="170" spans="2:11">
      <c r="B170" s="120"/>
      <c r="C170" s="128"/>
      <c r="D170" s="128"/>
      <c r="E170" s="128"/>
      <c r="F170" s="128"/>
      <c r="G170" s="128"/>
      <c r="H170" s="128"/>
      <c r="I170" s="121"/>
      <c r="J170" s="121"/>
      <c r="K170" s="128"/>
    </row>
    <row r="171" spans="2:11">
      <c r="B171" s="120"/>
      <c r="C171" s="128"/>
      <c r="D171" s="128"/>
      <c r="E171" s="128"/>
      <c r="F171" s="128"/>
      <c r="G171" s="128"/>
      <c r="H171" s="128"/>
      <c r="I171" s="121"/>
      <c r="J171" s="121"/>
      <c r="K171" s="128"/>
    </row>
    <row r="172" spans="2:11">
      <c r="B172" s="120"/>
      <c r="C172" s="128"/>
      <c r="D172" s="128"/>
      <c r="E172" s="128"/>
      <c r="F172" s="128"/>
      <c r="G172" s="128"/>
      <c r="H172" s="128"/>
      <c r="I172" s="121"/>
      <c r="J172" s="121"/>
      <c r="K172" s="128"/>
    </row>
    <row r="173" spans="2:11">
      <c r="B173" s="120"/>
      <c r="C173" s="128"/>
      <c r="D173" s="128"/>
      <c r="E173" s="128"/>
      <c r="F173" s="128"/>
      <c r="G173" s="128"/>
      <c r="H173" s="128"/>
      <c r="I173" s="121"/>
      <c r="J173" s="121"/>
      <c r="K173" s="128"/>
    </row>
    <row r="174" spans="2:11">
      <c r="B174" s="120"/>
      <c r="C174" s="128"/>
      <c r="D174" s="128"/>
      <c r="E174" s="128"/>
      <c r="F174" s="128"/>
      <c r="G174" s="128"/>
      <c r="H174" s="128"/>
      <c r="I174" s="121"/>
      <c r="J174" s="121"/>
      <c r="K174" s="128"/>
    </row>
    <row r="175" spans="2:11">
      <c r="B175" s="120"/>
      <c r="C175" s="128"/>
      <c r="D175" s="128"/>
      <c r="E175" s="128"/>
      <c r="F175" s="128"/>
      <c r="G175" s="128"/>
      <c r="H175" s="128"/>
      <c r="I175" s="121"/>
      <c r="J175" s="121"/>
      <c r="K175" s="128"/>
    </row>
    <row r="176" spans="2:11">
      <c r="B176" s="120"/>
      <c r="C176" s="128"/>
      <c r="D176" s="128"/>
      <c r="E176" s="128"/>
      <c r="F176" s="128"/>
      <c r="G176" s="128"/>
      <c r="H176" s="128"/>
      <c r="I176" s="121"/>
      <c r="J176" s="121"/>
      <c r="K176" s="128"/>
    </row>
    <row r="177" spans="2:11">
      <c r="B177" s="120"/>
      <c r="C177" s="128"/>
      <c r="D177" s="128"/>
      <c r="E177" s="128"/>
      <c r="F177" s="128"/>
      <c r="G177" s="128"/>
      <c r="H177" s="128"/>
      <c r="I177" s="121"/>
      <c r="J177" s="121"/>
      <c r="K177" s="128"/>
    </row>
    <row r="178" spans="2:11">
      <c r="B178" s="120"/>
      <c r="C178" s="128"/>
      <c r="D178" s="128"/>
      <c r="E178" s="128"/>
      <c r="F178" s="128"/>
      <c r="G178" s="128"/>
      <c r="H178" s="128"/>
      <c r="I178" s="121"/>
      <c r="J178" s="121"/>
      <c r="K178" s="128"/>
    </row>
    <row r="179" spans="2:11">
      <c r="B179" s="120"/>
      <c r="C179" s="128"/>
      <c r="D179" s="128"/>
      <c r="E179" s="128"/>
      <c r="F179" s="128"/>
      <c r="G179" s="128"/>
      <c r="H179" s="128"/>
      <c r="I179" s="121"/>
      <c r="J179" s="121"/>
      <c r="K179" s="128"/>
    </row>
    <row r="180" spans="2:11">
      <c r="B180" s="120"/>
      <c r="C180" s="128"/>
      <c r="D180" s="128"/>
      <c r="E180" s="128"/>
      <c r="F180" s="128"/>
      <c r="G180" s="128"/>
      <c r="H180" s="128"/>
      <c r="I180" s="121"/>
      <c r="J180" s="121"/>
      <c r="K180" s="128"/>
    </row>
    <row r="181" spans="2:11">
      <c r="B181" s="120"/>
      <c r="C181" s="128"/>
      <c r="D181" s="128"/>
      <c r="E181" s="128"/>
      <c r="F181" s="128"/>
      <c r="G181" s="128"/>
      <c r="H181" s="128"/>
      <c r="I181" s="121"/>
      <c r="J181" s="121"/>
      <c r="K181" s="128"/>
    </row>
    <row r="182" spans="2:11">
      <c r="B182" s="120"/>
      <c r="C182" s="128"/>
      <c r="D182" s="128"/>
      <c r="E182" s="128"/>
      <c r="F182" s="128"/>
      <c r="G182" s="128"/>
      <c r="H182" s="128"/>
      <c r="I182" s="121"/>
      <c r="J182" s="121"/>
      <c r="K182" s="128"/>
    </row>
    <row r="183" spans="2:11">
      <c r="B183" s="120"/>
      <c r="C183" s="128"/>
      <c r="D183" s="128"/>
      <c r="E183" s="128"/>
      <c r="F183" s="128"/>
      <c r="G183" s="128"/>
      <c r="H183" s="128"/>
      <c r="I183" s="121"/>
      <c r="J183" s="121"/>
      <c r="K183" s="128"/>
    </row>
    <row r="184" spans="2:11">
      <c r="B184" s="120"/>
      <c r="C184" s="128"/>
      <c r="D184" s="128"/>
      <c r="E184" s="128"/>
      <c r="F184" s="128"/>
      <c r="G184" s="128"/>
      <c r="H184" s="128"/>
      <c r="I184" s="121"/>
      <c r="J184" s="121"/>
      <c r="K184" s="128"/>
    </row>
    <row r="185" spans="2:11">
      <c r="B185" s="120"/>
      <c r="C185" s="128"/>
      <c r="D185" s="128"/>
      <c r="E185" s="128"/>
      <c r="F185" s="128"/>
      <c r="G185" s="128"/>
      <c r="H185" s="128"/>
      <c r="I185" s="121"/>
      <c r="J185" s="121"/>
      <c r="K185" s="128"/>
    </row>
    <row r="186" spans="2:11">
      <c r="B186" s="120"/>
      <c r="C186" s="128"/>
      <c r="D186" s="128"/>
      <c r="E186" s="128"/>
      <c r="F186" s="128"/>
      <c r="G186" s="128"/>
      <c r="H186" s="128"/>
      <c r="I186" s="121"/>
      <c r="J186" s="121"/>
      <c r="K186" s="128"/>
    </row>
    <row r="187" spans="2:11">
      <c r="B187" s="120"/>
      <c r="C187" s="128"/>
      <c r="D187" s="128"/>
      <c r="E187" s="128"/>
      <c r="F187" s="128"/>
      <c r="G187" s="128"/>
      <c r="H187" s="128"/>
      <c r="I187" s="121"/>
      <c r="J187" s="121"/>
      <c r="K187" s="128"/>
    </row>
    <row r="188" spans="2:11">
      <c r="B188" s="120"/>
      <c r="C188" s="128"/>
      <c r="D188" s="128"/>
      <c r="E188" s="128"/>
      <c r="F188" s="128"/>
      <c r="G188" s="128"/>
      <c r="H188" s="128"/>
      <c r="I188" s="121"/>
      <c r="J188" s="121"/>
      <c r="K188" s="128"/>
    </row>
    <row r="189" spans="2:11">
      <c r="B189" s="120"/>
      <c r="C189" s="128"/>
      <c r="D189" s="128"/>
      <c r="E189" s="128"/>
      <c r="F189" s="128"/>
      <c r="G189" s="128"/>
      <c r="H189" s="128"/>
      <c r="I189" s="121"/>
      <c r="J189" s="121"/>
      <c r="K189" s="128"/>
    </row>
    <row r="190" spans="2:11">
      <c r="B190" s="120"/>
      <c r="C190" s="128"/>
      <c r="D190" s="128"/>
      <c r="E190" s="128"/>
      <c r="F190" s="128"/>
      <c r="G190" s="128"/>
      <c r="H190" s="128"/>
      <c r="I190" s="121"/>
      <c r="J190" s="121"/>
      <c r="K190" s="128"/>
    </row>
    <row r="191" spans="2:11">
      <c r="B191" s="120"/>
      <c r="C191" s="128"/>
      <c r="D191" s="128"/>
      <c r="E191" s="128"/>
      <c r="F191" s="128"/>
      <c r="G191" s="128"/>
      <c r="H191" s="128"/>
      <c r="I191" s="121"/>
      <c r="J191" s="121"/>
      <c r="K191" s="128"/>
    </row>
    <row r="192" spans="2:11">
      <c r="B192" s="120"/>
      <c r="C192" s="128"/>
      <c r="D192" s="128"/>
      <c r="E192" s="128"/>
      <c r="F192" s="128"/>
      <c r="G192" s="128"/>
      <c r="H192" s="128"/>
      <c r="I192" s="121"/>
      <c r="J192" s="121"/>
      <c r="K192" s="128"/>
    </row>
    <row r="193" spans="2:11">
      <c r="B193" s="120"/>
      <c r="C193" s="128"/>
      <c r="D193" s="128"/>
      <c r="E193" s="128"/>
      <c r="F193" s="128"/>
      <c r="G193" s="128"/>
      <c r="H193" s="128"/>
      <c r="I193" s="121"/>
      <c r="J193" s="121"/>
      <c r="K193" s="128"/>
    </row>
    <row r="194" spans="2:11">
      <c r="B194" s="120"/>
      <c r="C194" s="128"/>
      <c r="D194" s="128"/>
      <c r="E194" s="128"/>
      <c r="F194" s="128"/>
      <c r="G194" s="128"/>
      <c r="H194" s="128"/>
      <c r="I194" s="121"/>
      <c r="J194" s="121"/>
      <c r="K194" s="128"/>
    </row>
    <row r="195" spans="2:11">
      <c r="B195" s="120"/>
      <c r="C195" s="128"/>
      <c r="D195" s="128"/>
      <c r="E195" s="128"/>
      <c r="F195" s="128"/>
      <c r="G195" s="128"/>
      <c r="H195" s="128"/>
      <c r="I195" s="121"/>
      <c r="J195" s="121"/>
      <c r="K195" s="128"/>
    </row>
    <row r="196" spans="2:11">
      <c r="B196" s="120"/>
      <c r="C196" s="128"/>
      <c r="D196" s="128"/>
      <c r="E196" s="128"/>
      <c r="F196" s="128"/>
      <c r="G196" s="128"/>
      <c r="H196" s="128"/>
      <c r="I196" s="121"/>
      <c r="J196" s="121"/>
      <c r="K196" s="128"/>
    </row>
    <row r="197" spans="2:11">
      <c r="B197" s="120"/>
      <c r="C197" s="128"/>
      <c r="D197" s="128"/>
      <c r="E197" s="128"/>
      <c r="F197" s="128"/>
      <c r="G197" s="128"/>
      <c r="H197" s="128"/>
      <c r="I197" s="121"/>
      <c r="J197" s="121"/>
      <c r="K197" s="128"/>
    </row>
    <row r="198" spans="2:11">
      <c r="B198" s="120"/>
      <c r="C198" s="128"/>
      <c r="D198" s="128"/>
      <c r="E198" s="128"/>
      <c r="F198" s="128"/>
      <c r="G198" s="128"/>
      <c r="H198" s="128"/>
      <c r="I198" s="121"/>
      <c r="J198" s="121"/>
      <c r="K198" s="128"/>
    </row>
    <row r="199" spans="2:11">
      <c r="B199" s="120"/>
      <c r="C199" s="128"/>
      <c r="D199" s="128"/>
      <c r="E199" s="128"/>
      <c r="F199" s="128"/>
      <c r="G199" s="128"/>
      <c r="H199" s="128"/>
      <c r="I199" s="121"/>
      <c r="J199" s="121"/>
      <c r="K199" s="128"/>
    </row>
    <row r="200" spans="2:11">
      <c r="B200" s="120"/>
      <c r="C200" s="128"/>
      <c r="D200" s="128"/>
      <c r="E200" s="128"/>
      <c r="F200" s="128"/>
      <c r="G200" s="128"/>
      <c r="H200" s="128"/>
      <c r="I200" s="121"/>
      <c r="J200" s="121"/>
      <c r="K200" s="128"/>
    </row>
    <row r="201" spans="2:11">
      <c r="B201" s="120"/>
      <c r="C201" s="128"/>
      <c r="D201" s="128"/>
      <c r="E201" s="128"/>
      <c r="F201" s="128"/>
      <c r="G201" s="128"/>
      <c r="H201" s="128"/>
      <c r="I201" s="121"/>
      <c r="J201" s="121"/>
      <c r="K201" s="128"/>
    </row>
    <row r="202" spans="2:11">
      <c r="B202" s="120"/>
      <c r="C202" s="128"/>
      <c r="D202" s="128"/>
      <c r="E202" s="128"/>
      <c r="F202" s="128"/>
      <c r="G202" s="128"/>
      <c r="H202" s="128"/>
      <c r="I202" s="121"/>
      <c r="J202" s="121"/>
      <c r="K202" s="128"/>
    </row>
    <row r="203" spans="2:11">
      <c r="B203" s="120"/>
      <c r="C203" s="128"/>
      <c r="D203" s="128"/>
      <c r="E203" s="128"/>
      <c r="F203" s="128"/>
      <c r="G203" s="128"/>
      <c r="H203" s="128"/>
      <c r="I203" s="121"/>
      <c r="J203" s="121"/>
      <c r="K203" s="128"/>
    </row>
    <row r="204" spans="2:11">
      <c r="B204" s="120"/>
      <c r="C204" s="128"/>
      <c r="D204" s="128"/>
      <c r="E204" s="128"/>
      <c r="F204" s="128"/>
      <c r="G204" s="128"/>
      <c r="H204" s="128"/>
      <c r="I204" s="121"/>
      <c r="J204" s="121"/>
      <c r="K204" s="128"/>
    </row>
    <row r="205" spans="2:11">
      <c r="B205" s="120"/>
      <c r="C205" s="128"/>
      <c r="D205" s="128"/>
      <c r="E205" s="128"/>
      <c r="F205" s="128"/>
      <c r="G205" s="128"/>
      <c r="H205" s="128"/>
      <c r="I205" s="121"/>
      <c r="J205" s="121"/>
      <c r="K205" s="128"/>
    </row>
    <row r="206" spans="2:11">
      <c r="B206" s="120"/>
      <c r="C206" s="128"/>
      <c r="D206" s="128"/>
      <c r="E206" s="128"/>
      <c r="F206" s="128"/>
      <c r="G206" s="128"/>
      <c r="H206" s="128"/>
      <c r="I206" s="121"/>
      <c r="J206" s="121"/>
      <c r="K206" s="128"/>
    </row>
    <row r="207" spans="2:11">
      <c r="B207" s="120"/>
      <c r="C207" s="128"/>
      <c r="D207" s="128"/>
      <c r="E207" s="128"/>
      <c r="F207" s="128"/>
      <c r="G207" s="128"/>
      <c r="H207" s="128"/>
      <c r="I207" s="121"/>
      <c r="J207" s="121"/>
      <c r="K207" s="128"/>
    </row>
    <row r="208" spans="2:11">
      <c r="B208" s="120"/>
      <c r="C208" s="128"/>
      <c r="D208" s="128"/>
      <c r="E208" s="128"/>
      <c r="F208" s="128"/>
      <c r="G208" s="128"/>
      <c r="H208" s="128"/>
      <c r="I208" s="121"/>
      <c r="J208" s="121"/>
      <c r="K208" s="128"/>
    </row>
    <row r="209" spans="2:11">
      <c r="B209" s="120"/>
      <c r="C209" s="128"/>
      <c r="D209" s="128"/>
      <c r="E209" s="128"/>
      <c r="F209" s="128"/>
      <c r="G209" s="128"/>
      <c r="H209" s="128"/>
      <c r="I209" s="121"/>
      <c r="J209" s="121"/>
      <c r="K209" s="128"/>
    </row>
    <row r="210" spans="2:11">
      <c r="B210" s="120"/>
      <c r="C210" s="128"/>
      <c r="D210" s="128"/>
      <c r="E210" s="128"/>
      <c r="F210" s="128"/>
      <c r="G210" s="128"/>
      <c r="H210" s="128"/>
      <c r="I210" s="121"/>
      <c r="J210" s="121"/>
      <c r="K210" s="128"/>
    </row>
    <row r="211" spans="2:11">
      <c r="B211" s="120"/>
      <c r="C211" s="128"/>
      <c r="D211" s="128"/>
      <c r="E211" s="128"/>
      <c r="F211" s="128"/>
      <c r="G211" s="128"/>
      <c r="H211" s="128"/>
      <c r="I211" s="121"/>
      <c r="J211" s="121"/>
      <c r="K211" s="128"/>
    </row>
    <row r="212" spans="2:11">
      <c r="B212" s="120"/>
      <c r="C212" s="128"/>
      <c r="D212" s="128"/>
      <c r="E212" s="128"/>
      <c r="F212" s="128"/>
      <c r="G212" s="128"/>
      <c r="H212" s="128"/>
      <c r="I212" s="121"/>
      <c r="J212" s="121"/>
      <c r="K212" s="128"/>
    </row>
    <row r="213" spans="2:11">
      <c r="B213" s="120"/>
      <c r="C213" s="128"/>
      <c r="D213" s="128"/>
      <c r="E213" s="128"/>
      <c r="F213" s="128"/>
      <c r="G213" s="128"/>
      <c r="H213" s="128"/>
      <c r="I213" s="121"/>
      <c r="J213" s="121"/>
      <c r="K213" s="128"/>
    </row>
    <row r="214" spans="2:11">
      <c r="B214" s="120"/>
      <c r="C214" s="128"/>
      <c r="D214" s="128"/>
      <c r="E214" s="128"/>
      <c r="F214" s="128"/>
      <c r="G214" s="128"/>
      <c r="H214" s="128"/>
      <c r="I214" s="121"/>
      <c r="J214" s="121"/>
      <c r="K214" s="128"/>
    </row>
    <row r="215" spans="2:11">
      <c r="B215" s="120"/>
      <c r="C215" s="128"/>
      <c r="D215" s="128"/>
      <c r="E215" s="128"/>
      <c r="F215" s="128"/>
      <c r="G215" s="128"/>
      <c r="H215" s="128"/>
      <c r="I215" s="121"/>
      <c r="J215" s="121"/>
      <c r="K215" s="128"/>
    </row>
    <row r="216" spans="2:11">
      <c r="B216" s="120"/>
      <c r="C216" s="128"/>
      <c r="D216" s="128"/>
      <c r="E216" s="128"/>
      <c r="F216" s="128"/>
      <c r="G216" s="128"/>
      <c r="H216" s="128"/>
      <c r="I216" s="121"/>
      <c r="J216" s="121"/>
      <c r="K216" s="128"/>
    </row>
    <row r="217" spans="2:11">
      <c r="B217" s="120"/>
      <c r="C217" s="128"/>
      <c r="D217" s="128"/>
      <c r="E217" s="128"/>
      <c r="F217" s="128"/>
      <c r="G217" s="128"/>
      <c r="H217" s="128"/>
      <c r="I217" s="121"/>
      <c r="J217" s="121"/>
      <c r="K217" s="128"/>
    </row>
    <row r="218" spans="2:11">
      <c r="B218" s="120"/>
      <c r="C218" s="128"/>
      <c r="D218" s="128"/>
      <c r="E218" s="128"/>
      <c r="F218" s="128"/>
      <c r="G218" s="128"/>
      <c r="H218" s="128"/>
      <c r="I218" s="121"/>
      <c r="J218" s="121"/>
      <c r="K218" s="128"/>
    </row>
    <row r="219" spans="2:11">
      <c r="B219" s="120"/>
      <c r="C219" s="128"/>
      <c r="D219" s="128"/>
      <c r="E219" s="128"/>
      <c r="F219" s="128"/>
      <c r="G219" s="128"/>
      <c r="H219" s="128"/>
      <c r="I219" s="121"/>
      <c r="J219" s="121"/>
      <c r="K219" s="128"/>
    </row>
    <row r="220" spans="2:11">
      <c r="B220" s="120"/>
      <c r="C220" s="128"/>
      <c r="D220" s="128"/>
      <c r="E220" s="128"/>
      <c r="F220" s="128"/>
      <c r="G220" s="128"/>
      <c r="H220" s="128"/>
      <c r="I220" s="121"/>
      <c r="J220" s="121"/>
      <c r="K220" s="128"/>
    </row>
    <row r="221" spans="2:11">
      <c r="B221" s="120"/>
      <c r="C221" s="128"/>
      <c r="D221" s="128"/>
      <c r="E221" s="128"/>
      <c r="F221" s="128"/>
      <c r="G221" s="128"/>
      <c r="H221" s="128"/>
      <c r="I221" s="121"/>
      <c r="J221" s="121"/>
      <c r="K221" s="128"/>
    </row>
    <row r="222" spans="2:11">
      <c r="B222" s="120"/>
      <c r="C222" s="128"/>
      <c r="D222" s="128"/>
      <c r="E222" s="128"/>
      <c r="F222" s="128"/>
      <c r="G222" s="128"/>
      <c r="H222" s="128"/>
      <c r="I222" s="121"/>
      <c r="J222" s="121"/>
      <c r="K222" s="128"/>
    </row>
    <row r="223" spans="2:11">
      <c r="B223" s="120"/>
      <c r="C223" s="128"/>
      <c r="D223" s="128"/>
      <c r="E223" s="128"/>
      <c r="F223" s="128"/>
      <c r="G223" s="128"/>
      <c r="H223" s="128"/>
      <c r="I223" s="121"/>
      <c r="J223" s="121"/>
      <c r="K223" s="128"/>
    </row>
    <row r="224" spans="2:11">
      <c r="B224" s="120"/>
      <c r="C224" s="128"/>
      <c r="D224" s="128"/>
      <c r="E224" s="128"/>
      <c r="F224" s="128"/>
      <c r="G224" s="128"/>
      <c r="H224" s="128"/>
      <c r="I224" s="121"/>
      <c r="J224" s="121"/>
      <c r="K224" s="128"/>
    </row>
    <row r="225" spans="2:11">
      <c r="B225" s="120"/>
      <c r="C225" s="128"/>
      <c r="D225" s="128"/>
      <c r="E225" s="128"/>
      <c r="F225" s="128"/>
      <c r="G225" s="128"/>
      <c r="H225" s="128"/>
      <c r="I225" s="121"/>
      <c r="J225" s="121"/>
      <c r="K225" s="128"/>
    </row>
    <row r="226" spans="2:11">
      <c r="B226" s="120"/>
      <c r="C226" s="128"/>
      <c r="D226" s="128"/>
      <c r="E226" s="128"/>
      <c r="F226" s="128"/>
      <c r="G226" s="128"/>
      <c r="H226" s="128"/>
      <c r="I226" s="121"/>
      <c r="J226" s="121"/>
      <c r="K226" s="128"/>
    </row>
    <row r="227" spans="2:11">
      <c r="B227" s="120"/>
      <c r="C227" s="128"/>
      <c r="D227" s="128"/>
      <c r="E227" s="128"/>
      <c r="F227" s="128"/>
      <c r="G227" s="128"/>
      <c r="H227" s="128"/>
      <c r="I227" s="121"/>
      <c r="J227" s="121"/>
      <c r="K227" s="128"/>
    </row>
    <row r="228" spans="2:11">
      <c r="B228" s="120"/>
      <c r="C228" s="128"/>
      <c r="D228" s="128"/>
      <c r="E228" s="128"/>
      <c r="F228" s="128"/>
      <c r="G228" s="128"/>
      <c r="H228" s="128"/>
      <c r="I228" s="121"/>
      <c r="J228" s="121"/>
      <c r="K228" s="128"/>
    </row>
    <row r="229" spans="2:11">
      <c r="B229" s="120"/>
      <c r="C229" s="128"/>
      <c r="D229" s="128"/>
      <c r="E229" s="128"/>
      <c r="F229" s="128"/>
      <c r="G229" s="128"/>
      <c r="H229" s="128"/>
      <c r="I229" s="121"/>
      <c r="J229" s="121"/>
      <c r="K229" s="128"/>
    </row>
    <row r="230" spans="2:11">
      <c r="B230" s="120"/>
      <c r="C230" s="128"/>
      <c r="D230" s="128"/>
      <c r="E230" s="128"/>
      <c r="F230" s="128"/>
      <c r="G230" s="128"/>
      <c r="H230" s="128"/>
      <c r="I230" s="121"/>
      <c r="J230" s="121"/>
      <c r="K230" s="128"/>
    </row>
    <row r="231" spans="2:11">
      <c r="B231" s="120"/>
      <c r="C231" s="128"/>
      <c r="D231" s="128"/>
      <c r="E231" s="128"/>
      <c r="F231" s="128"/>
      <c r="G231" s="128"/>
      <c r="H231" s="128"/>
      <c r="I231" s="121"/>
      <c r="J231" s="121"/>
      <c r="K231" s="128"/>
    </row>
    <row r="232" spans="2:11">
      <c r="B232" s="120"/>
      <c r="C232" s="128"/>
      <c r="D232" s="128"/>
      <c r="E232" s="128"/>
      <c r="F232" s="128"/>
      <c r="G232" s="128"/>
      <c r="H232" s="128"/>
      <c r="I232" s="121"/>
      <c r="J232" s="121"/>
      <c r="K232" s="128"/>
    </row>
    <row r="233" spans="2:11">
      <c r="B233" s="120"/>
      <c r="C233" s="128"/>
      <c r="D233" s="128"/>
      <c r="E233" s="128"/>
      <c r="F233" s="128"/>
      <c r="G233" s="128"/>
      <c r="H233" s="128"/>
      <c r="I233" s="121"/>
      <c r="J233" s="121"/>
      <c r="K233" s="128"/>
    </row>
    <row r="234" spans="2:11">
      <c r="B234" s="120"/>
      <c r="C234" s="128"/>
      <c r="D234" s="128"/>
      <c r="E234" s="128"/>
      <c r="F234" s="128"/>
      <c r="G234" s="128"/>
      <c r="H234" s="128"/>
      <c r="I234" s="121"/>
      <c r="J234" s="121"/>
      <c r="K234" s="128"/>
    </row>
    <row r="235" spans="2:11">
      <c r="B235" s="120"/>
      <c r="C235" s="128"/>
      <c r="D235" s="128"/>
      <c r="E235" s="128"/>
      <c r="F235" s="128"/>
      <c r="G235" s="128"/>
      <c r="H235" s="128"/>
      <c r="I235" s="121"/>
      <c r="J235" s="121"/>
      <c r="K235" s="128"/>
    </row>
    <row r="236" spans="2:11">
      <c r="B236" s="120"/>
      <c r="C236" s="128"/>
      <c r="D236" s="128"/>
      <c r="E236" s="128"/>
      <c r="F236" s="128"/>
      <c r="G236" s="128"/>
      <c r="H236" s="128"/>
      <c r="I236" s="121"/>
      <c r="J236" s="121"/>
      <c r="K236" s="128"/>
    </row>
    <row r="237" spans="2:11">
      <c r="B237" s="120"/>
      <c r="C237" s="128"/>
      <c r="D237" s="128"/>
      <c r="E237" s="128"/>
      <c r="F237" s="128"/>
      <c r="G237" s="128"/>
      <c r="H237" s="128"/>
      <c r="I237" s="121"/>
      <c r="J237" s="121"/>
      <c r="K237" s="128"/>
    </row>
    <row r="238" spans="2:11">
      <c r="B238" s="120"/>
      <c r="C238" s="128"/>
      <c r="D238" s="128"/>
      <c r="E238" s="128"/>
      <c r="F238" s="128"/>
      <c r="G238" s="128"/>
      <c r="H238" s="128"/>
      <c r="I238" s="121"/>
      <c r="J238" s="121"/>
      <c r="K238" s="128"/>
    </row>
    <row r="239" spans="2:11">
      <c r="B239" s="120"/>
      <c r="C239" s="128"/>
      <c r="D239" s="128"/>
      <c r="E239" s="128"/>
      <c r="F239" s="128"/>
      <c r="G239" s="128"/>
      <c r="H239" s="128"/>
      <c r="I239" s="121"/>
      <c r="J239" s="121"/>
      <c r="K239" s="128"/>
    </row>
    <row r="240" spans="2:11">
      <c r="B240" s="120"/>
      <c r="C240" s="128"/>
      <c r="D240" s="128"/>
      <c r="E240" s="128"/>
      <c r="F240" s="128"/>
      <c r="G240" s="128"/>
      <c r="H240" s="128"/>
      <c r="I240" s="121"/>
      <c r="J240" s="121"/>
      <c r="K240" s="128"/>
    </row>
    <row r="241" spans="2:11">
      <c r="B241" s="120"/>
      <c r="C241" s="128"/>
      <c r="D241" s="128"/>
      <c r="E241" s="128"/>
      <c r="F241" s="128"/>
      <c r="G241" s="128"/>
      <c r="H241" s="128"/>
      <c r="I241" s="121"/>
      <c r="J241" s="121"/>
      <c r="K241" s="128"/>
    </row>
    <row r="242" spans="2:11">
      <c r="B242" s="120"/>
      <c r="C242" s="128"/>
      <c r="D242" s="128"/>
      <c r="E242" s="128"/>
      <c r="F242" s="128"/>
      <c r="G242" s="128"/>
      <c r="H242" s="128"/>
      <c r="I242" s="121"/>
      <c r="J242" s="121"/>
      <c r="K242" s="128"/>
    </row>
    <row r="243" spans="2:11">
      <c r="B243" s="120"/>
      <c r="C243" s="128"/>
      <c r="D243" s="128"/>
      <c r="E243" s="128"/>
      <c r="F243" s="128"/>
      <c r="G243" s="128"/>
      <c r="H243" s="128"/>
      <c r="I243" s="121"/>
      <c r="J243" s="121"/>
      <c r="K243" s="128"/>
    </row>
    <row r="244" spans="2:11">
      <c r="B244" s="120"/>
      <c r="C244" s="128"/>
      <c r="D244" s="128"/>
      <c r="E244" s="128"/>
      <c r="F244" s="128"/>
      <c r="G244" s="128"/>
      <c r="H244" s="128"/>
      <c r="I244" s="121"/>
      <c r="J244" s="121"/>
      <c r="K244" s="128"/>
    </row>
    <row r="245" spans="2:11">
      <c r="B245" s="120"/>
      <c r="C245" s="128"/>
      <c r="D245" s="128"/>
      <c r="E245" s="128"/>
      <c r="F245" s="128"/>
      <c r="G245" s="128"/>
      <c r="H245" s="128"/>
      <c r="I245" s="121"/>
      <c r="J245" s="121"/>
      <c r="K245" s="128"/>
    </row>
    <row r="246" spans="2:11">
      <c r="B246" s="120"/>
      <c r="C246" s="128"/>
      <c r="D246" s="128"/>
      <c r="E246" s="128"/>
      <c r="F246" s="128"/>
      <c r="G246" s="128"/>
      <c r="H246" s="128"/>
      <c r="I246" s="121"/>
      <c r="J246" s="121"/>
      <c r="K246" s="128"/>
    </row>
    <row r="247" spans="2:11">
      <c r="B247" s="120"/>
      <c r="C247" s="128"/>
      <c r="D247" s="128"/>
      <c r="E247" s="128"/>
      <c r="F247" s="128"/>
      <c r="G247" s="128"/>
      <c r="H247" s="128"/>
      <c r="I247" s="121"/>
      <c r="J247" s="121"/>
      <c r="K247" s="128"/>
    </row>
    <row r="248" spans="2:11">
      <c r="B248" s="120"/>
      <c r="C248" s="128"/>
      <c r="D248" s="128"/>
      <c r="E248" s="128"/>
      <c r="F248" s="128"/>
      <c r="G248" s="128"/>
      <c r="H248" s="128"/>
      <c r="I248" s="121"/>
      <c r="J248" s="121"/>
      <c r="K248" s="128"/>
    </row>
    <row r="249" spans="2:11">
      <c r="B249" s="120"/>
      <c r="C249" s="128"/>
      <c r="D249" s="128"/>
      <c r="E249" s="128"/>
      <c r="F249" s="128"/>
      <c r="G249" s="128"/>
      <c r="H249" s="128"/>
      <c r="I249" s="121"/>
      <c r="J249" s="121"/>
      <c r="K249" s="128"/>
    </row>
    <row r="250" spans="2:11">
      <c r="B250" s="120"/>
      <c r="C250" s="128"/>
      <c r="D250" s="128"/>
      <c r="E250" s="128"/>
      <c r="F250" s="128"/>
      <c r="G250" s="128"/>
      <c r="H250" s="128"/>
      <c r="I250" s="121"/>
      <c r="J250" s="121"/>
      <c r="K250" s="128"/>
    </row>
    <row r="251" spans="2:11">
      <c r="B251" s="120"/>
      <c r="C251" s="128"/>
      <c r="D251" s="128"/>
      <c r="E251" s="128"/>
      <c r="F251" s="128"/>
      <c r="G251" s="128"/>
      <c r="H251" s="128"/>
      <c r="I251" s="121"/>
      <c r="J251" s="121"/>
      <c r="K251" s="128"/>
    </row>
    <row r="252" spans="2:11">
      <c r="B252" s="120"/>
      <c r="C252" s="128"/>
      <c r="D252" s="128"/>
      <c r="E252" s="128"/>
      <c r="F252" s="128"/>
      <c r="G252" s="128"/>
      <c r="H252" s="128"/>
      <c r="I252" s="121"/>
      <c r="J252" s="121"/>
      <c r="K252" s="128"/>
    </row>
    <row r="253" spans="2:11">
      <c r="B253" s="120"/>
      <c r="C253" s="128"/>
      <c r="D253" s="128"/>
      <c r="E253" s="128"/>
      <c r="F253" s="128"/>
      <c r="G253" s="128"/>
      <c r="H253" s="128"/>
      <c r="I253" s="121"/>
      <c r="J253" s="121"/>
      <c r="K253" s="128"/>
    </row>
    <row r="254" spans="2:11">
      <c r="B254" s="120"/>
      <c r="C254" s="128"/>
      <c r="D254" s="128"/>
      <c r="E254" s="128"/>
      <c r="F254" s="128"/>
      <c r="G254" s="128"/>
      <c r="H254" s="128"/>
      <c r="I254" s="121"/>
      <c r="J254" s="121"/>
      <c r="K254" s="128"/>
    </row>
    <row r="255" spans="2:11">
      <c r="B255" s="120"/>
      <c r="C255" s="128"/>
      <c r="D255" s="128"/>
      <c r="E255" s="128"/>
      <c r="F255" s="128"/>
      <c r="G255" s="128"/>
      <c r="H255" s="128"/>
      <c r="I255" s="121"/>
      <c r="J255" s="121"/>
      <c r="K255" s="128"/>
    </row>
    <row r="256" spans="2:11">
      <c r="B256" s="120"/>
      <c r="C256" s="128"/>
      <c r="D256" s="128"/>
      <c r="E256" s="128"/>
      <c r="F256" s="128"/>
      <c r="G256" s="128"/>
      <c r="H256" s="128"/>
      <c r="I256" s="121"/>
      <c r="J256" s="121"/>
      <c r="K256" s="128"/>
    </row>
    <row r="257" spans="2:11">
      <c r="B257" s="120"/>
      <c r="C257" s="128"/>
      <c r="D257" s="128"/>
      <c r="E257" s="128"/>
      <c r="F257" s="128"/>
      <c r="G257" s="128"/>
      <c r="H257" s="128"/>
      <c r="I257" s="121"/>
      <c r="J257" s="121"/>
      <c r="K257" s="128"/>
    </row>
    <row r="258" spans="2:11">
      <c r="B258" s="120"/>
      <c r="C258" s="128"/>
      <c r="D258" s="128"/>
      <c r="E258" s="128"/>
      <c r="F258" s="128"/>
      <c r="G258" s="128"/>
      <c r="H258" s="128"/>
      <c r="I258" s="121"/>
      <c r="J258" s="121"/>
      <c r="K258" s="128"/>
    </row>
    <row r="259" spans="2:11">
      <c r="B259" s="120"/>
      <c r="C259" s="128"/>
      <c r="D259" s="128"/>
      <c r="E259" s="128"/>
      <c r="F259" s="128"/>
      <c r="G259" s="128"/>
      <c r="H259" s="128"/>
      <c r="I259" s="121"/>
      <c r="J259" s="121"/>
      <c r="K259" s="128"/>
    </row>
    <row r="260" spans="2:11">
      <c r="B260" s="120"/>
      <c r="C260" s="128"/>
      <c r="D260" s="128"/>
      <c r="E260" s="128"/>
      <c r="F260" s="128"/>
      <c r="G260" s="128"/>
      <c r="H260" s="128"/>
      <c r="I260" s="121"/>
      <c r="J260" s="121"/>
      <c r="K260" s="128"/>
    </row>
    <row r="261" spans="2:11">
      <c r="B261" s="120"/>
      <c r="C261" s="128"/>
      <c r="D261" s="128"/>
      <c r="E261" s="128"/>
      <c r="F261" s="128"/>
      <c r="G261" s="128"/>
      <c r="H261" s="128"/>
      <c r="I261" s="121"/>
      <c r="J261" s="121"/>
      <c r="K261" s="128"/>
    </row>
    <row r="262" spans="2:11">
      <c r="B262" s="120"/>
      <c r="C262" s="128"/>
      <c r="D262" s="128"/>
      <c r="E262" s="128"/>
      <c r="F262" s="128"/>
      <c r="G262" s="128"/>
      <c r="H262" s="128"/>
      <c r="I262" s="121"/>
      <c r="J262" s="121"/>
      <c r="K262" s="128"/>
    </row>
    <row r="263" spans="2:11">
      <c r="B263" s="120"/>
      <c r="C263" s="128"/>
      <c r="D263" s="128"/>
      <c r="E263" s="128"/>
      <c r="F263" s="128"/>
      <c r="G263" s="128"/>
      <c r="H263" s="128"/>
      <c r="I263" s="121"/>
      <c r="J263" s="121"/>
      <c r="K263" s="128"/>
    </row>
    <row r="264" spans="2:11">
      <c r="B264" s="120"/>
      <c r="C264" s="128"/>
      <c r="D264" s="128"/>
      <c r="E264" s="128"/>
      <c r="F264" s="128"/>
      <c r="G264" s="128"/>
      <c r="H264" s="128"/>
      <c r="I264" s="121"/>
      <c r="J264" s="121"/>
      <c r="K264" s="128"/>
    </row>
    <row r="265" spans="2:11">
      <c r="B265" s="120"/>
      <c r="C265" s="128"/>
      <c r="D265" s="128"/>
      <c r="E265" s="128"/>
      <c r="F265" s="128"/>
      <c r="G265" s="128"/>
      <c r="H265" s="128"/>
      <c r="I265" s="121"/>
      <c r="J265" s="121"/>
      <c r="K265" s="128"/>
    </row>
    <row r="266" spans="2:11">
      <c r="B266" s="120"/>
      <c r="C266" s="128"/>
      <c r="D266" s="128"/>
      <c r="E266" s="128"/>
      <c r="F266" s="128"/>
      <c r="G266" s="128"/>
      <c r="H266" s="128"/>
      <c r="I266" s="121"/>
      <c r="J266" s="121"/>
      <c r="K266" s="128"/>
    </row>
    <row r="267" spans="2:11">
      <c r="B267" s="120"/>
      <c r="C267" s="128"/>
      <c r="D267" s="128"/>
      <c r="E267" s="128"/>
      <c r="F267" s="128"/>
      <c r="G267" s="128"/>
      <c r="H267" s="128"/>
      <c r="I267" s="121"/>
      <c r="J267" s="121"/>
      <c r="K267" s="128"/>
    </row>
    <row r="268" spans="2:11">
      <c r="B268" s="120"/>
      <c r="C268" s="128"/>
      <c r="D268" s="128"/>
      <c r="E268" s="128"/>
      <c r="F268" s="128"/>
      <c r="G268" s="128"/>
      <c r="H268" s="128"/>
      <c r="I268" s="121"/>
      <c r="J268" s="121"/>
      <c r="K268" s="128"/>
    </row>
    <row r="269" spans="2:11">
      <c r="B269" s="120"/>
      <c r="C269" s="128"/>
      <c r="D269" s="128"/>
      <c r="E269" s="128"/>
      <c r="F269" s="128"/>
      <c r="G269" s="128"/>
      <c r="H269" s="128"/>
      <c r="I269" s="121"/>
      <c r="J269" s="121"/>
      <c r="K269" s="128"/>
    </row>
    <row r="270" spans="2:11">
      <c r="B270" s="120"/>
      <c r="C270" s="128"/>
      <c r="D270" s="128"/>
      <c r="E270" s="128"/>
      <c r="F270" s="128"/>
      <c r="G270" s="128"/>
      <c r="H270" s="128"/>
      <c r="I270" s="121"/>
      <c r="J270" s="121"/>
      <c r="K270" s="128"/>
    </row>
    <row r="271" spans="2:11">
      <c r="B271" s="120"/>
      <c r="C271" s="128"/>
      <c r="D271" s="128"/>
      <c r="E271" s="128"/>
      <c r="F271" s="128"/>
      <c r="G271" s="128"/>
      <c r="H271" s="128"/>
      <c r="I271" s="121"/>
      <c r="J271" s="121"/>
      <c r="K271" s="128"/>
    </row>
    <row r="272" spans="2:11">
      <c r="B272" s="120"/>
      <c r="C272" s="128"/>
      <c r="D272" s="128"/>
      <c r="E272" s="128"/>
      <c r="F272" s="128"/>
      <c r="G272" s="128"/>
      <c r="H272" s="128"/>
      <c r="I272" s="121"/>
      <c r="J272" s="121"/>
      <c r="K272" s="128"/>
    </row>
    <row r="273" spans="2:11">
      <c r="B273" s="120"/>
      <c r="C273" s="128"/>
      <c r="D273" s="128"/>
      <c r="E273" s="128"/>
      <c r="F273" s="128"/>
      <c r="G273" s="128"/>
      <c r="H273" s="128"/>
      <c r="I273" s="121"/>
      <c r="J273" s="121"/>
      <c r="K273" s="128"/>
    </row>
    <row r="274" spans="2:11">
      <c r="B274" s="120"/>
      <c r="C274" s="128"/>
      <c r="D274" s="128"/>
      <c r="E274" s="128"/>
      <c r="F274" s="128"/>
      <c r="G274" s="128"/>
      <c r="H274" s="128"/>
      <c r="I274" s="121"/>
      <c r="J274" s="121"/>
      <c r="K274" s="128"/>
    </row>
    <row r="275" spans="2:11">
      <c r="B275" s="120"/>
      <c r="C275" s="128"/>
      <c r="D275" s="128"/>
      <c r="E275" s="128"/>
      <c r="F275" s="128"/>
      <c r="G275" s="128"/>
      <c r="H275" s="128"/>
      <c r="I275" s="121"/>
      <c r="J275" s="121"/>
      <c r="K275" s="128"/>
    </row>
    <row r="276" spans="2:11">
      <c r="B276" s="120"/>
      <c r="C276" s="128"/>
      <c r="D276" s="128"/>
      <c r="E276" s="128"/>
      <c r="F276" s="128"/>
      <c r="G276" s="128"/>
      <c r="H276" s="128"/>
      <c r="I276" s="121"/>
      <c r="J276" s="121"/>
      <c r="K276" s="128"/>
    </row>
    <row r="277" spans="2:11">
      <c r="B277" s="120"/>
      <c r="C277" s="128"/>
      <c r="D277" s="128"/>
      <c r="E277" s="128"/>
      <c r="F277" s="128"/>
      <c r="G277" s="128"/>
      <c r="H277" s="128"/>
      <c r="I277" s="121"/>
      <c r="J277" s="121"/>
      <c r="K277" s="128"/>
    </row>
    <row r="278" spans="2:11">
      <c r="B278" s="120"/>
      <c r="C278" s="128"/>
      <c r="D278" s="128"/>
      <c r="E278" s="128"/>
      <c r="F278" s="128"/>
      <c r="G278" s="128"/>
      <c r="H278" s="128"/>
      <c r="I278" s="121"/>
      <c r="J278" s="121"/>
      <c r="K278" s="128"/>
    </row>
    <row r="279" spans="2:11">
      <c r="B279" s="120"/>
      <c r="C279" s="128"/>
      <c r="D279" s="128"/>
      <c r="E279" s="128"/>
      <c r="F279" s="128"/>
      <c r="G279" s="128"/>
      <c r="H279" s="128"/>
      <c r="I279" s="121"/>
      <c r="J279" s="121"/>
      <c r="K279" s="128"/>
    </row>
    <row r="280" spans="2:11">
      <c r="B280" s="120"/>
      <c r="C280" s="128"/>
      <c r="D280" s="128"/>
      <c r="E280" s="128"/>
      <c r="F280" s="128"/>
      <c r="G280" s="128"/>
      <c r="H280" s="128"/>
      <c r="I280" s="121"/>
      <c r="J280" s="121"/>
      <c r="K280" s="128"/>
    </row>
    <row r="281" spans="2:11">
      <c r="B281" s="120"/>
      <c r="C281" s="128"/>
      <c r="D281" s="128"/>
      <c r="E281" s="128"/>
      <c r="F281" s="128"/>
      <c r="G281" s="128"/>
      <c r="H281" s="128"/>
      <c r="I281" s="121"/>
      <c r="J281" s="121"/>
      <c r="K281" s="128"/>
    </row>
    <row r="282" spans="2:11">
      <c r="B282" s="120"/>
      <c r="C282" s="128"/>
      <c r="D282" s="128"/>
      <c r="E282" s="128"/>
      <c r="F282" s="128"/>
      <c r="G282" s="128"/>
      <c r="H282" s="128"/>
      <c r="I282" s="121"/>
      <c r="J282" s="121"/>
      <c r="K282" s="128"/>
    </row>
    <row r="283" spans="2:11">
      <c r="B283" s="120"/>
      <c r="C283" s="128"/>
      <c r="D283" s="128"/>
      <c r="E283" s="128"/>
      <c r="F283" s="128"/>
      <c r="G283" s="128"/>
      <c r="H283" s="128"/>
      <c r="I283" s="121"/>
      <c r="J283" s="121"/>
      <c r="K283" s="128"/>
    </row>
    <row r="284" spans="2:11">
      <c r="B284" s="120"/>
      <c r="C284" s="128"/>
      <c r="D284" s="128"/>
      <c r="E284" s="128"/>
      <c r="F284" s="128"/>
      <c r="G284" s="128"/>
      <c r="H284" s="128"/>
      <c r="I284" s="121"/>
      <c r="J284" s="121"/>
      <c r="K284" s="128"/>
    </row>
    <row r="285" spans="2:11">
      <c r="B285" s="120"/>
      <c r="C285" s="128"/>
      <c r="D285" s="128"/>
      <c r="E285" s="128"/>
      <c r="F285" s="128"/>
      <c r="G285" s="128"/>
      <c r="H285" s="128"/>
      <c r="I285" s="121"/>
      <c r="J285" s="121"/>
      <c r="K285" s="128"/>
    </row>
    <row r="286" spans="2:11">
      <c r="B286" s="120"/>
      <c r="C286" s="128"/>
      <c r="D286" s="128"/>
      <c r="E286" s="128"/>
      <c r="F286" s="128"/>
      <c r="G286" s="128"/>
      <c r="H286" s="128"/>
      <c r="I286" s="121"/>
      <c r="J286" s="121"/>
      <c r="K286" s="128"/>
    </row>
    <row r="287" spans="2:11">
      <c r="B287" s="120"/>
      <c r="C287" s="128"/>
      <c r="D287" s="128"/>
      <c r="E287" s="128"/>
      <c r="F287" s="128"/>
      <c r="G287" s="128"/>
      <c r="H287" s="128"/>
      <c r="I287" s="121"/>
      <c r="J287" s="121"/>
      <c r="K287" s="128"/>
    </row>
    <row r="288" spans="2:11">
      <c r="B288" s="120"/>
      <c r="C288" s="128"/>
      <c r="D288" s="128"/>
      <c r="E288" s="128"/>
      <c r="F288" s="128"/>
      <c r="G288" s="128"/>
      <c r="H288" s="128"/>
      <c r="I288" s="121"/>
      <c r="J288" s="121"/>
      <c r="K288" s="128"/>
    </row>
    <row r="289" spans="2:11">
      <c r="B289" s="120"/>
      <c r="C289" s="128"/>
      <c r="D289" s="128"/>
      <c r="E289" s="128"/>
      <c r="F289" s="128"/>
      <c r="G289" s="128"/>
      <c r="H289" s="128"/>
      <c r="I289" s="121"/>
      <c r="J289" s="121"/>
      <c r="K289" s="128"/>
    </row>
    <row r="290" spans="2:11">
      <c r="B290" s="120"/>
      <c r="C290" s="128"/>
      <c r="D290" s="128"/>
      <c r="E290" s="128"/>
      <c r="F290" s="128"/>
      <c r="G290" s="128"/>
      <c r="H290" s="128"/>
      <c r="I290" s="121"/>
      <c r="J290" s="121"/>
      <c r="K290" s="128"/>
    </row>
    <row r="291" spans="2:11">
      <c r="B291" s="120"/>
      <c r="C291" s="128"/>
      <c r="D291" s="128"/>
      <c r="E291" s="128"/>
      <c r="F291" s="128"/>
      <c r="G291" s="128"/>
      <c r="H291" s="128"/>
      <c r="I291" s="121"/>
      <c r="J291" s="121"/>
      <c r="K291" s="128"/>
    </row>
    <row r="292" spans="2:11">
      <c r="B292" s="120"/>
      <c r="C292" s="128"/>
      <c r="D292" s="128"/>
      <c r="E292" s="128"/>
      <c r="F292" s="128"/>
      <c r="G292" s="128"/>
      <c r="H292" s="128"/>
      <c r="I292" s="121"/>
      <c r="J292" s="121"/>
      <c r="K292" s="128"/>
    </row>
    <row r="293" spans="2:11">
      <c r="B293" s="120"/>
      <c r="C293" s="128"/>
      <c r="D293" s="128"/>
      <c r="E293" s="128"/>
      <c r="F293" s="128"/>
      <c r="G293" s="128"/>
      <c r="H293" s="128"/>
      <c r="I293" s="121"/>
      <c r="J293" s="121"/>
      <c r="K293" s="128"/>
    </row>
    <row r="294" spans="2:11">
      <c r="B294" s="120"/>
      <c r="C294" s="128"/>
      <c r="D294" s="128"/>
      <c r="E294" s="128"/>
      <c r="F294" s="128"/>
      <c r="G294" s="128"/>
      <c r="H294" s="128"/>
      <c r="I294" s="121"/>
      <c r="J294" s="121"/>
      <c r="K294" s="128"/>
    </row>
    <row r="295" spans="2:11">
      <c r="B295" s="120"/>
      <c r="C295" s="128"/>
      <c r="D295" s="128"/>
      <c r="E295" s="128"/>
      <c r="F295" s="128"/>
      <c r="G295" s="128"/>
      <c r="H295" s="128"/>
      <c r="I295" s="121"/>
      <c r="J295" s="121"/>
      <c r="K295" s="128"/>
    </row>
    <row r="296" spans="2:11">
      <c r="B296" s="120"/>
      <c r="C296" s="128"/>
      <c r="D296" s="128"/>
      <c r="E296" s="128"/>
      <c r="F296" s="128"/>
      <c r="G296" s="128"/>
      <c r="H296" s="128"/>
      <c r="I296" s="121"/>
      <c r="J296" s="121"/>
      <c r="K296" s="128"/>
    </row>
    <row r="297" spans="2:11">
      <c r="B297" s="120"/>
      <c r="C297" s="128"/>
      <c r="D297" s="128"/>
      <c r="E297" s="128"/>
      <c r="F297" s="128"/>
      <c r="G297" s="128"/>
      <c r="H297" s="128"/>
      <c r="I297" s="121"/>
      <c r="J297" s="121"/>
      <c r="K297" s="128"/>
    </row>
    <row r="298" spans="2:11">
      <c r="B298" s="120"/>
      <c r="C298" s="128"/>
      <c r="D298" s="128"/>
      <c r="E298" s="128"/>
      <c r="F298" s="128"/>
      <c r="G298" s="128"/>
      <c r="H298" s="128"/>
      <c r="I298" s="121"/>
      <c r="J298" s="121"/>
      <c r="K298" s="128"/>
    </row>
    <row r="299" spans="2:11">
      <c r="B299" s="120"/>
      <c r="C299" s="128"/>
      <c r="D299" s="128"/>
      <c r="E299" s="128"/>
      <c r="F299" s="128"/>
      <c r="G299" s="128"/>
      <c r="H299" s="128"/>
      <c r="I299" s="121"/>
      <c r="J299" s="121"/>
      <c r="K299" s="128"/>
    </row>
    <row r="300" spans="2:11">
      <c r="B300" s="120"/>
      <c r="C300" s="128"/>
      <c r="D300" s="128"/>
      <c r="E300" s="128"/>
      <c r="F300" s="128"/>
      <c r="G300" s="128"/>
      <c r="H300" s="128"/>
      <c r="I300" s="121"/>
      <c r="J300" s="121"/>
      <c r="K300" s="128"/>
    </row>
    <row r="301" spans="2:11">
      <c r="B301" s="120"/>
      <c r="C301" s="128"/>
      <c r="D301" s="128"/>
      <c r="E301" s="128"/>
      <c r="F301" s="128"/>
      <c r="G301" s="128"/>
      <c r="H301" s="128"/>
      <c r="I301" s="121"/>
      <c r="J301" s="121"/>
      <c r="K301" s="128"/>
    </row>
    <row r="302" spans="2:11">
      <c r="B302" s="120"/>
      <c r="C302" s="128"/>
      <c r="D302" s="128"/>
      <c r="E302" s="128"/>
      <c r="F302" s="128"/>
      <c r="G302" s="128"/>
      <c r="H302" s="128"/>
      <c r="I302" s="121"/>
      <c r="J302" s="121"/>
      <c r="K302" s="128"/>
    </row>
    <row r="303" spans="2:11">
      <c r="B303" s="120"/>
      <c r="C303" s="128"/>
      <c r="D303" s="128"/>
      <c r="E303" s="128"/>
      <c r="F303" s="128"/>
      <c r="G303" s="128"/>
      <c r="H303" s="128"/>
      <c r="I303" s="121"/>
      <c r="J303" s="121"/>
      <c r="K303" s="128"/>
    </row>
    <row r="304" spans="2:11">
      <c r="B304" s="120"/>
      <c r="C304" s="128"/>
      <c r="D304" s="128"/>
      <c r="E304" s="128"/>
      <c r="F304" s="128"/>
      <c r="G304" s="128"/>
      <c r="H304" s="128"/>
      <c r="I304" s="121"/>
      <c r="J304" s="121"/>
      <c r="K304" s="128"/>
    </row>
    <row r="305" spans="2:11">
      <c r="B305" s="120"/>
      <c r="C305" s="128"/>
      <c r="D305" s="128"/>
      <c r="E305" s="128"/>
      <c r="F305" s="128"/>
      <c r="G305" s="128"/>
      <c r="H305" s="128"/>
      <c r="I305" s="121"/>
      <c r="J305" s="121"/>
      <c r="K305" s="128"/>
    </row>
    <row r="306" spans="2:11">
      <c r="B306" s="120"/>
      <c r="C306" s="128"/>
      <c r="D306" s="128"/>
      <c r="E306" s="128"/>
      <c r="F306" s="128"/>
      <c r="G306" s="128"/>
      <c r="H306" s="128"/>
      <c r="I306" s="121"/>
      <c r="J306" s="121"/>
      <c r="K306" s="128"/>
    </row>
    <row r="307" spans="2:11">
      <c r="B307" s="120"/>
      <c r="C307" s="128"/>
      <c r="D307" s="128"/>
      <c r="E307" s="128"/>
      <c r="F307" s="128"/>
      <c r="G307" s="128"/>
      <c r="H307" s="128"/>
      <c r="I307" s="121"/>
      <c r="J307" s="121"/>
      <c r="K307" s="128"/>
    </row>
    <row r="308" spans="2:11">
      <c r="B308" s="120"/>
      <c r="C308" s="128"/>
      <c r="D308" s="128"/>
      <c r="E308" s="128"/>
      <c r="F308" s="128"/>
      <c r="G308" s="128"/>
      <c r="H308" s="128"/>
      <c r="I308" s="121"/>
      <c r="J308" s="121"/>
      <c r="K308" s="128"/>
    </row>
    <row r="309" spans="2:11">
      <c r="B309" s="120"/>
      <c r="C309" s="128"/>
      <c r="D309" s="128"/>
      <c r="E309" s="128"/>
      <c r="F309" s="128"/>
      <c r="G309" s="128"/>
      <c r="H309" s="128"/>
      <c r="I309" s="121"/>
      <c r="J309" s="121"/>
      <c r="K309" s="128"/>
    </row>
    <row r="310" spans="2:11">
      <c r="B310" s="120"/>
      <c r="C310" s="128"/>
      <c r="D310" s="128"/>
      <c r="E310" s="128"/>
      <c r="F310" s="128"/>
      <c r="G310" s="128"/>
      <c r="H310" s="128"/>
      <c r="I310" s="121"/>
      <c r="J310" s="121"/>
      <c r="K310" s="128"/>
    </row>
    <row r="311" spans="2:11">
      <c r="B311" s="120"/>
      <c r="C311" s="128"/>
      <c r="D311" s="128"/>
      <c r="E311" s="128"/>
      <c r="F311" s="128"/>
      <c r="G311" s="128"/>
      <c r="H311" s="128"/>
      <c r="I311" s="121"/>
      <c r="J311" s="121"/>
      <c r="K311" s="128"/>
    </row>
    <row r="312" spans="2:11">
      <c r="B312" s="120"/>
      <c r="C312" s="128"/>
      <c r="D312" s="128"/>
      <c r="E312" s="128"/>
      <c r="F312" s="128"/>
      <c r="G312" s="128"/>
      <c r="H312" s="128"/>
      <c r="I312" s="121"/>
      <c r="J312" s="121"/>
      <c r="K312" s="128"/>
    </row>
    <row r="313" spans="2:11">
      <c r="B313" s="120"/>
      <c r="C313" s="128"/>
      <c r="D313" s="128"/>
      <c r="E313" s="128"/>
      <c r="F313" s="128"/>
      <c r="G313" s="128"/>
      <c r="H313" s="128"/>
      <c r="I313" s="121"/>
      <c r="J313" s="121"/>
      <c r="K313" s="128"/>
    </row>
    <row r="314" spans="2:11">
      <c r="B314" s="120"/>
      <c r="C314" s="128"/>
      <c r="D314" s="128"/>
      <c r="E314" s="128"/>
      <c r="F314" s="128"/>
      <c r="G314" s="128"/>
      <c r="H314" s="128"/>
      <c r="I314" s="121"/>
      <c r="J314" s="121"/>
      <c r="K314" s="128"/>
    </row>
    <row r="315" spans="2:11">
      <c r="B315" s="120"/>
      <c r="C315" s="128"/>
      <c r="D315" s="128"/>
      <c r="E315" s="128"/>
      <c r="F315" s="128"/>
      <c r="G315" s="128"/>
      <c r="H315" s="128"/>
      <c r="I315" s="121"/>
      <c r="J315" s="121"/>
      <c r="K315" s="128"/>
    </row>
    <row r="316" spans="2:11">
      <c r="B316" s="120"/>
      <c r="C316" s="128"/>
      <c r="D316" s="128"/>
      <c r="E316" s="128"/>
      <c r="F316" s="128"/>
      <c r="G316" s="128"/>
      <c r="H316" s="128"/>
      <c r="I316" s="121"/>
      <c r="J316" s="121"/>
      <c r="K316" s="128"/>
    </row>
    <row r="317" spans="2:11">
      <c r="B317" s="120"/>
      <c r="C317" s="128"/>
      <c r="D317" s="128"/>
      <c r="E317" s="128"/>
      <c r="F317" s="128"/>
      <c r="G317" s="128"/>
      <c r="H317" s="128"/>
      <c r="I317" s="121"/>
      <c r="J317" s="121"/>
      <c r="K317" s="128"/>
    </row>
    <row r="318" spans="2:11">
      <c r="B318" s="120"/>
      <c r="C318" s="128"/>
      <c r="D318" s="128"/>
      <c r="E318" s="128"/>
      <c r="F318" s="128"/>
      <c r="G318" s="128"/>
      <c r="H318" s="128"/>
      <c r="I318" s="121"/>
      <c r="J318" s="121"/>
      <c r="K318" s="128"/>
    </row>
    <row r="319" spans="2:11">
      <c r="B319" s="120"/>
      <c r="C319" s="128"/>
      <c r="D319" s="128"/>
      <c r="E319" s="128"/>
      <c r="F319" s="128"/>
      <c r="G319" s="128"/>
      <c r="H319" s="128"/>
      <c r="I319" s="121"/>
      <c r="J319" s="121"/>
      <c r="K319" s="128"/>
    </row>
    <row r="320" spans="2:11">
      <c r="B320" s="120"/>
      <c r="C320" s="128"/>
      <c r="D320" s="128"/>
      <c r="E320" s="128"/>
      <c r="F320" s="128"/>
      <c r="G320" s="128"/>
      <c r="H320" s="128"/>
      <c r="I320" s="121"/>
      <c r="J320" s="121"/>
      <c r="K320" s="128"/>
    </row>
    <row r="321" spans="2:11">
      <c r="B321" s="120"/>
      <c r="C321" s="128"/>
      <c r="D321" s="128"/>
      <c r="E321" s="128"/>
      <c r="F321" s="128"/>
      <c r="G321" s="128"/>
      <c r="H321" s="128"/>
      <c r="I321" s="121"/>
      <c r="J321" s="121"/>
      <c r="K321" s="128"/>
    </row>
    <row r="322" spans="2:11">
      <c r="B322" s="120"/>
      <c r="C322" s="128"/>
      <c r="D322" s="128"/>
      <c r="E322" s="128"/>
      <c r="F322" s="128"/>
      <c r="G322" s="128"/>
      <c r="H322" s="128"/>
      <c r="I322" s="121"/>
      <c r="J322" s="121"/>
      <c r="K322" s="128"/>
    </row>
    <row r="323" spans="2:11">
      <c r="B323" s="120"/>
      <c r="C323" s="128"/>
      <c r="D323" s="128"/>
      <c r="E323" s="128"/>
      <c r="F323" s="128"/>
      <c r="G323" s="128"/>
      <c r="H323" s="128"/>
      <c r="I323" s="121"/>
      <c r="J323" s="121"/>
      <c r="K323" s="128"/>
    </row>
    <row r="324" spans="2:11">
      <c r="B324" s="120"/>
      <c r="C324" s="128"/>
      <c r="D324" s="128"/>
      <c r="E324" s="128"/>
      <c r="F324" s="128"/>
      <c r="G324" s="128"/>
      <c r="H324" s="128"/>
      <c r="I324" s="121"/>
      <c r="J324" s="121"/>
      <c r="K324" s="128"/>
    </row>
    <row r="325" spans="2:11">
      <c r="B325" s="120"/>
      <c r="C325" s="128"/>
      <c r="D325" s="128"/>
      <c r="E325" s="128"/>
      <c r="F325" s="128"/>
      <c r="G325" s="128"/>
      <c r="H325" s="128"/>
      <c r="I325" s="121"/>
      <c r="J325" s="121"/>
      <c r="K325" s="128"/>
    </row>
    <row r="326" spans="2:11">
      <c r="B326" s="120"/>
      <c r="C326" s="128"/>
      <c r="D326" s="128"/>
      <c r="E326" s="128"/>
      <c r="F326" s="128"/>
      <c r="G326" s="128"/>
      <c r="H326" s="128"/>
      <c r="I326" s="121"/>
      <c r="J326" s="121"/>
      <c r="K326" s="128"/>
    </row>
    <row r="327" spans="2:11">
      <c r="B327" s="120"/>
      <c r="C327" s="128"/>
      <c r="D327" s="128"/>
      <c r="E327" s="128"/>
      <c r="F327" s="128"/>
      <c r="G327" s="128"/>
      <c r="H327" s="128"/>
      <c r="I327" s="121"/>
      <c r="J327" s="121"/>
      <c r="K327" s="128"/>
    </row>
    <row r="328" spans="2:11">
      <c r="B328" s="120"/>
      <c r="C328" s="128"/>
      <c r="D328" s="128"/>
      <c r="E328" s="128"/>
      <c r="F328" s="128"/>
      <c r="G328" s="128"/>
      <c r="H328" s="128"/>
      <c r="I328" s="121"/>
      <c r="J328" s="121"/>
      <c r="K328" s="128"/>
    </row>
    <row r="329" spans="2:11">
      <c r="B329" s="120"/>
      <c r="C329" s="128"/>
      <c r="D329" s="128"/>
      <c r="E329" s="128"/>
      <c r="F329" s="128"/>
      <c r="G329" s="128"/>
      <c r="H329" s="128"/>
      <c r="I329" s="121"/>
      <c r="J329" s="121"/>
      <c r="K329" s="128"/>
    </row>
    <row r="330" spans="2:11">
      <c r="B330" s="120"/>
      <c r="C330" s="128"/>
      <c r="D330" s="128"/>
      <c r="E330" s="128"/>
      <c r="F330" s="128"/>
      <c r="G330" s="128"/>
      <c r="H330" s="128"/>
      <c r="I330" s="121"/>
      <c r="J330" s="121"/>
      <c r="K330" s="128"/>
    </row>
    <row r="331" spans="2:11">
      <c r="B331" s="120"/>
      <c r="C331" s="128"/>
      <c r="D331" s="128"/>
      <c r="E331" s="128"/>
      <c r="F331" s="128"/>
      <c r="G331" s="128"/>
      <c r="H331" s="128"/>
      <c r="I331" s="121"/>
      <c r="J331" s="121"/>
      <c r="K331" s="128"/>
    </row>
    <row r="332" spans="2:11">
      <c r="B332" s="120"/>
      <c r="C332" s="128"/>
      <c r="D332" s="128"/>
      <c r="E332" s="128"/>
      <c r="F332" s="128"/>
      <c r="G332" s="128"/>
      <c r="H332" s="128"/>
      <c r="I332" s="121"/>
      <c r="J332" s="121"/>
      <c r="K332" s="128"/>
    </row>
    <row r="333" spans="2:11">
      <c r="B333" s="120"/>
      <c r="C333" s="128"/>
      <c r="D333" s="128"/>
      <c r="E333" s="128"/>
      <c r="F333" s="128"/>
      <c r="G333" s="128"/>
      <c r="H333" s="128"/>
      <c r="I333" s="121"/>
      <c r="J333" s="121"/>
      <c r="K333" s="128"/>
    </row>
    <row r="334" spans="2:11">
      <c r="B334" s="120"/>
      <c r="C334" s="128"/>
      <c r="D334" s="128"/>
      <c r="E334" s="128"/>
      <c r="F334" s="128"/>
      <c r="G334" s="128"/>
      <c r="H334" s="128"/>
      <c r="I334" s="121"/>
      <c r="J334" s="121"/>
      <c r="K334" s="128"/>
    </row>
    <row r="335" spans="2:11">
      <c r="B335" s="120"/>
      <c r="C335" s="128"/>
      <c r="D335" s="128"/>
      <c r="E335" s="128"/>
      <c r="F335" s="128"/>
      <c r="G335" s="128"/>
      <c r="H335" s="128"/>
      <c r="I335" s="121"/>
      <c r="J335" s="121"/>
      <c r="K335" s="128"/>
    </row>
    <row r="336" spans="2:11">
      <c r="B336" s="120"/>
      <c r="C336" s="128"/>
      <c r="D336" s="128"/>
      <c r="E336" s="128"/>
      <c r="F336" s="128"/>
      <c r="G336" s="128"/>
      <c r="H336" s="128"/>
      <c r="I336" s="121"/>
      <c r="J336" s="121"/>
      <c r="K336" s="128"/>
    </row>
    <row r="337" spans="2:11">
      <c r="B337" s="120"/>
      <c r="C337" s="128"/>
      <c r="D337" s="128"/>
      <c r="E337" s="128"/>
      <c r="F337" s="128"/>
      <c r="G337" s="128"/>
      <c r="H337" s="128"/>
      <c r="I337" s="121"/>
      <c r="J337" s="121"/>
      <c r="K337" s="128"/>
    </row>
    <row r="338" spans="2:11">
      <c r="B338" s="120"/>
      <c r="C338" s="128"/>
      <c r="D338" s="128"/>
      <c r="E338" s="128"/>
      <c r="F338" s="128"/>
      <c r="G338" s="128"/>
      <c r="H338" s="128"/>
      <c r="I338" s="121"/>
      <c r="J338" s="121"/>
      <c r="K338" s="128"/>
    </row>
    <row r="339" spans="2:11">
      <c r="B339" s="120"/>
      <c r="C339" s="128"/>
      <c r="D339" s="128"/>
      <c r="E339" s="128"/>
      <c r="F339" s="128"/>
      <c r="G339" s="128"/>
      <c r="H339" s="128"/>
      <c r="I339" s="121"/>
      <c r="J339" s="121"/>
      <c r="K339" s="128"/>
    </row>
    <row r="340" spans="2:11">
      <c r="B340" s="120"/>
      <c r="C340" s="128"/>
      <c r="D340" s="128"/>
      <c r="E340" s="128"/>
      <c r="F340" s="128"/>
      <c r="G340" s="128"/>
      <c r="H340" s="128"/>
      <c r="I340" s="121"/>
      <c r="J340" s="121"/>
      <c r="K340" s="128"/>
    </row>
    <row r="341" spans="2:11">
      <c r="B341" s="120"/>
      <c r="C341" s="128"/>
      <c r="D341" s="128"/>
      <c r="E341" s="128"/>
      <c r="F341" s="128"/>
      <c r="G341" s="128"/>
      <c r="H341" s="128"/>
      <c r="I341" s="121"/>
      <c r="J341" s="121"/>
      <c r="K341" s="128"/>
    </row>
    <row r="342" spans="2:11">
      <c r="B342" s="120"/>
      <c r="C342" s="128"/>
      <c r="D342" s="128"/>
      <c r="E342" s="128"/>
      <c r="F342" s="128"/>
      <c r="G342" s="128"/>
      <c r="H342" s="128"/>
      <c r="I342" s="121"/>
      <c r="J342" s="121"/>
      <c r="K342" s="128"/>
    </row>
    <row r="343" spans="2:11">
      <c r="B343" s="120"/>
      <c r="C343" s="128"/>
      <c r="D343" s="128"/>
      <c r="E343" s="128"/>
      <c r="F343" s="128"/>
      <c r="G343" s="128"/>
      <c r="H343" s="128"/>
      <c r="I343" s="121"/>
      <c r="J343" s="121"/>
      <c r="K343" s="128"/>
    </row>
    <row r="344" spans="2:11">
      <c r="B344" s="120"/>
      <c r="C344" s="128"/>
      <c r="D344" s="128"/>
      <c r="E344" s="128"/>
      <c r="F344" s="128"/>
      <c r="G344" s="128"/>
      <c r="H344" s="128"/>
      <c r="I344" s="121"/>
      <c r="J344" s="121"/>
      <c r="K344" s="128"/>
    </row>
    <row r="345" spans="2:11">
      <c r="B345" s="120"/>
      <c r="C345" s="128"/>
      <c r="D345" s="128"/>
      <c r="E345" s="128"/>
      <c r="F345" s="128"/>
      <c r="G345" s="128"/>
      <c r="H345" s="128"/>
      <c r="I345" s="121"/>
      <c r="J345" s="121"/>
      <c r="K345" s="128"/>
    </row>
    <row r="346" spans="2:11">
      <c r="B346" s="120"/>
      <c r="C346" s="128"/>
      <c r="D346" s="128"/>
      <c r="E346" s="128"/>
      <c r="F346" s="128"/>
      <c r="G346" s="128"/>
      <c r="H346" s="128"/>
      <c r="I346" s="121"/>
      <c r="J346" s="121"/>
      <c r="K346" s="128"/>
    </row>
    <row r="347" spans="2:11">
      <c r="B347" s="120"/>
      <c r="C347" s="128"/>
      <c r="D347" s="128"/>
      <c r="E347" s="128"/>
      <c r="F347" s="128"/>
      <c r="G347" s="128"/>
      <c r="H347" s="128"/>
      <c r="I347" s="121"/>
      <c r="J347" s="121"/>
      <c r="K347" s="128"/>
    </row>
    <row r="348" spans="2:11">
      <c r="B348" s="120"/>
      <c r="C348" s="128"/>
      <c r="D348" s="128"/>
      <c r="E348" s="128"/>
      <c r="F348" s="128"/>
      <c r="G348" s="128"/>
      <c r="H348" s="128"/>
      <c r="I348" s="121"/>
      <c r="J348" s="121"/>
      <c r="K348" s="128"/>
    </row>
    <row r="349" spans="2:11">
      <c r="B349" s="120"/>
      <c r="C349" s="128"/>
      <c r="D349" s="128"/>
      <c r="E349" s="128"/>
      <c r="F349" s="128"/>
      <c r="G349" s="128"/>
      <c r="H349" s="128"/>
      <c r="I349" s="121"/>
      <c r="J349" s="121"/>
      <c r="K349" s="128"/>
    </row>
    <row r="350" spans="2:11">
      <c r="B350" s="120"/>
      <c r="C350" s="128"/>
      <c r="D350" s="128"/>
      <c r="E350" s="128"/>
      <c r="F350" s="128"/>
      <c r="G350" s="128"/>
      <c r="H350" s="128"/>
      <c r="I350" s="121"/>
      <c r="J350" s="121"/>
      <c r="K350" s="128"/>
    </row>
    <row r="351" spans="2:11">
      <c r="B351" s="120"/>
      <c r="C351" s="128"/>
      <c r="D351" s="128"/>
      <c r="E351" s="128"/>
      <c r="F351" s="128"/>
      <c r="G351" s="128"/>
      <c r="H351" s="128"/>
      <c r="I351" s="121"/>
      <c r="J351" s="121"/>
      <c r="K351" s="128"/>
    </row>
    <row r="352" spans="2:11">
      <c r="B352" s="120"/>
      <c r="C352" s="128"/>
      <c r="D352" s="128"/>
      <c r="E352" s="128"/>
      <c r="F352" s="128"/>
      <c r="G352" s="128"/>
      <c r="H352" s="128"/>
      <c r="I352" s="121"/>
      <c r="J352" s="121"/>
      <c r="K352" s="128"/>
    </row>
    <row r="353" spans="2:11">
      <c r="B353" s="120"/>
      <c r="C353" s="128"/>
      <c r="D353" s="128"/>
      <c r="E353" s="128"/>
      <c r="F353" s="128"/>
      <c r="G353" s="128"/>
      <c r="H353" s="128"/>
      <c r="I353" s="121"/>
      <c r="J353" s="121"/>
      <c r="K353" s="128"/>
    </row>
    <row r="354" spans="2:11">
      <c r="B354" s="120"/>
      <c r="C354" s="128"/>
      <c r="D354" s="128"/>
      <c r="E354" s="128"/>
      <c r="F354" s="128"/>
      <c r="G354" s="128"/>
      <c r="H354" s="128"/>
      <c r="I354" s="121"/>
      <c r="J354" s="121"/>
      <c r="K354" s="128"/>
    </row>
    <row r="355" spans="2:11">
      <c r="B355" s="120"/>
      <c r="C355" s="128"/>
      <c r="D355" s="128"/>
      <c r="E355" s="128"/>
      <c r="F355" s="128"/>
      <c r="G355" s="128"/>
      <c r="H355" s="128"/>
      <c r="I355" s="121"/>
      <c r="J355" s="121"/>
      <c r="K355" s="128"/>
    </row>
    <row r="356" spans="2:11">
      <c r="B356" s="120"/>
      <c r="C356" s="128"/>
      <c r="D356" s="128"/>
      <c r="E356" s="128"/>
      <c r="F356" s="128"/>
      <c r="G356" s="128"/>
      <c r="H356" s="128"/>
      <c r="I356" s="121"/>
      <c r="J356" s="121"/>
      <c r="K356" s="128"/>
    </row>
    <row r="357" spans="2:11">
      <c r="B357" s="120"/>
      <c r="C357" s="128"/>
      <c r="D357" s="128"/>
      <c r="E357" s="128"/>
      <c r="F357" s="128"/>
      <c r="G357" s="128"/>
      <c r="H357" s="128"/>
      <c r="I357" s="121"/>
      <c r="J357" s="121"/>
      <c r="K357" s="128"/>
    </row>
    <row r="358" spans="2:11">
      <c r="B358" s="120"/>
      <c r="C358" s="128"/>
      <c r="D358" s="128"/>
      <c r="E358" s="128"/>
      <c r="F358" s="128"/>
      <c r="G358" s="128"/>
      <c r="H358" s="128"/>
      <c r="I358" s="121"/>
      <c r="J358" s="121"/>
      <c r="K358" s="128"/>
    </row>
    <row r="359" spans="2:11">
      <c r="B359" s="120"/>
      <c r="C359" s="128"/>
      <c r="D359" s="128"/>
      <c r="E359" s="128"/>
      <c r="F359" s="128"/>
      <c r="G359" s="128"/>
      <c r="H359" s="128"/>
      <c r="I359" s="121"/>
      <c r="J359" s="121"/>
      <c r="K359" s="128"/>
    </row>
    <row r="360" spans="2:11">
      <c r="B360" s="120"/>
      <c r="C360" s="128"/>
      <c r="D360" s="128"/>
      <c r="E360" s="128"/>
      <c r="F360" s="128"/>
      <c r="G360" s="128"/>
      <c r="H360" s="128"/>
      <c r="I360" s="121"/>
      <c r="J360" s="121"/>
      <c r="K360" s="128"/>
    </row>
    <row r="361" spans="2:11">
      <c r="B361" s="120"/>
      <c r="C361" s="128"/>
      <c r="D361" s="128"/>
      <c r="E361" s="128"/>
      <c r="F361" s="128"/>
      <c r="G361" s="128"/>
      <c r="H361" s="128"/>
      <c r="I361" s="121"/>
      <c r="J361" s="121"/>
      <c r="K361" s="128"/>
    </row>
    <row r="362" spans="2:11">
      <c r="B362" s="120"/>
      <c r="C362" s="128"/>
      <c r="D362" s="128"/>
      <c r="E362" s="128"/>
      <c r="F362" s="128"/>
      <c r="G362" s="128"/>
      <c r="H362" s="128"/>
      <c r="I362" s="121"/>
      <c r="J362" s="121"/>
      <c r="K362" s="128"/>
    </row>
    <row r="363" spans="2:11">
      <c r="B363" s="120"/>
      <c r="C363" s="128"/>
      <c r="D363" s="128"/>
      <c r="E363" s="128"/>
      <c r="F363" s="128"/>
      <c r="G363" s="128"/>
      <c r="H363" s="128"/>
      <c r="I363" s="121"/>
      <c r="J363" s="121"/>
      <c r="K363" s="128"/>
    </row>
    <row r="364" spans="2:11">
      <c r="B364" s="120"/>
      <c r="C364" s="128"/>
      <c r="D364" s="128"/>
      <c r="E364" s="128"/>
      <c r="F364" s="128"/>
      <c r="G364" s="128"/>
      <c r="H364" s="128"/>
      <c r="I364" s="121"/>
      <c r="J364" s="121"/>
      <c r="K364" s="128"/>
    </row>
    <row r="365" spans="2:11">
      <c r="B365" s="120"/>
      <c r="C365" s="128"/>
      <c r="D365" s="128"/>
      <c r="E365" s="128"/>
      <c r="F365" s="128"/>
      <c r="G365" s="128"/>
      <c r="H365" s="128"/>
      <c r="I365" s="121"/>
      <c r="J365" s="121"/>
      <c r="K365" s="128"/>
    </row>
    <row r="366" spans="2:11">
      <c r="B366" s="120"/>
      <c r="C366" s="128"/>
      <c r="D366" s="128"/>
      <c r="E366" s="128"/>
      <c r="F366" s="128"/>
      <c r="G366" s="128"/>
      <c r="H366" s="128"/>
      <c r="I366" s="121"/>
      <c r="J366" s="121"/>
      <c r="K366" s="128"/>
    </row>
    <row r="367" spans="2:11">
      <c r="B367" s="120"/>
      <c r="C367" s="128"/>
      <c r="D367" s="128"/>
      <c r="E367" s="128"/>
      <c r="F367" s="128"/>
      <c r="G367" s="128"/>
      <c r="H367" s="128"/>
      <c r="I367" s="121"/>
      <c r="J367" s="121"/>
      <c r="K367" s="128"/>
    </row>
    <row r="368" spans="2:11">
      <c r="B368" s="120"/>
      <c r="C368" s="128"/>
      <c r="D368" s="128"/>
      <c r="E368" s="128"/>
      <c r="F368" s="128"/>
      <c r="G368" s="128"/>
      <c r="H368" s="128"/>
      <c r="I368" s="121"/>
      <c r="J368" s="121"/>
      <c r="K368" s="128"/>
    </row>
    <row r="369" spans="2:11">
      <c r="B369" s="120"/>
      <c r="C369" s="128"/>
      <c r="D369" s="128"/>
      <c r="E369" s="128"/>
      <c r="F369" s="128"/>
      <c r="G369" s="128"/>
      <c r="H369" s="128"/>
      <c r="I369" s="121"/>
      <c r="J369" s="121"/>
      <c r="K369" s="128"/>
    </row>
    <row r="370" spans="2:11">
      <c r="B370" s="120"/>
      <c r="C370" s="128"/>
      <c r="D370" s="128"/>
      <c r="E370" s="128"/>
      <c r="F370" s="128"/>
      <c r="G370" s="128"/>
      <c r="H370" s="128"/>
      <c r="I370" s="121"/>
      <c r="J370" s="121"/>
      <c r="K370" s="128"/>
    </row>
    <row r="371" spans="2:11">
      <c r="B371" s="120"/>
      <c r="C371" s="128"/>
      <c r="D371" s="128"/>
      <c r="E371" s="128"/>
      <c r="F371" s="128"/>
      <c r="G371" s="128"/>
      <c r="H371" s="128"/>
      <c r="I371" s="121"/>
      <c r="J371" s="121"/>
      <c r="K371" s="128"/>
    </row>
    <row r="372" spans="2:11">
      <c r="B372" s="120"/>
      <c r="C372" s="128"/>
      <c r="D372" s="128"/>
      <c r="E372" s="128"/>
      <c r="F372" s="128"/>
      <c r="G372" s="128"/>
      <c r="H372" s="128"/>
      <c r="I372" s="121"/>
      <c r="J372" s="121"/>
      <c r="K372" s="128"/>
    </row>
    <row r="373" spans="2:11">
      <c r="B373" s="120"/>
      <c r="C373" s="128"/>
      <c r="D373" s="128"/>
      <c r="E373" s="128"/>
      <c r="F373" s="128"/>
      <c r="G373" s="128"/>
      <c r="H373" s="128"/>
      <c r="I373" s="121"/>
      <c r="J373" s="121"/>
      <c r="K373" s="128"/>
    </row>
    <row r="374" spans="2:11">
      <c r="B374" s="120"/>
      <c r="C374" s="128"/>
      <c r="D374" s="128"/>
      <c r="E374" s="128"/>
      <c r="F374" s="128"/>
      <c r="G374" s="128"/>
      <c r="H374" s="128"/>
      <c r="I374" s="121"/>
      <c r="J374" s="121"/>
      <c r="K374" s="128"/>
    </row>
    <row r="375" spans="2:11">
      <c r="B375" s="120"/>
      <c r="C375" s="128"/>
      <c r="D375" s="128"/>
      <c r="E375" s="128"/>
      <c r="F375" s="128"/>
      <c r="G375" s="128"/>
      <c r="H375" s="128"/>
      <c r="I375" s="121"/>
      <c r="J375" s="121"/>
      <c r="K375" s="128"/>
    </row>
    <row r="376" spans="2:11">
      <c r="B376" s="120"/>
      <c r="C376" s="128"/>
      <c r="D376" s="128"/>
      <c r="E376" s="128"/>
      <c r="F376" s="128"/>
      <c r="G376" s="128"/>
      <c r="H376" s="128"/>
      <c r="I376" s="121"/>
      <c r="J376" s="121"/>
      <c r="K376" s="128"/>
    </row>
    <row r="377" spans="2:11">
      <c r="B377" s="120"/>
      <c r="C377" s="128"/>
      <c r="D377" s="128"/>
      <c r="E377" s="128"/>
      <c r="F377" s="128"/>
      <c r="G377" s="128"/>
      <c r="H377" s="128"/>
      <c r="I377" s="121"/>
      <c r="J377" s="121"/>
      <c r="K377" s="128"/>
    </row>
    <row r="378" spans="2:11">
      <c r="B378" s="120"/>
      <c r="C378" s="128"/>
      <c r="D378" s="128"/>
      <c r="E378" s="128"/>
      <c r="F378" s="128"/>
      <c r="G378" s="128"/>
      <c r="H378" s="128"/>
      <c r="I378" s="121"/>
      <c r="J378" s="121"/>
      <c r="K378" s="128"/>
    </row>
    <row r="379" spans="2:11">
      <c r="B379" s="120"/>
      <c r="C379" s="128"/>
      <c r="D379" s="128"/>
      <c r="E379" s="128"/>
      <c r="F379" s="128"/>
      <c r="G379" s="128"/>
      <c r="H379" s="128"/>
      <c r="I379" s="121"/>
      <c r="J379" s="121"/>
      <c r="K379" s="128"/>
    </row>
    <row r="380" spans="2:11">
      <c r="B380" s="120"/>
      <c r="C380" s="128"/>
      <c r="D380" s="128"/>
      <c r="E380" s="128"/>
      <c r="F380" s="128"/>
      <c r="G380" s="128"/>
      <c r="H380" s="128"/>
      <c r="I380" s="121"/>
      <c r="J380" s="121"/>
      <c r="K380" s="128"/>
    </row>
    <row r="381" spans="2:11">
      <c r="B381" s="120"/>
      <c r="C381" s="128"/>
      <c r="D381" s="128"/>
      <c r="E381" s="128"/>
      <c r="F381" s="128"/>
      <c r="G381" s="128"/>
      <c r="H381" s="128"/>
      <c r="I381" s="121"/>
      <c r="J381" s="121"/>
      <c r="K381" s="128"/>
    </row>
    <row r="382" spans="2:11">
      <c r="B382" s="120"/>
      <c r="C382" s="128"/>
      <c r="D382" s="128"/>
      <c r="E382" s="128"/>
      <c r="F382" s="128"/>
      <c r="G382" s="128"/>
      <c r="H382" s="128"/>
      <c r="I382" s="121"/>
      <c r="J382" s="121"/>
      <c r="K382" s="128"/>
    </row>
    <row r="383" spans="2:11">
      <c r="B383" s="120"/>
      <c r="C383" s="128"/>
      <c r="D383" s="128"/>
      <c r="E383" s="128"/>
      <c r="F383" s="128"/>
      <c r="G383" s="128"/>
      <c r="H383" s="128"/>
      <c r="I383" s="121"/>
      <c r="J383" s="121"/>
      <c r="K383" s="128"/>
    </row>
    <row r="384" spans="2:11">
      <c r="B384" s="120"/>
      <c r="C384" s="128"/>
      <c r="D384" s="128"/>
      <c r="E384" s="128"/>
      <c r="F384" s="128"/>
      <c r="G384" s="128"/>
      <c r="H384" s="128"/>
      <c r="I384" s="121"/>
      <c r="J384" s="121"/>
      <c r="K384" s="128"/>
    </row>
    <row r="385" spans="2:11">
      <c r="B385" s="120"/>
      <c r="C385" s="128"/>
      <c r="D385" s="128"/>
      <c r="E385" s="128"/>
      <c r="F385" s="128"/>
      <c r="G385" s="128"/>
      <c r="H385" s="128"/>
      <c r="I385" s="121"/>
      <c r="J385" s="121"/>
      <c r="K385" s="128"/>
    </row>
    <row r="386" spans="2:11">
      <c r="B386" s="120"/>
      <c r="C386" s="128"/>
      <c r="D386" s="128"/>
      <c r="E386" s="128"/>
      <c r="F386" s="128"/>
      <c r="G386" s="128"/>
      <c r="H386" s="128"/>
      <c r="I386" s="121"/>
      <c r="J386" s="121"/>
      <c r="K386" s="128"/>
    </row>
    <row r="387" spans="2:11">
      <c r="B387" s="120"/>
      <c r="C387" s="128"/>
      <c r="D387" s="128"/>
      <c r="E387" s="128"/>
      <c r="F387" s="128"/>
      <c r="G387" s="128"/>
      <c r="H387" s="128"/>
      <c r="I387" s="121"/>
      <c r="J387" s="121"/>
      <c r="K387" s="128"/>
    </row>
    <row r="388" spans="2:11">
      <c r="B388" s="120"/>
      <c r="C388" s="128"/>
      <c r="D388" s="128"/>
      <c r="E388" s="128"/>
      <c r="F388" s="128"/>
      <c r="G388" s="128"/>
      <c r="H388" s="128"/>
      <c r="I388" s="121"/>
      <c r="J388" s="121"/>
      <c r="K388" s="128"/>
    </row>
    <row r="389" spans="2:11">
      <c r="B389" s="120"/>
      <c r="C389" s="128"/>
      <c r="D389" s="128"/>
      <c r="E389" s="128"/>
      <c r="F389" s="128"/>
      <c r="G389" s="128"/>
      <c r="H389" s="128"/>
      <c r="I389" s="121"/>
      <c r="J389" s="121"/>
      <c r="K389" s="128"/>
    </row>
    <row r="390" spans="2:11">
      <c r="B390" s="120"/>
      <c r="C390" s="128"/>
      <c r="D390" s="128"/>
      <c r="E390" s="128"/>
      <c r="F390" s="128"/>
      <c r="G390" s="128"/>
      <c r="H390" s="128"/>
      <c r="I390" s="121"/>
      <c r="J390" s="121"/>
      <c r="K390" s="128"/>
    </row>
    <row r="391" spans="2:11">
      <c r="B391" s="120"/>
      <c r="C391" s="128"/>
      <c r="D391" s="128"/>
      <c r="E391" s="128"/>
      <c r="F391" s="128"/>
      <c r="G391" s="128"/>
      <c r="H391" s="128"/>
      <c r="I391" s="121"/>
      <c r="J391" s="121"/>
      <c r="K391" s="128"/>
    </row>
    <row r="392" spans="2:11">
      <c r="B392" s="120"/>
      <c r="C392" s="128"/>
      <c r="D392" s="128"/>
      <c r="E392" s="128"/>
      <c r="F392" s="128"/>
      <c r="G392" s="128"/>
      <c r="H392" s="128"/>
      <c r="I392" s="121"/>
      <c r="J392" s="121"/>
      <c r="K392" s="128"/>
    </row>
    <row r="393" spans="2:11">
      <c r="B393" s="120"/>
      <c r="C393" s="128"/>
      <c r="D393" s="128"/>
      <c r="E393" s="128"/>
      <c r="F393" s="128"/>
      <c r="G393" s="128"/>
      <c r="H393" s="128"/>
      <c r="I393" s="121"/>
      <c r="J393" s="121"/>
      <c r="K393" s="128"/>
    </row>
    <row r="394" spans="2:11">
      <c r="B394" s="120"/>
      <c r="C394" s="128"/>
      <c r="D394" s="128"/>
      <c r="E394" s="128"/>
      <c r="F394" s="128"/>
      <c r="G394" s="128"/>
      <c r="H394" s="128"/>
      <c r="I394" s="121"/>
      <c r="J394" s="121"/>
      <c r="K394" s="128"/>
    </row>
    <row r="395" spans="2:11">
      <c r="B395" s="120"/>
      <c r="C395" s="128"/>
      <c r="D395" s="128"/>
      <c r="E395" s="128"/>
      <c r="F395" s="128"/>
      <c r="G395" s="128"/>
      <c r="H395" s="128"/>
      <c r="I395" s="121"/>
      <c r="J395" s="121"/>
      <c r="K395" s="128"/>
    </row>
    <row r="396" spans="2:11">
      <c r="B396" s="120"/>
      <c r="C396" s="128"/>
      <c r="D396" s="128"/>
      <c r="E396" s="128"/>
      <c r="F396" s="128"/>
      <c r="G396" s="128"/>
      <c r="H396" s="128"/>
      <c r="I396" s="121"/>
      <c r="J396" s="121"/>
      <c r="K396" s="128"/>
    </row>
    <row r="397" spans="2:11">
      <c r="B397" s="120"/>
      <c r="C397" s="128"/>
      <c r="D397" s="128"/>
      <c r="E397" s="128"/>
      <c r="F397" s="128"/>
      <c r="G397" s="128"/>
      <c r="H397" s="128"/>
      <c r="I397" s="121"/>
      <c r="J397" s="121"/>
      <c r="K397" s="128"/>
    </row>
    <row r="398" spans="2:11">
      <c r="B398" s="120"/>
      <c r="C398" s="128"/>
      <c r="D398" s="128"/>
      <c r="E398" s="128"/>
      <c r="F398" s="128"/>
      <c r="G398" s="128"/>
      <c r="H398" s="128"/>
      <c r="I398" s="121"/>
      <c r="J398" s="121"/>
      <c r="K398" s="128"/>
    </row>
    <row r="399" spans="2:11">
      <c r="B399" s="120"/>
      <c r="C399" s="128"/>
      <c r="D399" s="128"/>
      <c r="E399" s="128"/>
      <c r="F399" s="128"/>
      <c r="G399" s="128"/>
      <c r="H399" s="128"/>
      <c r="I399" s="121"/>
      <c r="J399" s="121"/>
      <c r="K399" s="128"/>
    </row>
    <row r="400" spans="2:11">
      <c r="B400" s="120"/>
      <c r="C400" s="128"/>
      <c r="D400" s="128"/>
      <c r="E400" s="128"/>
      <c r="F400" s="128"/>
      <c r="G400" s="128"/>
      <c r="H400" s="128"/>
      <c r="I400" s="121"/>
      <c r="J400" s="121"/>
      <c r="K400" s="128"/>
    </row>
    <row r="401" spans="2:11">
      <c r="B401" s="120"/>
      <c r="C401" s="128"/>
      <c r="D401" s="128"/>
      <c r="E401" s="128"/>
      <c r="F401" s="128"/>
      <c r="G401" s="128"/>
      <c r="H401" s="128"/>
      <c r="I401" s="121"/>
      <c r="J401" s="121"/>
      <c r="K401" s="128"/>
    </row>
    <row r="402" spans="2:11">
      <c r="B402" s="120"/>
      <c r="C402" s="128"/>
      <c r="D402" s="128"/>
      <c r="E402" s="128"/>
      <c r="F402" s="128"/>
      <c r="G402" s="128"/>
      <c r="H402" s="128"/>
      <c r="I402" s="121"/>
      <c r="J402" s="121"/>
      <c r="K402" s="128"/>
    </row>
    <row r="403" spans="2:11">
      <c r="B403" s="120"/>
      <c r="C403" s="128"/>
      <c r="D403" s="128"/>
      <c r="E403" s="128"/>
      <c r="F403" s="128"/>
      <c r="G403" s="128"/>
      <c r="H403" s="128"/>
      <c r="I403" s="121"/>
      <c r="J403" s="121"/>
      <c r="K403" s="128"/>
    </row>
    <row r="404" spans="2:11">
      <c r="B404" s="120"/>
      <c r="C404" s="128"/>
      <c r="D404" s="128"/>
      <c r="E404" s="128"/>
      <c r="F404" s="128"/>
      <c r="G404" s="128"/>
      <c r="H404" s="128"/>
      <c r="I404" s="121"/>
      <c r="J404" s="121"/>
      <c r="K404" s="128"/>
    </row>
    <row r="405" spans="2:11">
      <c r="B405" s="120"/>
      <c r="C405" s="128"/>
      <c r="D405" s="128"/>
      <c r="E405" s="128"/>
      <c r="F405" s="128"/>
      <c r="G405" s="128"/>
      <c r="H405" s="128"/>
      <c r="I405" s="121"/>
      <c r="J405" s="121"/>
      <c r="K405" s="128"/>
    </row>
    <row r="406" spans="2:11">
      <c r="B406" s="120"/>
      <c r="C406" s="128"/>
      <c r="D406" s="128"/>
      <c r="E406" s="128"/>
      <c r="F406" s="128"/>
      <c r="G406" s="128"/>
      <c r="H406" s="128"/>
      <c r="I406" s="121"/>
      <c r="J406" s="121"/>
      <c r="K406" s="128"/>
    </row>
    <row r="407" spans="2:11">
      <c r="B407" s="120"/>
      <c r="C407" s="128"/>
      <c r="D407" s="128"/>
      <c r="E407" s="128"/>
      <c r="F407" s="128"/>
      <c r="G407" s="128"/>
      <c r="H407" s="128"/>
      <c r="I407" s="121"/>
      <c r="J407" s="121"/>
      <c r="K407" s="128"/>
    </row>
    <row r="408" spans="2:11">
      <c r="B408" s="120"/>
      <c r="C408" s="128"/>
      <c r="D408" s="128"/>
      <c r="E408" s="128"/>
      <c r="F408" s="128"/>
      <c r="G408" s="128"/>
      <c r="H408" s="128"/>
      <c r="I408" s="121"/>
      <c r="J408" s="121"/>
      <c r="K408" s="128"/>
    </row>
    <row r="409" spans="2:11">
      <c r="B409" s="120"/>
      <c r="C409" s="128"/>
      <c r="D409" s="128"/>
      <c r="E409" s="128"/>
      <c r="F409" s="128"/>
      <c r="G409" s="128"/>
      <c r="H409" s="128"/>
      <c r="I409" s="121"/>
      <c r="J409" s="121"/>
      <c r="K409" s="128"/>
    </row>
    <row r="410" spans="2:11">
      <c r="B410" s="120"/>
      <c r="C410" s="128"/>
      <c r="D410" s="128"/>
      <c r="E410" s="128"/>
      <c r="F410" s="128"/>
      <c r="G410" s="128"/>
      <c r="H410" s="128"/>
      <c r="I410" s="121"/>
      <c r="J410" s="121"/>
      <c r="K410" s="128"/>
    </row>
    <row r="411" spans="2:11">
      <c r="B411" s="120"/>
      <c r="C411" s="128"/>
      <c r="D411" s="128"/>
      <c r="E411" s="128"/>
      <c r="F411" s="128"/>
      <c r="G411" s="128"/>
      <c r="H411" s="128"/>
      <c r="I411" s="121"/>
      <c r="J411" s="121"/>
      <c r="K411" s="128"/>
    </row>
    <row r="412" spans="2:11">
      <c r="B412" s="120"/>
      <c r="C412" s="128"/>
      <c r="D412" s="128"/>
      <c r="E412" s="128"/>
      <c r="F412" s="128"/>
      <c r="G412" s="128"/>
      <c r="H412" s="128"/>
      <c r="I412" s="121"/>
      <c r="J412" s="121"/>
      <c r="K412" s="128"/>
    </row>
    <row r="413" spans="2:11">
      <c r="B413" s="120"/>
      <c r="C413" s="128"/>
      <c r="D413" s="128"/>
      <c r="E413" s="128"/>
      <c r="F413" s="128"/>
      <c r="G413" s="128"/>
      <c r="H413" s="128"/>
      <c r="I413" s="121"/>
      <c r="J413" s="121"/>
      <c r="K413" s="128"/>
    </row>
    <row r="414" spans="2:11">
      <c r="B414" s="120"/>
      <c r="C414" s="128"/>
      <c r="D414" s="128"/>
      <c r="E414" s="128"/>
      <c r="F414" s="128"/>
      <c r="G414" s="128"/>
      <c r="H414" s="128"/>
      <c r="I414" s="121"/>
      <c r="J414" s="121"/>
      <c r="K414" s="128"/>
    </row>
    <row r="415" spans="2:11">
      <c r="B415" s="120"/>
      <c r="C415" s="128"/>
      <c r="D415" s="128"/>
      <c r="E415" s="128"/>
      <c r="F415" s="128"/>
      <c r="G415" s="128"/>
      <c r="H415" s="128"/>
      <c r="I415" s="121"/>
      <c r="J415" s="121"/>
      <c r="K415" s="128"/>
    </row>
    <row r="416" spans="2:11">
      <c r="B416" s="120"/>
      <c r="C416" s="128"/>
      <c r="D416" s="128"/>
      <c r="E416" s="128"/>
      <c r="F416" s="128"/>
      <c r="G416" s="128"/>
      <c r="H416" s="128"/>
      <c r="I416" s="121"/>
      <c r="J416" s="121"/>
      <c r="K416" s="128"/>
    </row>
    <row r="417" spans="2:11">
      <c r="B417" s="120"/>
      <c r="C417" s="128"/>
      <c r="D417" s="128"/>
      <c r="E417" s="128"/>
      <c r="F417" s="128"/>
      <c r="G417" s="128"/>
      <c r="H417" s="128"/>
      <c r="I417" s="121"/>
      <c r="J417" s="121"/>
      <c r="K417" s="128"/>
    </row>
    <row r="418" spans="2:11">
      <c r="B418" s="120"/>
      <c r="C418" s="128"/>
      <c r="D418" s="128"/>
      <c r="E418" s="128"/>
      <c r="F418" s="128"/>
      <c r="G418" s="128"/>
      <c r="H418" s="128"/>
      <c r="I418" s="121"/>
      <c r="J418" s="121"/>
      <c r="K418" s="128"/>
    </row>
    <row r="419" spans="2:11">
      <c r="B419" s="120"/>
      <c r="C419" s="128"/>
      <c r="D419" s="128"/>
      <c r="E419" s="128"/>
      <c r="F419" s="128"/>
      <c r="G419" s="128"/>
      <c r="H419" s="128"/>
      <c r="I419" s="121"/>
      <c r="J419" s="121"/>
      <c r="K419" s="128"/>
    </row>
    <row r="420" spans="2:11">
      <c r="B420" s="120"/>
      <c r="C420" s="128"/>
      <c r="D420" s="128"/>
      <c r="E420" s="128"/>
      <c r="F420" s="128"/>
      <c r="G420" s="128"/>
      <c r="H420" s="128"/>
      <c r="I420" s="121"/>
      <c r="J420" s="121"/>
      <c r="K420" s="128"/>
    </row>
    <row r="421" spans="2:11">
      <c r="B421" s="120"/>
      <c r="C421" s="128"/>
      <c r="D421" s="128"/>
      <c r="E421" s="128"/>
      <c r="F421" s="128"/>
      <c r="G421" s="128"/>
      <c r="H421" s="128"/>
      <c r="I421" s="121"/>
      <c r="J421" s="121"/>
      <c r="K421" s="128"/>
    </row>
    <row r="422" spans="2:11">
      <c r="B422" s="120"/>
      <c r="C422" s="128"/>
      <c r="D422" s="128"/>
      <c r="E422" s="128"/>
      <c r="F422" s="128"/>
      <c r="G422" s="128"/>
      <c r="H422" s="128"/>
      <c r="I422" s="121"/>
      <c r="J422" s="121"/>
      <c r="K422" s="128"/>
    </row>
    <row r="423" spans="2:11">
      <c r="B423" s="120"/>
      <c r="C423" s="128"/>
      <c r="D423" s="128"/>
      <c r="E423" s="128"/>
      <c r="F423" s="128"/>
      <c r="G423" s="128"/>
      <c r="H423" s="128"/>
      <c r="I423" s="121"/>
      <c r="J423" s="121"/>
      <c r="K423" s="128"/>
    </row>
    <row r="424" spans="2:11">
      <c r="B424" s="120"/>
      <c r="C424" s="128"/>
      <c r="D424" s="128"/>
      <c r="E424" s="128"/>
      <c r="F424" s="128"/>
      <c r="G424" s="128"/>
      <c r="H424" s="128"/>
      <c r="I424" s="121"/>
      <c r="J424" s="121"/>
      <c r="K424" s="128"/>
    </row>
    <row r="425" spans="2:11">
      <c r="B425" s="120"/>
      <c r="C425" s="128"/>
      <c r="D425" s="128"/>
      <c r="E425" s="128"/>
      <c r="F425" s="128"/>
      <c r="G425" s="128"/>
      <c r="H425" s="128"/>
      <c r="I425" s="121"/>
      <c r="J425" s="121"/>
      <c r="K425" s="128"/>
    </row>
    <row r="426" spans="2:11">
      <c r="B426" s="120"/>
      <c r="C426" s="128"/>
      <c r="D426" s="128"/>
      <c r="E426" s="128"/>
      <c r="F426" s="128"/>
      <c r="G426" s="128"/>
      <c r="H426" s="128"/>
      <c r="I426" s="121"/>
      <c r="J426" s="121"/>
      <c r="K426" s="128"/>
    </row>
    <row r="427" spans="2:11">
      <c r="B427" s="120"/>
      <c r="C427" s="128"/>
      <c r="D427" s="128"/>
      <c r="E427" s="128"/>
      <c r="F427" s="128"/>
      <c r="G427" s="128"/>
      <c r="H427" s="128"/>
      <c r="I427" s="121"/>
      <c r="J427" s="121"/>
      <c r="K427" s="128"/>
    </row>
    <row r="428" spans="2:11">
      <c r="B428" s="120"/>
      <c r="C428" s="128"/>
      <c r="D428" s="128"/>
      <c r="E428" s="128"/>
      <c r="F428" s="128"/>
      <c r="G428" s="128"/>
      <c r="H428" s="128"/>
      <c r="I428" s="121"/>
      <c r="J428" s="121"/>
      <c r="K428" s="128"/>
    </row>
    <row r="429" spans="2:11">
      <c r="B429" s="120"/>
      <c r="C429" s="128"/>
      <c r="D429" s="128"/>
      <c r="E429" s="128"/>
      <c r="F429" s="128"/>
      <c r="G429" s="128"/>
      <c r="H429" s="128"/>
      <c r="I429" s="121"/>
      <c r="J429" s="121"/>
      <c r="K429" s="128"/>
    </row>
    <row r="430" spans="2:11">
      <c r="B430" s="120"/>
      <c r="C430" s="128"/>
      <c r="D430" s="128"/>
      <c r="E430" s="128"/>
      <c r="F430" s="128"/>
      <c r="G430" s="128"/>
      <c r="H430" s="128"/>
      <c r="I430" s="121"/>
      <c r="J430" s="121"/>
      <c r="K430" s="128"/>
    </row>
    <row r="431" spans="2:11">
      <c r="B431" s="120"/>
      <c r="C431" s="128"/>
      <c r="D431" s="128"/>
      <c r="E431" s="128"/>
      <c r="F431" s="128"/>
      <c r="G431" s="128"/>
      <c r="H431" s="128"/>
      <c r="I431" s="121"/>
      <c r="J431" s="121"/>
      <c r="K431" s="128"/>
    </row>
    <row r="432" spans="2:11">
      <c r="B432" s="120"/>
      <c r="C432" s="128"/>
      <c r="D432" s="128"/>
      <c r="E432" s="128"/>
      <c r="F432" s="128"/>
      <c r="G432" s="128"/>
      <c r="H432" s="128"/>
      <c r="I432" s="121"/>
      <c r="J432" s="121"/>
      <c r="K432" s="128"/>
    </row>
    <row r="433" spans="2:11">
      <c r="B433" s="120"/>
      <c r="C433" s="128"/>
      <c r="D433" s="128"/>
      <c r="E433" s="128"/>
      <c r="F433" s="128"/>
      <c r="G433" s="128"/>
      <c r="H433" s="128"/>
      <c r="I433" s="121"/>
      <c r="J433" s="121"/>
      <c r="K433" s="128"/>
    </row>
    <row r="434" spans="2:11">
      <c r="B434" s="120"/>
      <c r="C434" s="128"/>
      <c r="D434" s="128"/>
      <c r="E434" s="128"/>
      <c r="F434" s="128"/>
      <c r="G434" s="128"/>
      <c r="H434" s="128"/>
      <c r="I434" s="121"/>
      <c r="J434" s="121"/>
      <c r="K434" s="128"/>
    </row>
    <row r="435" spans="2:11">
      <c r="B435" s="120"/>
      <c r="C435" s="128"/>
      <c r="D435" s="128"/>
      <c r="E435" s="128"/>
      <c r="F435" s="128"/>
      <c r="G435" s="128"/>
      <c r="H435" s="128"/>
      <c r="I435" s="121"/>
      <c r="J435" s="121"/>
      <c r="K435" s="128"/>
    </row>
    <row r="436" spans="2:11">
      <c r="B436" s="120"/>
      <c r="C436" s="128"/>
      <c r="D436" s="128"/>
      <c r="E436" s="128"/>
      <c r="F436" s="128"/>
      <c r="G436" s="128"/>
      <c r="H436" s="128"/>
      <c r="I436" s="121"/>
      <c r="J436" s="121"/>
      <c r="K436" s="128"/>
    </row>
    <row r="437" spans="2:11">
      <c r="B437" s="120"/>
      <c r="C437" s="128"/>
      <c r="D437" s="128"/>
      <c r="E437" s="128"/>
      <c r="F437" s="128"/>
      <c r="G437" s="128"/>
      <c r="H437" s="128"/>
      <c r="I437" s="121"/>
      <c r="J437" s="121"/>
      <c r="K437" s="128"/>
    </row>
    <row r="438" spans="2:11">
      <c r="B438" s="120"/>
      <c r="C438" s="128"/>
      <c r="D438" s="128"/>
      <c r="E438" s="128"/>
      <c r="F438" s="128"/>
      <c r="G438" s="128"/>
      <c r="H438" s="128"/>
      <c r="I438" s="121"/>
      <c r="J438" s="121"/>
      <c r="K438" s="128"/>
    </row>
    <row r="439" spans="2:11">
      <c r="B439" s="120"/>
      <c r="C439" s="128"/>
      <c r="D439" s="128"/>
      <c r="E439" s="128"/>
      <c r="F439" s="128"/>
      <c r="G439" s="128"/>
      <c r="H439" s="128"/>
      <c r="I439" s="121"/>
      <c r="J439" s="121"/>
      <c r="K439" s="128"/>
    </row>
    <row r="440" spans="2:11">
      <c r="B440" s="120"/>
      <c r="C440" s="128"/>
      <c r="D440" s="128"/>
      <c r="E440" s="128"/>
      <c r="F440" s="128"/>
      <c r="G440" s="128"/>
      <c r="H440" s="128"/>
      <c r="I440" s="121"/>
      <c r="J440" s="121"/>
      <c r="K440" s="128"/>
    </row>
    <row r="441" spans="2:11">
      <c r="B441" s="120"/>
      <c r="C441" s="128"/>
      <c r="D441" s="128"/>
      <c r="E441" s="128"/>
      <c r="F441" s="128"/>
      <c r="G441" s="128"/>
      <c r="H441" s="128"/>
      <c r="I441" s="121"/>
      <c r="J441" s="121"/>
      <c r="K441" s="128"/>
    </row>
    <row r="442" spans="2:11">
      <c r="B442" s="120"/>
      <c r="C442" s="128"/>
      <c r="D442" s="128"/>
      <c r="E442" s="128"/>
      <c r="F442" s="128"/>
      <c r="G442" s="128"/>
      <c r="H442" s="128"/>
      <c r="I442" s="121"/>
      <c r="J442" s="121"/>
      <c r="K442" s="128"/>
    </row>
    <row r="443" spans="2:11">
      <c r="B443" s="120"/>
      <c r="C443" s="128"/>
      <c r="D443" s="128"/>
      <c r="E443" s="128"/>
      <c r="F443" s="128"/>
      <c r="G443" s="128"/>
      <c r="H443" s="128"/>
      <c r="I443" s="121"/>
      <c r="J443" s="121"/>
      <c r="K443" s="128"/>
    </row>
    <row r="444" spans="2:11">
      <c r="B444" s="120"/>
      <c r="C444" s="128"/>
      <c r="D444" s="128"/>
      <c r="E444" s="128"/>
      <c r="F444" s="128"/>
      <c r="G444" s="128"/>
      <c r="H444" s="128"/>
      <c r="I444" s="121"/>
      <c r="J444" s="121"/>
      <c r="K444" s="128"/>
    </row>
    <row r="445" spans="2:11">
      <c r="B445" s="120"/>
      <c r="C445" s="128"/>
      <c r="D445" s="128"/>
      <c r="E445" s="128"/>
      <c r="F445" s="128"/>
      <c r="G445" s="128"/>
      <c r="H445" s="128"/>
      <c r="I445" s="121"/>
      <c r="J445" s="121"/>
      <c r="K445" s="128"/>
    </row>
    <row r="446" spans="2:11">
      <c r="B446" s="120"/>
      <c r="C446" s="128"/>
      <c r="D446" s="128"/>
      <c r="E446" s="128"/>
      <c r="F446" s="128"/>
      <c r="G446" s="128"/>
      <c r="H446" s="128"/>
      <c r="I446" s="121"/>
      <c r="J446" s="121"/>
      <c r="K446" s="128"/>
    </row>
    <row r="447" spans="2:11">
      <c r="B447" s="120"/>
      <c r="C447" s="128"/>
      <c r="D447" s="128"/>
      <c r="E447" s="128"/>
      <c r="F447" s="128"/>
      <c r="G447" s="128"/>
      <c r="H447" s="128"/>
      <c r="I447" s="121"/>
      <c r="J447" s="121"/>
      <c r="K447" s="128"/>
    </row>
    <row r="448" spans="2:11">
      <c r="B448" s="120"/>
      <c r="C448" s="128"/>
      <c r="D448" s="128"/>
      <c r="E448" s="128"/>
      <c r="F448" s="128"/>
      <c r="G448" s="128"/>
      <c r="H448" s="128"/>
      <c r="I448" s="121"/>
      <c r="J448" s="121"/>
      <c r="K448" s="128"/>
    </row>
    <row r="449" spans="2:11">
      <c r="B449" s="120"/>
      <c r="C449" s="128"/>
      <c r="D449" s="128"/>
      <c r="E449" s="128"/>
      <c r="F449" s="128"/>
      <c r="G449" s="128"/>
      <c r="H449" s="128"/>
      <c r="I449" s="121"/>
      <c r="J449" s="121"/>
      <c r="K449" s="128"/>
    </row>
    <row r="450" spans="2:11">
      <c r="B450" s="120"/>
      <c r="C450" s="128"/>
      <c r="D450" s="128"/>
      <c r="E450" s="128"/>
      <c r="F450" s="128"/>
      <c r="G450" s="128"/>
      <c r="H450" s="128"/>
      <c r="I450" s="121"/>
      <c r="J450" s="121"/>
      <c r="K450" s="128"/>
    </row>
    <row r="451" spans="2:11">
      <c r="B451" s="120"/>
      <c r="C451" s="128"/>
      <c r="D451" s="128"/>
      <c r="E451" s="128"/>
      <c r="F451" s="128"/>
      <c r="G451" s="128"/>
      <c r="H451" s="128"/>
      <c r="I451" s="121"/>
      <c r="J451" s="121"/>
      <c r="K451" s="128"/>
    </row>
    <row r="452" spans="2:11">
      <c r="B452" s="120"/>
      <c r="C452" s="128"/>
      <c r="D452" s="128"/>
      <c r="E452" s="128"/>
      <c r="F452" s="128"/>
      <c r="G452" s="128"/>
      <c r="H452" s="128"/>
      <c r="I452" s="121"/>
      <c r="J452" s="121"/>
      <c r="K452" s="128"/>
    </row>
    <row r="453" spans="2:11">
      <c r="B453" s="120"/>
      <c r="C453" s="128"/>
      <c r="D453" s="128"/>
      <c r="E453" s="128"/>
      <c r="F453" s="128"/>
      <c r="G453" s="128"/>
      <c r="H453" s="128"/>
      <c r="I453" s="121"/>
      <c r="J453" s="121"/>
      <c r="K453" s="128"/>
    </row>
    <row r="454" spans="2:11">
      <c r="B454" s="120"/>
      <c r="C454" s="128"/>
      <c r="D454" s="128"/>
      <c r="E454" s="128"/>
      <c r="F454" s="128"/>
      <c r="G454" s="128"/>
      <c r="H454" s="128"/>
      <c r="I454" s="121"/>
      <c r="J454" s="121"/>
      <c r="K454" s="128"/>
    </row>
    <row r="455" spans="2:11">
      <c r="B455" s="120"/>
      <c r="C455" s="128"/>
      <c r="D455" s="128"/>
      <c r="E455" s="128"/>
      <c r="F455" s="128"/>
      <c r="G455" s="128"/>
      <c r="H455" s="128"/>
      <c r="I455" s="121"/>
      <c r="J455" s="121"/>
      <c r="K455" s="128"/>
    </row>
    <row r="456" spans="2:11">
      <c r="B456" s="120"/>
      <c r="C456" s="128"/>
      <c r="D456" s="128"/>
      <c r="E456" s="128"/>
      <c r="F456" s="128"/>
      <c r="G456" s="128"/>
      <c r="H456" s="128"/>
      <c r="I456" s="121"/>
      <c r="J456" s="121"/>
      <c r="K456" s="128"/>
    </row>
    <row r="457" spans="2:11">
      <c r="B457" s="120"/>
      <c r="C457" s="128"/>
      <c r="D457" s="128"/>
      <c r="E457" s="128"/>
      <c r="F457" s="128"/>
      <c r="G457" s="128"/>
      <c r="H457" s="128"/>
      <c r="I457" s="121"/>
      <c r="J457" s="121"/>
      <c r="K457" s="128"/>
    </row>
    <row r="458" spans="2:11">
      <c r="B458" s="120"/>
      <c r="C458" s="128"/>
      <c r="D458" s="128"/>
      <c r="E458" s="128"/>
      <c r="F458" s="128"/>
      <c r="G458" s="128"/>
      <c r="H458" s="128"/>
      <c r="I458" s="121"/>
      <c r="J458" s="121"/>
      <c r="K458" s="128"/>
    </row>
    <row r="459" spans="2:11">
      <c r="B459" s="120"/>
      <c r="C459" s="128"/>
      <c r="D459" s="128"/>
      <c r="E459" s="128"/>
      <c r="F459" s="128"/>
      <c r="G459" s="128"/>
      <c r="H459" s="128"/>
      <c r="I459" s="121"/>
      <c r="J459" s="121"/>
      <c r="K459" s="128"/>
    </row>
    <row r="460" spans="2:11">
      <c r="B460" s="120"/>
      <c r="C460" s="128"/>
      <c r="D460" s="128"/>
      <c r="E460" s="128"/>
      <c r="F460" s="128"/>
      <c r="G460" s="128"/>
      <c r="H460" s="128"/>
      <c r="I460" s="121"/>
      <c r="J460" s="121"/>
      <c r="K460" s="128"/>
    </row>
    <row r="461" spans="2:11">
      <c r="B461" s="120"/>
      <c r="C461" s="128"/>
      <c r="D461" s="128"/>
      <c r="E461" s="128"/>
      <c r="F461" s="128"/>
      <c r="G461" s="128"/>
      <c r="H461" s="128"/>
      <c r="I461" s="121"/>
      <c r="J461" s="121"/>
      <c r="K461" s="128"/>
    </row>
    <row r="462" spans="2:11">
      <c r="B462" s="120"/>
      <c r="C462" s="128"/>
      <c r="D462" s="128"/>
      <c r="E462" s="128"/>
      <c r="F462" s="128"/>
      <c r="G462" s="128"/>
      <c r="H462" s="128"/>
      <c r="I462" s="121"/>
      <c r="J462" s="121"/>
      <c r="K462" s="128"/>
    </row>
    <row r="463" spans="2:11">
      <c r="B463" s="120"/>
      <c r="C463" s="128"/>
      <c r="D463" s="128"/>
      <c r="E463" s="128"/>
      <c r="F463" s="128"/>
      <c r="G463" s="128"/>
      <c r="H463" s="128"/>
      <c r="I463" s="121"/>
      <c r="J463" s="121"/>
      <c r="K463" s="128"/>
    </row>
    <row r="464" spans="2:11">
      <c r="B464" s="120"/>
      <c r="C464" s="128"/>
      <c r="D464" s="128"/>
      <c r="E464" s="128"/>
      <c r="F464" s="128"/>
      <c r="G464" s="128"/>
      <c r="H464" s="128"/>
      <c r="I464" s="121"/>
      <c r="J464" s="121"/>
      <c r="K464" s="128"/>
    </row>
    <row r="465" spans="2:11">
      <c r="B465" s="120"/>
      <c r="C465" s="128"/>
      <c r="D465" s="128"/>
      <c r="E465" s="128"/>
      <c r="F465" s="128"/>
      <c r="G465" s="128"/>
      <c r="H465" s="128"/>
      <c r="I465" s="121"/>
      <c r="J465" s="121"/>
      <c r="K465" s="128"/>
    </row>
    <row r="466" spans="2:11">
      <c r="B466" s="120"/>
      <c r="C466" s="128"/>
      <c r="D466" s="128"/>
      <c r="E466" s="128"/>
      <c r="F466" s="128"/>
      <c r="G466" s="128"/>
      <c r="H466" s="128"/>
      <c r="I466" s="121"/>
      <c r="J466" s="121"/>
      <c r="K466" s="128"/>
    </row>
    <row r="467" spans="2:11">
      <c r="B467" s="120"/>
      <c r="C467" s="128"/>
      <c r="D467" s="128"/>
      <c r="E467" s="128"/>
      <c r="F467" s="128"/>
      <c r="G467" s="128"/>
      <c r="H467" s="128"/>
      <c r="I467" s="121"/>
      <c r="J467" s="121"/>
      <c r="K467" s="128"/>
    </row>
    <row r="468" spans="2:11">
      <c r="B468" s="120"/>
      <c r="C468" s="128"/>
      <c r="D468" s="128"/>
      <c r="E468" s="128"/>
      <c r="F468" s="128"/>
      <c r="G468" s="128"/>
      <c r="H468" s="128"/>
      <c r="I468" s="121"/>
      <c r="J468" s="121"/>
      <c r="K468" s="128"/>
    </row>
    <row r="469" spans="2:11">
      <c r="B469" s="120"/>
      <c r="C469" s="128"/>
      <c r="D469" s="128"/>
      <c r="E469" s="128"/>
      <c r="F469" s="128"/>
      <c r="G469" s="128"/>
      <c r="H469" s="128"/>
      <c r="I469" s="121"/>
      <c r="J469" s="121"/>
      <c r="K469" s="128"/>
    </row>
    <row r="470" spans="2:11">
      <c r="B470" s="120"/>
      <c r="C470" s="128"/>
      <c r="D470" s="128"/>
      <c r="E470" s="128"/>
      <c r="F470" s="128"/>
      <c r="G470" s="128"/>
      <c r="H470" s="128"/>
      <c r="I470" s="121"/>
      <c r="J470" s="121"/>
      <c r="K470" s="128"/>
    </row>
    <row r="471" spans="2:11">
      <c r="B471" s="120"/>
      <c r="C471" s="128"/>
      <c r="D471" s="128"/>
      <c r="E471" s="128"/>
      <c r="F471" s="128"/>
      <c r="G471" s="128"/>
      <c r="H471" s="128"/>
      <c r="I471" s="121"/>
      <c r="J471" s="121"/>
      <c r="K471" s="128"/>
    </row>
    <row r="472" spans="2:11">
      <c r="B472" s="120"/>
      <c r="C472" s="128"/>
      <c r="D472" s="128"/>
      <c r="E472" s="128"/>
      <c r="F472" s="128"/>
      <c r="G472" s="128"/>
      <c r="H472" s="128"/>
      <c r="I472" s="121"/>
      <c r="J472" s="121"/>
      <c r="K472" s="128"/>
    </row>
    <row r="473" spans="2:11">
      <c r="B473" s="120"/>
      <c r="C473" s="128"/>
      <c r="D473" s="128"/>
      <c r="E473" s="128"/>
      <c r="F473" s="128"/>
      <c r="G473" s="128"/>
      <c r="H473" s="128"/>
      <c r="I473" s="121"/>
      <c r="J473" s="121"/>
      <c r="K473" s="128"/>
    </row>
    <row r="474" spans="2:11">
      <c r="B474" s="120"/>
      <c r="C474" s="128"/>
      <c r="D474" s="128"/>
      <c r="E474" s="128"/>
      <c r="F474" s="128"/>
      <c r="G474" s="128"/>
      <c r="H474" s="128"/>
      <c r="I474" s="121"/>
      <c r="J474" s="121"/>
      <c r="K474" s="128"/>
    </row>
    <row r="475" spans="2:11">
      <c r="B475" s="120"/>
      <c r="C475" s="128"/>
      <c r="D475" s="128"/>
      <c r="E475" s="128"/>
      <c r="F475" s="128"/>
      <c r="G475" s="128"/>
      <c r="H475" s="128"/>
      <c r="I475" s="121"/>
      <c r="J475" s="121"/>
      <c r="K475" s="128"/>
    </row>
    <row r="476" spans="2:11">
      <c r="B476" s="120"/>
      <c r="C476" s="128"/>
      <c r="D476" s="128"/>
      <c r="E476" s="128"/>
      <c r="F476" s="128"/>
      <c r="G476" s="128"/>
      <c r="H476" s="128"/>
      <c r="I476" s="121"/>
      <c r="J476" s="121"/>
      <c r="K476" s="128"/>
    </row>
    <row r="477" spans="2:11">
      <c r="B477" s="120"/>
      <c r="C477" s="128"/>
      <c r="D477" s="128"/>
      <c r="E477" s="128"/>
      <c r="F477" s="128"/>
      <c r="G477" s="128"/>
      <c r="H477" s="128"/>
      <c r="I477" s="121"/>
      <c r="J477" s="121"/>
      <c r="K477" s="128"/>
    </row>
    <row r="478" spans="2:11">
      <c r="B478" s="120"/>
      <c r="C478" s="128"/>
      <c r="D478" s="128"/>
      <c r="E478" s="128"/>
      <c r="F478" s="128"/>
      <c r="G478" s="128"/>
      <c r="H478" s="128"/>
      <c r="I478" s="121"/>
      <c r="J478" s="121"/>
      <c r="K478" s="128"/>
    </row>
    <row r="479" spans="2:11">
      <c r="B479" s="120"/>
      <c r="C479" s="128"/>
      <c r="D479" s="128"/>
      <c r="E479" s="128"/>
      <c r="F479" s="128"/>
      <c r="G479" s="128"/>
      <c r="H479" s="128"/>
      <c r="I479" s="121"/>
      <c r="J479" s="121"/>
      <c r="K479" s="128"/>
    </row>
    <row r="480" spans="2:11">
      <c r="B480" s="120"/>
      <c r="C480" s="128"/>
      <c r="D480" s="128"/>
      <c r="E480" s="128"/>
      <c r="F480" s="128"/>
      <c r="G480" s="128"/>
      <c r="H480" s="128"/>
      <c r="I480" s="121"/>
      <c r="J480" s="121"/>
      <c r="K480" s="128"/>
    </row>
    <row r="481" spans="2:11">
      <c r="B481" s="120"/>
      <c r="C481" s="128"/>
      <c r="D481" s="128"/>
      <c r="E481" s="128"/>
      <c r="F481" s="128"/>
      <c r="G481" s="128"/>
      <c r="H481" s="128"/>
      <c r="I481" s="121"/>
      <c r="J481" s="121"/>
      <c r="K481" s="128"/>
    </row>
    <row r="482" spans="2:11">
      <c r="B482" s="120"/>
      <c r="C482" s="128"/>
      <c r="D482" s="128"/>
      <c r="E482" s="128"/>
      <c r="F482" s="128"/>
      <c r="G482" s="128"/>
      <c r="H482" s="128"/>
      <c r="I482" s="121"/>
      <c r="J482" s="121"/>
      <c r="K482" s="128"/>
    </row>
    <row r="483" spans="2:11">
      <c r="B483" s="120"/>
      <c r="C483" s="128"/>
      <c r="D483" s="128"/>
      <c r="E483" s="128"/>
      <c r="F483" s="128"/>
      <c r="G483" s="128"/>
      <c r="H483" s="128"/>
      <c r="I483" s="121"/>
      <c r="J483" s="121"/>
      <c r="K483" s="128"/>
    </row>
    <row r="484" spans="2:11">
      <c r="B484" s="120"/>
      <c r="C484" s="128"/>
      <c r="D484" s="128"/>
      <c r="E484" s="128"/>
      <c r="F484" s="128"/>
      <c r="G484" s="128"/>
      <c r="H484" s="128"/>
      <c r="I484" s="121"/>
      <c r="J484" s="121"/>
      <c r="K484" s="128"/>
    </row>
    <row r="485" spans="2:11">
      <c r="B485" s="120"/>
      <c r="C485" s="128"/>
      <c r="D485" s="128"/>
      <c r="E485" s="128"/>
      <c r="F485" s="128"/>
      <c r="G485" s="128"/>
      <c r="H485" s="128"/>
      <c r="I485" s="121"/>
      <c r="J485" s="121"/>
      <c r="K485" s="128"/>
    </row>
    <row r="486" spans="2:11">
      <c r="B486" s="120"/>
      <c r="C486" s="128"/>
      <c r="D486" s="128"/>
      <c r="E486" s="128"/>
      <c r="F486" s="128"/>
      <c r="G486" s="128"/>
      <c r="H486" s="128"/>
      <c r="I486" s="121"/>
      <c r="J486" s="121"/>
      <c r="K486" s="128"/>
    </row>
    <row r="487" spans="2:11">
      <c r="B487" s="120"/>
      <c r="C487" s="128"/>
      <c r="D487" s="128"/>
      <c r="E487" s="128"/>
      <c r="F487" s="128"/>
      <c r="G487" s="128"/>
      <c r="H487" s="128"/>
      <c r="I487" s="121"/>
      <c r="J487" s="121"/>
      <c r="K487" s="128"/>
    </row>
    <row r="488" spans="2:11">
      <c r="B488" s="120"/>
      <c r="C488" s="128"/>
      <c r="D488" s="128"/>
      <c r="E488" s="128"/>
      <c r="F488" s="128"/>
      <c r="G488" s="128"/>
      <c r="H488" s="128"/>
      <c r="I488" s="121"/>
      <c r="J488" s="121"/>
      <c r="K488" s="128"/>
    </row>
    <row r="489" spans="2:11">
      <c r="B489" s="120"/>
      <c r="C489" s="128"/>
      <c r="D489" s="128"/>
      <c r="E489" s="128"/>
      <c r="F489" s="128"/>
      <c r="G489" s="128"/>
      <c r="H489" s="128"/>
      <c r="I489" s="121"/>
      <c r="J489" s="121"/>
      <c r="K489" s="128"/>
    </row>
    <row r="490" spans="2:11">
      <c r="B490" s="120"/>
      <c r="C490" s="128"/>
      <c r="D490" s="128"/>
      <c r="E490" s="128"/>
      <c r="F490" s="128"/>
      <c r="G490" s="128"/>
      <c r="H490" s="128"/>
      <c r="I490" s="121"/>
      <c r="J490" s="121"/>
      <c r="K490" s="128"/>
    </row>
    <row r="491" spans="2:11">
      <c r="B491" s="120"/>
      <c r="C491" s="128"/>
      <c r="D491" s="128"/>
      <c r="E491" s="128"/>
      <c r="F491" s="128"/>
      <c r="G491" s="128"/>
      <c r="H491" s="128"/>
      <c r="I491" s="121"/>
      <c r="J491" s="121"/>
      <c r="K491" s="128"/>
    </row>
    <row r="492" spans="2:11">
      <c r="B492" s="120"/>
      <c r="C492" s="128"/>
      <c r="D492" s="128"/>
      <c r="E492" s="128"/>
      <c r="F492" s="128"/>
      <c r="G492" s="128"/>
      <c r="H492" s="128"/>
      <c r="I492" s="121"/>
      <c r="J492" s="121"/>
      <c r="K492" s="128"/>
    </row>
    <row r="493" spans="2:11">
      <c r="B493" s="120"/>
      <c r="C493" s="128"/>
      <c r="D493" s="128"/>
      <c r="E493" s="128"/>
      <c r="F493" s="128"/>
      <c r="G493" s="128"/>
      <c r="H493" s="128"/>
      <c r="I493" s="121"/>
      <c r="J493" s="121"/>
      <c r="K493" s="128"/>
    </row>
    <row r="494" spans="2:11">
      <c r="B494" s="120"/>
      <c r="C494" s="128"/>
      <c r="D494" s="128"/>
      <c r="E494" s="128"/>
      <c r="F494" s="128"/>
      <c r="G494" s="128"/>
      <c r="H494" s="128"/>
      <c r="I494" s="121"/>
      <c r="J494" s="121"/>
      <c r="K494" s="128"/>
    </row>
    <row r="495" spans="2:11">
      <c r="B495" s="120"/>
      <c r="C495" s="128"/>
      <c r="D495" s="128"/>
      <c r="E495" s="128"/>
      <c r="F495" s="128"/>
      <c r="G495" s="128"/>
      <c r="H495" s="128"/>
      <c r="I495" s="121"/>
      <c r="J495" s="121"/>
      <c r="K495" s="128"/>
    </row>
    <row r="496" spans="2:11">
      <c r="B496" s="120"/>
      <c r="C496" s="128"/>
      <c r="D496" s="128"/>
      <c r="E496" s="128"/>
      <c r="F496" s="128"/>
      <c r="G496" s="128"/>
      <c r="H496" s="128"/>
      <c r="I496" s="121"/>
      <c r="J496" s="121"/>
      <c r="K496" s="128"/>
    </row>
    <row r="497" spans="2:11">
      <c r="B497" s="120"/>
      <c r="C497" s="128"/>
      <c r="D497" s="128"/>
      <c r="E497" s="128"/>
      <c r="F497" s="128"/>
      <c r="G497" s="128"/>
      <c r="H497" s="128"/>
      <c r="I497" s="121"/>
      <c r="J497" s="121"/>
      <c r="K497" s="128"/>
    </row>
    <row r="498" spans="2:11">
      <c r="B498" s="120"/>
      <c r="C498" s="128"/>
      <c r="D498" s="128"/>
      <c r="E498" s="128"/>
      <c r="F498" s="128"/>
      <c r="G498" s="128"/>
      <c r="H498" s="128"/>
      <c r="I498" s="121"/>
      <c r="J498" s="121"/>
      <c r="K498" s="128"/>
    </row>
    <row r="499" spans="2:11">
      <c r="B499" s="120"/>
      <c r="C499" s="128"/>
      <c r="D499" s="128"/>
      <c r="E499" s="128"/>
      <c r="F499" s="128"/>
      <c r="G499" s="128"/>
      <c r="H499" s="128"/>
      <c r="I499" s="121"/>
      <c r="J499" s="121"/>
      <c r="K499" s="128"/>
    </row>
    <row r="500" spans="2:11">
      <c r="B500" s="120"/>
      <c r="C500" s="128"/>
      <c r="D500" s="128"/>
      <c r="E500" s="128"/>
      <c r="F500" s="128"/>
      <c r="G500" s="128"/>
      <c r="H500" s="128"/>
      <c r="I500" s="121"/>
      <c r="J500" s="121"/>
      <c r="K500" s="128"/>
    </row>
    <row r="501" spans="2:11">
      <c r="B501" s="120"/>
      <c r="C501" s="128"/>
      <c r="D501" s="128"/>
      <c r="E501" s="128"/>
      <c r="F501" s="128"/>
      <c r="G501" s="128"/>
      <c r="H501" s="128"/>
      <c r="I501" s="121"/>
      <c r="J501" s="121"/>
      <c r="K501" s="128"/>
    </row>
    <row r="502" spans="2:11">
      <c r="B502" s="120"/>
      <c r="C502" s="128"/>
      <c r="D502" s="128"/>
      <c r="E502" s="128"/>
      <c r="F502" s="128"/>
      <c r="G502" s="128"/>
      <c r="H502" s="128"/>
      <c r="I502" s="121"/>
      <c r="J502" s="121"/>
      <c r="K502" s="128"/>
    </row>
    <row r="503" spans="2:11">
      <c r="B503" s="120"/>
      <c r="C503" s="128"/>
      <c r="D503" s="128"/>
      <c r="E503" s="128"/>
      <c r="F503" s="128"/>
      <c r="G503" s="128"/>
      <c r="H503" s="128"/>
      <c r="I503" s="121"/>
      <c r="J503" s="121"/>
      <c r="K503" s="128"/>
    </row>
    <row r="504" spans="2:11">
      <c r="B504" s="120"/>
      <c r="C504" s="128"/>
      <c r="D504" s="128"/>
      <c r="E504" s="128"/>
      <c r="F504" s="128"/>
      <c r="G504" s="128"/>
      <c r="H504" s="128"/>
      <c r="I504" s="121"/>
      <c r="J504" s="121"/>
      <c r="K504" s="128"/>
    </row>
    <row r="505" spans="2:11">
      <c r="B505" s="120"/>
      <c r="C505" s="128"/>
      <c r="D505" s="128"/>
      <c r="E505" s="128"/>
      <c r="F505" s="128"/>
      <c r="G505" s="128"/>
      <c r="H505" s="128"/>
      <c r="I505" s="121"/>
      <c r="J505" s="121"/>
      <c r="K505" s="128"/>
    </row>
    <row r="506" spans="2:11">
      <c r="B506" s="120"/>
      <c r="C506" s="128"/>
      <c r="D506" s="128"/>
      <c r="E506" s="128"/>
      <c r="F506" s="128"/>
      <c r="G506" s="128"/>
      <c r="H506" s="128"/>
      <c r="I506" s="121"/>
      <c r="J506" s="121"/>
      <c r="K506" s="128"/>
    </row>
    <row r="507" spans="2:11">
      <c r="B507" s="120"/>
      <c r="C507" s="128"/>
      <c r="D507" s="128"/>
      <c r="E507" s="128"/>
      <c r="F507" s="128"/>
      <c r="G507" s="128"/>
      <c r="H507" s="128"/>
      <c r="I507" s="121"/>
      <c r="J507" s="121"/>
      <c r="K507" s="128"/>
    </row>
    <row r="508" spans="2:11">
      <c r="B508" s="120"/>
      <c r="C508" s="128"/>
      <c r="D508" s="128"/>
      <c r="E508" s="128"/>
      <c r="F508" s="128"/>
      <c r="G508" s="128"/>
      <c r="H508" s="128"/>
      <c r="I508" s="121"/>
      <c r="J508" s="121"/>
      <c r="K508" s="128"/>
    </row>
    <row r="509" spans="2:11">
      <c r="B509" s="120"/>
      <c r="C509" s="128"/>
      <c r="D509" s="128"/>
      <c r="E509" s="128"/>
      <c r="F509" s="128"/>
      <c r="G509" s="128"/>
      <c r="H509" s="128"/>
      <c r="I509" s="121"/>
      <c r="J509" s="121"/>
      <c r="K509" s="128"/>
    </row>
    <row r="510" spans="2:11">
      <c r="B510" s="120"/>
      <c r="C510" s="128"/>
      <c r="D510" s="128"/>
      <c r="E510" s="128"/>
      <c r="F510" s="128"/>
      <c r="G510" s="128"/>
      <c r="H510" s="128"/>
      <c r="I510" s="121"/>
      <c r="J510" s="121"/>
      <c r="K510" s="128"/>
    </row>
    <row r="511" spans="2:11">
      <c r="B511" s="120"/>
      <c r="C511" s="128"/>
      <c r="D511" s="128"/>
      <c r="E511" s="128"/>
      <c r="F511" s="128"/>
      <c r="G511" s="128"/>
      <c r="H511" s="128"/>
      <c r="I511" s="121"/>
      <c r="J511" s="121"/>
      <c r="K511" s="128"/>
    </row>
    <row r="512" spans="2:11">
      <c r="B512" s="120"/>
      <c r="C512" s="128"/>
      <c r="D512" s="128"/>
      <c r="E512" s="128"/>
      <c r="F512" s="128"/>
      <c r="G512" s="128"/>
      <c r="H512" s="128"/>
      <c r="I512" s="121"/>
      <c r="J512" s="121"/>
      <c r="K512" s="128"/>
    </row>
    <row r="513" spans="2:11">
      <c r="B513" s="120"/>
      <c r="C513" s="128"/>
      <c r="D513" s="128"/>
      <c r="E513" s="128"/>
      <c r="F513" s="128"/>
      <c r="G513" s="128"/>
      <c r="H513" s="128"/>
      <c r="I513" s="121"/>
      <c r="J513" s="121"/>
      <c r="K513" s="128"/>
    </row>
    <row r="514" spans="2:11">
      <c r="B514" s="120"/>
      <c r="C514" s="128"/>
      <c r="D514" s="128"/>
      <c r="E514" s="128"/>
      <c r="F514" s="128"/>
      <c r="G514" s="128"/>
      <c r="H514" s="128"/>
      <c r="I514" s="121"/>
      <c r="J514" s="121"/>
      <c r="K514" s="128"/>
    </row>
    <row r="515" spans="2:11">
      <c r="B515" s="120"/>
      <c r="C515" s="128"/>
      <c r="D515" s="128"/>
      <c r="E515" s="128"/>
      <c r="F515" s="128"/>
      <c r="G515" s="128"/>
      <c r="H515" s="128"/>
      <c r="I515" s="121"/>
      <c r="J515" s="121"/>
      <c r="K515" s="128"/>
    </row>
    <row r="516" spans="2:11">
      <c r="B516" s="120"/>
      <c r="C516" s="128"/>
      <c r="D516" s="128"/>
      <c r="E516" s="128"/>
      <c r="F516" s="128"/>
      <c r="G516" s="128"/>
      <c r="H516" s="128"/>
      <c r="I516" s="121"/>
      <c r="J516" s="121"/>
      <c r="K516" s="128"/>
    </row>
    <row r="517" spans="2:11">
      <c r="B517" s="120"/>
      <c r="C517" s="128"/>
      <c r="D517" s="128"/>
      <c r="E517" s="128"/>
      <c r="F517" s="128"/>
      <c r="G517" s="128"/>
      <c r="H517" s="128"/>
      <c r="I517" s="121"/>
      <c r="J517" s="121"/>
      <c r="K517" s="128"/>
    </row>
    <row r="518" spans="2:11">
      <c r="B518" s="120"/>
      <c r="C518" s="128"/>
      <c r="D518" s="128"/>
      <c r="E518" s="128"/>
      <c r="F518" s="128"/>
      <c r="G518" s="128"/>
      <c r="H518" s="128"/>
      <c r="I518" s="121"/>
      <c r="J518" s="121"/>
      <c r="K518" s="128"/>
    </row>
    <row r="519" spans="2:11">
      <c r="B519" s="120"/>
      <c r="C519" s="128"/>
      <c r="D519" s="128"/>
      <c r="E519" s="128"/>
      <c r="F519" s="128"/>
      <c r="G519" s="128"/>
      <c r="H519" s="128"/>
      <c r="I519" s="121"/>
      <c r="J519" s="121"/>
      <c r="K519" s="128"/>
    </row>
    <row r="520" spans="2:11">
      <c r="B520" s="120"/>
      <c r="C520" s="128"/>
      <c r="D520" s="128"/>
      <c r="E520" s="128"/>
      <c r="F520" s="128"/>
      <c r="G520" s="128"/>
      <c r="H520" s="128"/>
      <c r="I520" s="121"/>
      <c r="J520" s="121"/>
      <c r="K520" s="128"/>
    </row>
    <row r="521" spans="2:11">
      <c r="B521" s="120"/>
      <c r="C521" s="128"/>
      <c r="D521" s="128"/>
      <c r="E521" s="128"/>
      <c r="F521" s="128"/>
      <c r="G521" s="128"/>
      <c r="H521" s="128"/>
      <c r="I521" s="121"/>
      <c r="J521" s="121"/>
      <c r="K521" s="128"/>
    </row>
    <row r="522" spans="2:11">
      <c r="B522" s="120"/>
      <c r="C522" s="128"/>
      <c r="D522" s="128"/>
      <c r="E522" s="128"/>
      <c r="F522" s="128"/>
      <c r="G522" s="128"/>
      <c r="H522" s="128"/>
      <c r="I522" s="121"/>
      <c r="J522" s="121"/>
      <c r="K522" s="128"/>
    </row>
    <row r="523" spans="2:11">
      <c r="B523" s="120"/>
      <c r="C523" s="128"/>
      <c r="D523" s="128"/>
      <c r="E523" s="128"/>
      <c r="F523" s="128"/>
      <c r="G523" s="128"/>
      <c r="H523" s="128"/>
      <c r="I523" s="121"/>
      <c r="J523" s="121"/>
      <c r="K523" s="128"/>
    </row>
    <row r="524" spans="2:11">
      <c r="B524" s="120"/>
      <c r="C524" s="128"/>
      <c r="D524" s="128"/>
      <c r="E524" s="128"/>
      <c r="F524" s="128"/>
      <c r="G524" s="128"/>
      <c r="H524" s="128"/>
      <c r="I524" s="121"/>
      <c r="J524" s="121"/>
      <c r="K524" s="128"/>
    </row>
    <row r="525" spans="2:11">
      <c r="B525" s="120"/>
      <c r="C525" s="128"/>
      <c r="D525" s="128"/>
      <c r="E525" s="128"/>
      <c r="F525" s="128"/>
      <c r="G525" s="128"/>
      <c r="H525" s="128"/>
      <c r="I525" s="121"/>
      <c r="J525" s="121"/>
      <c r="K525" s="128"/>
    </row>
    <row r="526" spans="2:11">
      <c r="B526" s="120"/>
      <c r="C526" s="128"/>
      <c r="D526" s="128"/>
      <c r="E526" s="128"/>
      <c r="F526" s="128"/>
      <c r="G526" s="128"/>
      <c r="H526" s="128"/>
      <c r="I526" s="121"/>
      <c r="J526" s="121"/>
      <c r="K526" s="128"/>
    </row>
    <row r="527" spans="2:11">
      <c r="B527" s="120"/>
      <c r="C527" s="128"/>
      <c r="D527" s="128"/>
      <c r="E527" s="128"/>
      <c r="F527" s="128"/>
      <c r="G527" s="128"/>
      <c r="H527" s="128"/>
      <c r="I527" s="121"/>
      <c r="J527" s="121"/>
      <c r="K527" s="128"/>
    </row>
    <row r="528" spans="2:11">
      <c r="B528" s="120"/>
      <c r="C528" s="128"/>
      <c r="D528" s="128"/>
      <c r="E528" s="128"/>
      <c r="F528" s="128"/>
      <c r="G528" s="128"/>
      <c r="H528" s="128"/>
      <c r="I528" s="121"/>
      <c r="J528" s="121"/>
      <c r="K528" s="128"/>
    </row>
    <row r="529" spans="2:11">
      <c r="B529" s="120"/>
      <c r="C529" s="128"/>
      <c r="D529" s="128"/>
      <c r="E529" s="128"/>
      <c r="F529" s="128"/>
      <c r="G529" s="128"/>
      <c r="H529" s="128"/>
      <c r="I529" s="121"/>
      <c r="J529" s="121"/>
      <c r="K529" s="128"/>
    </row>
    <row r="530" spans="2:11">
      <c r="B530" s="120"/>
      <c r="C530" s="128"/>
      <c r="D530" s="128"/>
      <c r="E530" s="128"/>
      <c r="F530" s="128"/>
      <c r="G530" s="128"/>
      <c r="H530" s="128"/>
      <c r="I530" s="121"/>
      <c r="J530" s="121"/>
      <c r="K530" s="128"/>
    </row>
    <row r="531" spans="2:11">
      <c r="B531" s="120"/>
      <c r="C531" s="128"/>
      <c r="D531" s="128"/>
      <c r="E531" s="128"/>
      <c r="F531" s="128"/>
      <c r="G531" s="128"/>
      <c r="H531" s="128"/>
      <c r="I531" s="121"/>
      <c r="J531" s="121"/>
      <c r="K531" s="128"/>
    </row>
    <row r="532" spans="2:11">
      <c r="B532" s="120"/>
      <c r="C532" s="128"/>
      <c r="D532" s="128"/>
      <c r="E532" s="128"/>
      <c r="F532" s="128"/>
      <c r="G532" s="128"/>
      <c r="H532" s="128"/>
      <c r="I532" s="121"/>
      <c r="J532" s="121"/>
      <c r="K532" s="128"/>
    </row>
    <row r="533" spans="2:11">
      <c r="B533" s="120"/>
      <c r="C533" s="128"/>
      <c r="D533" s="128"/>
      <c r="E533" s="128"/>
      <c r="F533" s="128"/>
      <c r="G533" s="128"/>
      <c r="H533" s="128"/>
      <c r="I533" s="121"/>
      <c r="J533" s="121"/>
      <c r="K533" s="128"/>
    </row>
    <row r="534" spans="2:11">
      <c r="B534" s="120"/>
      <c r="C534" s="128"/>
      <c r="D534" s="128"/>
      <c r="E534" s="128"/>
      <c r="F534" s="128"/>
      <c r="G534" s="128"/>
      <c r="H534" s="128"/>
      <c r="I534" s="121"/>
      <c r="J534" s="121"/>
      <c r="K534" s="128"/>
    </row>
    <row r="535" spans="2:11">
      <c r="B535" s="120"/>
      <c r="C535" s="128"/>
      <c r="D535" s="128"/>
      <c r="E535" s="128"/>
      <c r="F535" s="128"/>
      <c r="G535" s="128"/>
      <c r="H535" s="128"/>
      <c r="I535" s="121"/>
      <c r="J535" s="121"/>
      <c r="K535" s="128"/>
    </row>
    <row r="536" spans="2:11">
      <c r="B536" s="120"/>
      <c r="C536" s="128"/>
      <c r="D536" s="128"/>
      <c r="E536" s="128"/>
      <c r="F536" s="128"/>
      <c r="G536" s="128"/>
      <c r="H536" s="128"/>
      <c r="I536" s="121"/>
      <c r="J536" s="121"/>
      <c r="K536" s="128"/>
    </row>
    <row r="537" spans="2:11">
      <c r="B537" s="120"/>
      <c r="C537" s="128"/>
      <c r="D537" s="128"/>
      <c r="E537" s="128"/>
      <c r="F537" s="128"/>
      <c r="G537" s="128"/>
      <c r="H537" s="128"/>
      <c r="I537" s="121"/>
      <c r="J537" s="121"/>
      <c r="K537" s="128"/>
    </row>
    <row r="538" spans="2:11">
      <c r="B538" s="120"/>
      <c r="C538" s="128"/>
      <c r="D538" s="128"/>
      <c r="E538" s="128"/>
      <c r="F538" s="128"/>
      <c r="G538" s="128"/>
      <c r="H538" s="128"/>
      <c r="I538" s="121"/>
      <c r="J538" s="121"/>
      <c r="K538" s="128"/>
    </row>
    <row r="539" spans="2:11">
      <c r="B539" s="120"/>
      <c r="C539" s="128"/>
      <c r="D539" s="128"/>
      <c r="E539" s="128"/>
      <c r="F539" s="128"/>
      <c r="G539" s="128"/>
      <c r="H539" s="128"/>
      <c r="I539" s="121"/>
      <c r="J539" s="121"/>
      <c r="K539" s="128"/>
    </row>
    <row r="540" spans="2:11">
      <c r="B540" s="120"/>
      <c r="C540" s="128"/>
      <c r="D540" s="128"/>
      <c r="E540" s="128"/>
      <c r="F540" s="128"/>
      <c r="G540" s="128"/>
      <c r="H540" s="128"/>
      <c r="I540" s="121"/>
      <c r="J540" s="121"/>
      <c r="K540" s="128"/>
    </row>
    <row r="541" spans="2:11">
      <c r="B541" s="120"/>
      <c r="C541" s="128"/>
      <c r="D541" s="128"/>
      <c r="E541" s="128"/>
      <c r="F541" s="128"/>
      <c r="G541" s="128"/>
      <c r="H541" s="128"/>
      <c r="I541" s="121"/>
      <c r="J541" s="121"/>
      <c r="K541" s="128"/>
    </row>
    <row r="542" spans="2:11">
      <c r="B542" s="120"/>
      <c r="C542" s="128"/>
      <c r="D542" s="128"/>
      <c r="E542" s="128"/>
      <c r="F542" s="128"/>
      <c r="G542" s="128"/>
      <c r="H542" s="128"/>
      <c r="I542" s="121"/>
      <c r="J542" s="121"/>
      <c r="K542" s="128"/>
    </row>
    <row r="543" spans="2:11">
      <c r="B543" s="120"/>
      <c r="C543" s="128"/>
      <c r="D543" s="128"/>
      <c r="E543" s="128"/>
      <c r="F543" s="128"/>
      <c r="G543" s="128"/>
      <c r="H543" s="128"/>
      <c r="I543" s="121"/>
      <c r="J543" s="121"/>
      <c r="K543" s="128"/>
    </row>
    <row r="544" spans="2:11">
      <c r="B544" s="120"/>
      <c r="C544" s="128"/>
      <c r="D544" s="128"/>
      <c r="E544" s="128"/>
      <c r="F544" s="128"/>
      <c r="G544" s="128"/>
      <c r="H544" s="128"/>
      <c r="I544" s="121"/>
      <c r="J544" s="121"/>
      <c r="K544" s="128"/>
    </row>
    <row r="545" spans="2:11">
      <c r="B545" s="120"/>
      <c r="C545" s="128"/>
      <c r="D545" s="128"/>
      <c r="E545" s="128"/>
      <c r="F545" s="128"/>
      <c r="G545" s="128"/>
      <c r="H545" s="128"/>
      <c r="I545" s="121"/>
      <c r="J545" s="121"/>
      <c r="K545" s="128"/>
    </row>
    <row r="546" spans="2:11">
      <c r="B546" s="120"/>
      <c r="C546" s="128"/>
      <c r="D546" s="128"/>
      <c r="E546" s="128"/>
      <c r="F546" s="128"/>
      <c r="G546" s="128"/>
      <c r="H546" s="128"/>
      <c r="I546" s="121"/>
      <c r="J546" s="121"/>
      <c r="K546" s="128"/>
    </row>
    <row r="547" spans="2:11">
      <c r="B547" s="120"/>
      <c r="C547" s="128"/>
      <c r="D547" s="128"/>
      <c r="E547" s="128"/>
      <c r="F547" s="128"/>
      <c r="G547" s="128"/>
      <c r="H547" s="128"/>
      <c r="I547" s="121"/>
      <c r="J547" s="121"/>
      <c r="K547" s="128"/>
    </row>
    <row r="548" spans="2:11">
      <c r="B548" s="120"/>
      <c r="C548" s="128"/>
      <c r="D548" s="128"/>
      <c r="E548" s="128"/>
      <c r="F548" s="128"/>
      <c r="G548" s="128"/>
      <c r="H548" s="128"/>
      <c r="I548" s="121"/>
      <c r="J548" s="121"/>
      <c r="K548" s="128"/>
    </row>
    <row r="549" spans="2:11">
      <c r="B549" s="120"/>
      <c r="C549" s="128"/>
      <c r="D549" s="128"/>
      <c r="E549" s="128"/>
      <c r="F549" s="128"/>
      <c r="G549" s="128"/>
      <c r="H549" s="128"/>
      <c r="I549" s="121"/>
      <c r="J549" s="121"/>
      <c r="K549" s="128"/>
    </row>
    <row r="550" spans="2:11">
      <c r="B550" s="120"/>
      <c r="C550" s="128"/>
      <c r="D550" s="128"/>
      <c r="E550" s="128"/>
      <c r="F550" s="128"/>
      <c r="G550" s="128"/>
      <c r="H550" s="128"/>
      <c r="I550" s="121"/>
      <c r="J550" s="121"/>
      <c r="K550" s="128"/>
    </row>
    <row r="551" spans="2:11">
      <c r="B551" s="120"/>
      <c r="C551" s="128"/>
      <c r="D551" s="128"/>
      <c r="E551" s="128"/>
      <c r="F551" s="128"/>
      <c r="G551" s="128"/>
      <c r="H551" s="128"/>
      <c r="I551" s="121"/>
      <c r="J551" s="121"/>
      <c r="K551" s="128"/>
    </row>
    <row r="552" spans="2:11">
      <c r="B552" s="120"/>
      <c r="C552" s="128"/>
      <c r="D552" s="128"/>
      <c r="E552" s="128"/>
      <c r="F552" s="128"/>
      <c r="G552" s="128"/>
      <c r="H552" s="128"/>
      <c r="I552" s="121"/>
      <c r="J552" s="121"/>
      <c r="K552" s="128"/>
    </row>
    <row r="553" spans="2:11">
      <c r="B553" s="120"/>
      <c r="C553" s="128"/>
      <c r="D553" s="128"/>
      <c r="E553" s="128"/>
      <c r="F553" s="128"/>
      <c r="G553" s="128"/>
      <c r="H553" s="128"/>
      <c r="I553" s="121"/>
      <c r="J553" s="121"/>
      <c r="K553" s="128"/>
    </row>
    <row r="554" spans="2:11">
      <c r="B554" s="120"/>
      <c r="C554" s="128"/>
      <c r="D554" s="128"/>
      <c r="E554" s="128"/>
      <c r="F554" s="128"/>
      <c r="G554" s="128"/>
      <c r="H554" s="128"/>
      <c r="I554" s="121"/>
      <c r="J554" s="121"/>
      <c r="K554" s="128"/>
    </row>
    <row r="555" spans="2:11">
      <c r="B555" s="120"/>
      <c r="C555" s="128"/>
      <c r="D555" s="128"/>
      <c r="E555" s="128"/>
      <c r="F555" s="128"/>
      <c r="G555" s="128"/>
      <c r="H555" s="128"/>
      <c r="I555" s="121"/>
      <c r="J555" s="121"/>
      <c r="K555" s="128"/>
    </row>
    <row r="556" spans="2:11">
      <c r="B556" s="120"/>
      <c r="C556" s="128"/>
      <c r="D556" s="128"/>
      <c r="E556" s="128"/>
      <c r="F556" s="128"/>
      <c r="G556" s="128"/>
      <c r="H556" s="128"/>
      <c r="I556" s="121"/>
      <c r="J556" s="121"/>
      <c r="K556" s="128"/>
    </row>
    <row r="557" spans="2:11">
      <c r="B557" s="120"/>
      <c r="C557" s="128"/>
      <c r="D557" s="128"/>
      <c r="E557" s="128"/>
      <c r="F557" s="128"/>
      <c r="G557" s="128"/>
      <c r="H557" s="128"/>
      <c r="I557" s="121"/>
      <c r="J557" s="121"/>
      <c r="K557" s="128"/>
    </row>
    <row r="558" spans="2:11">
      <c r="B558" s="120"/>
      <c r="C558" s="128"/>
      <c r="D558" s="128"/>
      <c r="E558" s="128"/>
      <c r="F558" s="128"/>
      <c r="G558" s="128"/>
      <c r="H558" s="128"/>
      <c r="I558" s="121"/>
      <c r="J558" s="121"/>
      <c r="K558" s="128"/>
    </row>
    <row r="559" spans="2:11">
      <c r="B559" s="120"/>
      <c r="C559" s="128"/>
      <c r="D559" s="128"/>
      <c r="E559" s="128"/>
      <c r="F559" s="128"/>
      <c r="G559" s="128"/>
      <c r="H559" s="128"/>
      <c r="I559" s="121"/>
      <c r="J559" s="121"/>
      <c r="K559" s="128"/>
    </row>
    <row r="560" spans="2:11">
      <c r="B560" s="120"/>
      <c r="C560" s="128"/>
      <c r="D560" s="128"/>
      <c r="E560" s="128"/>
      <c r="F560" s="128"/>
      <c r="G560" s="128"/>
      <c r="H560" s="128"/>
      <c r="I560" s="121"/>
      <c r="J560" s="121"/>
      <c r="K560" s="128"/>
    </row>
    <row r="561" spans="2:11">
      <c r="B561" s="120"/>
      <c r="C561" s="128"/>
      <c r="D561" s="128"/>
      <c r="E561" s="128"/>
      <c r="F561" s="128"/>
      <c r="G561" s="128"/>
      <c r="H561" s="128"/>
      <c r="I561" s="121"/>
      <c r="J561" s="121"/>
      <c r="K561" s="128"/>
    </row>
    <row r="562" spans="2:11">
      <c r="B562" s="120"/>
      <c r="C562" s="128"/>
      <c r="D562" s="128"/>
      <c r="E562" s="128"/>
      <c r="F562" s="128"/>
      <c r="G562" s="128"/>
      <c r="H562" s="128"/>
      <c r="I562" s="121"/>
      <c r="J562" s="121"/>
      <c r="K562" s="128"/>
    </row>
    <row r="563" spans="2:11">
      <c r="B563" s="120"/>
      <c r="C563" s="128"/>
      <c r="D563" s="128"/>
      <c r="E563" s="128"/>
      <c r="F563" s="128"/>
      <c r="G563" s="128"/>
      <c r="H563" s="128"/>
      <c r="I563" s="121"/>
      <c r="J563" s="121"/>
      <c r="K563" s="128"/>
    </row>
    <row r="564" spans="2:11">
      <c r="B564" s="120"/>
      <c r="C564" s="128"/>
      <c r="D564" s="128"/>
      <c r="E564" s="128"/>
      <c r="F564" s="128"/>
      <c r="G564" s="128"/>
      <c r="H564" s="128"/>
      <c r="I564" s="121"/>
      <c r="J564" s="121"/>
      <c r="K564" s="12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144</v>
      </c>
      <c r="C1" s="67" t="s" vm="1">
        <v>228</v>
      </c>
    </row>
    <row r="2" spans="2:35">
      <c r="B2" s="46" t="s">
        <v>143</v>
      </c>
      <c r="C2" s="67" t="s">
        <v>229</v>
      </c>
    </row>
    <row r="3" spans="2:35">
      <c r="B3" s="46" t="s">
        <v>145</v>
      </c>
      <c r="C3" s="67" t="s">
        <v>230</v>
      </c>
      <c r="E3" s="2"/>
    </row>
    <row r="4" spans="2:35">
      <c r="B4" s="46" t="s">
        <v>146</v>
      </c>
      <c r="C4" s="67">
        <v>8801</v>
      </c>
    </row>
    <row r="6" spans="2:35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2:35" ht="26.25" customHeight="1">
      <c r="B7" s="134" t="s">
        <v>95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2:35" s="3" customFormat="1" ht="47.25">
      <c r="B8" s="21" t="s">
        <v>114</v>
      </c>
      <c r="C8" s="29" t="s">
        <v>44</v>
      </c>
      <c r="D8" s="12" t="s">
        <v>50</v>
      </c>
      <c r="E8" s="29" t="s">
        <v>14</v>
      </c>
      <c r="F8" s="29" t="s">
        <v>66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61</v>
      </c>
      <c r="O8" s="29" t="s">
        <v>58</v>
      </c>
      <c r="P8" s="29" t="s">
        <v>147</v>
      </c>
      <c r="Q8" s="30" t="s">
        <v>149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35" s="4" customFormat="1" ht="18" customHeight="1">
      <c r="B11" s="125" t="s">
        <v>2909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6">
        <v>0</v>
      </c>
      <c r="O11" s="88"/>
      <c r="P11" s="127">
        <v>0</v>
      </c>
      <c r="Q11" s="127">
        <v>0</v>
      </c>
      <c r="AI11" s="1"/>
    </row>
    <row r="12" spans="2:35" ht="21.75" customHeight="1">
      <c r="B12" s="122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2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2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2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0"/>
      <c r="C111" s="120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</row>
    <row r="112" spans="2:17">
      <c r="B112" s="120"/>
      <c r="C112" s="120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</row>
    <row r="113" spans="2:17">
      <c r="B113" s="120"/>
      <c r="C113" s="120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2:17">
      <c r="B114" s="120"/>
      <c r="C114" s="120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</row>
    <row r="115" spans="2:17">
      <c r="B115" s="120"/>
      <c r="C115" s="120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2:17">
      <c r="B116" s="120"/>
      <c r="C116" s="120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2:17">
      <c r="B117" s="120"/>
      <c r="C117" s="120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2:17">
      <c r="B118" s="120"/>
      <c r="C118" s="120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2:17">
      <c r="B119" s="120"/>
      <c r="C119" s="120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</row>
    <row r="120" spans="2:17">
      <c r="B120" s="120"/>
      <c r="C120" s="120"/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2:17">
      <c r="B121" s="120"/>
      <c r="C121" s="120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2:17">
      <c r="B122" s="120"/>
      <c r="C122" s="120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</row>
    <row r="123" spans="2:17">
      <c r="B123" s="120"/>
      <c r="C123" s="120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</row>
    <row r="124" spans="2:17">
      <c r="B124" s="120"/>
      <c r="C124" s="120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</row>
    <row r="125" spans="2:17">
      <c r="B125" s="120"/>
      <c r="C125" s="120"/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</row>
    <row r="126" spans="2:17">
      <c r="B126" s="120"/>
      <c r="C126" s="120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2:17">
      <c r="B127" s="120"/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</row>
    <row r="128" spans="2:17"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2:17"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</row>
    <row r="130" spans="2:17"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2:17">
      <c r="B131" s="120"/>
      <c r="C131" s="120"/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</row>
    <row r="132" spans="2:17">
      <c r="B132" s="120"/>
      <c r="C132" s="120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</row>
    <row r="133" spans="2:17"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</row>
    <row r="134" spans="2:17"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</row>
    <row r="135" spans="2:17"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</row>
    <row r="136" spans="2:17">
      <c r="B136" s="120"/>
      <c r="C136" s="120"/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</row>
    <row r="137" spans="2:17">
      <c r="B137" s="120"/>
      <c r="C137" s="120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</row>
    <row r="138" spans="2:17">
      <c r="B138" s="120"/>
      <c r="C138" s="120"/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</row>
    <row r="139" spans="2:17">
      <c r="B139" s="120"/>
      <c r="C139" s="120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</row>
    <row r="140" spans="2:17">
      <c r="B140" s="120"/>
      <c r="C140" s="120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</row>
    <row r="141" spans="2:17">
      <c r="B141" s="120"/>
      <c r="C141" s="120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</row>
    <row r="142" spans="2:17">
      <c r="B142" s="120"/>
      <c r="C142" s="120"/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</row>
    <row r="143" spans="2:17">
      <c r="B143" s="120"/>
      <c r="C143" s="120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</row>
    <row r="144" spans="2:17">
      <c r="B144" s="120"/>
      <c r="C144" s="120"/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</row>
    <row r="145" spans="2:17"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</row>
    <row r="146" spans="2:17">
      <c r="B146" s="120"/>
      <c r="C146" s="120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</row>
    <row r="147" spans="2:17">
      <c r="B147" s="120"/>
      <c r="C147" s="120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</row>
    <row r="148" spans="2:17">
      <c r="B148" s="120"/>
      <c r="C148" s="120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</row>
    <row r="149" spans="2:17">
      <c r="B149" s="120"/>
      <c r="C149" s="120"/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</row>
    <row r="150" spans="2:17">
      <c r="B150" s="120"/>
      <c r="C150" s="120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2:17">
      <c r="B151" s="120"/>
      <c r="C151" s="120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</row>
    <row r="152" spans="2:17">
      <c r="B152" s="120"/>
      <c r="C152" s="120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</row>
    <row r="153" spans="2:17">
      <c r="B153" s="120"/>
      <c r="C153" s="120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</row>
    <row r="154" spans="2:17">
      <c r="B154" s="120"/>
      <c r="C154" s="120"/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</row>
    <row r="155" spans="2:17">
      <c r="B155" s="120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2:17">
      <c r="B156" s="120"/>
      <c r="C156" s="120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</row>
    <row r="157" spans="2:17">
      <c r="B157" s="120"/>
      <c r="C157" s="120"/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</row>
    <row r="158" spans="2:17">
      <c r="B158" s="120"/>
      <c r="C158" s="120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</row>
    <row r="159" spans="2:17">
      <c r="B159" s="120"/>
      <c r="C159" s="120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</row>
    <row r="160" spans="2:17">
      <c r="B160" s="120"/>
      <c r="C160" s="120"/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</row>
    <row r="161" spans="2:17">
      <c r="B161" s="120"/>
      <c r="C161" s="120"/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</row>
    <row r="162" spans="2:17">
      <c r="B162" s="120"/>
      <c r="C162" s="120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</row>
    <row r="163" spans="2:17">
      <c r="B163" s="120"/>
      <c r="C163" s="120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</row>
    <row r="164" spans="2:17">
      <c r="B164" s="120"/>
      <c r="C164" s="120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</row>
    <row r="165" spans="2:17">
      <c r="B165" s="120"/>
      <c r="C165" s="120"/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</row>
    <row r="166" spans="2:17">
      <c r="B166" s="120"/>
      <c r="C166" s="120"/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</row>
    <row r="167" spans="2:17">
      <c r="B167" s="120"/>
      <c r="C167" s="120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</row>
    <row r="168" spans="2:17">
      <c r="B168" s="120"/>
      <c r="C168" s="120"/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</row>
    <row r="169" spans="2:17">
      <c r="B169" s="120"/>
      <c r="C169" s="120"/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</row>
    <row r="170" spans="2:17">
      <c r="B170" s="120"/>
      <c r="C170" s="120"/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</row>
    <row r="171" spans="2:17">
      <c r="B171" s="120"/>
      <c r="C171" s="120"/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</row>
    <row r="172" spans="2:17">
      <c r="B172" s="120"/>
      <c r="C172" s="120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</row>
    <row r="173" spans="2:17">
      <c r="B173" s="120"/>
      <c r="C173" s="120"/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2:17">
      <c r="B174" s="120"/>
      <c r="C174" s="120"/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</row>
    <row r="175" spans="2:17">
      <c r="B175" s="120"/>
      <c r="C175" s="120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</row>
    <row r="176" spans="2:17">
      <c r="B176" s="120"/>
      <c r="C176" s="120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8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8801</v>
      </c>
    </row>
    <row r="6" spans="2:16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ht="26.25" customHeight="1">
      <c r="B7" s="134" t="s">
        <v>87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6"/>
    </row>
    <row r="8" spans="2:16" s="3" customFormat="1" ht="78.75">
      <c r="B8" s="21" t="s">
        <v>114</v>
      </c>
      <c r="C8" s="29" t="s">
        <v>44</v>
      </c>
      <c r="D8" s="29" t="s">
        <v>14</v>
      </c>
      <c r="E8" s="29" t="s">
        <v>66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58</v>
      </c>
      <c r="O8" s="29" t="s">
        <v>147</v>
      </c>
      <c r="P8" s="30" t="s">
        <v>149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9.4416995047983772</v>
      </c>
      <c r="H11" s="69"/>
      <c r="I11" s="69"/>
      <c r="J11" s="90">
        <v>4.8535452215320005E-2</v>
      </c>
      <c r="K11" s="77"/>
      <c r="L11" s="79"/>
      <c r="M11" s="77">
        <v>2726254.6339499997</v>
      </c>
      <c r="N11" s="69"/>
      <c r="O11" s="78">
        <f>IFERROR(M11/$M$11,0)</f>
        <v>1</v>
      </c>
      <c r="P11" s="78">
        <f>M11/'סכום נכסי הקרן'!$C$42</f>
        <v>0.26612074958929616</v>
      </c>
    </row>
    <row r="12" spans="2:16" ht="21.75" customHeight="1">
      <c r="B12" s="70" t="s">
        <v>197</v>
      </c>
      <c r="C12" s="71"/>
      <c r="D12" s="71"/>
      <c r="E12" s="71"/>
      <c r="F12" s="71"/>
      <c r="G12" s="80">
        <v>9.4416995047983772</v>
      </c>
      <c r="H12" s="71"/>
      <c r="I12" s="71"/>
      <c r="J12" s="91">
        <v>4.8535452215320005E-2</v>
      </c>
      <c r="K12" s="80"/>
      <c r="L12" s="82"/>
      <c r="M12" s="80">
        <v>2726254.6339499997</v>
      </c>
      <c r="N12" s="71"/>
      <c r="O12" s="81">
        <f t="shared" ref="O12:O67" si="0">IFERROR(M12/$M$11,0)</f>
        <v>1</v>
      </c>
      <c r="P12" s="81">
        <f>M12/'סכום נכסי הקרן'!$C$42</f>
        <v>0.26612074958929616</v>
      </c>
    </row>
    <row r="13" spans="2:16">
      <c r="B13" s="89" t="s">
        <v>67</v>
      </c>
      <c r="C13" s="71"/>
      <c r="D13" s="71"/>
      <c r="E13" s="71"/>
      <c r="F13" s="71"/>
      <c r="G13" s="80">
        <v>9.4416995047983772</v>
      </c>
      <c r="H13" s="71"/>
      <c r="I13" s="71"/>
      <c r="J13" s="91">
        <v>4.8535452215320005E-2</v>
      </c>
      <c r="K13" s="80"/>
      <c r="L13" s="82"/>
      <c r="M13" s="80">
        <v>2726254.6339499997</v>
      </c>
      <c r="N13" s="71"/>
      <c r="O13" s="81">
        <f t="shared" si="0"/>
        <v>1</v>
      </c>
      <c r="P13" s="81">
        <f>M13/'סכום נכסי הקרן'!$C$42</f>
        <v>0.26612074958929616</v>
      </c>
    </row>
    <row r="14" spans="2:16">
      <c r="B14" s="76" t="s">
        <v>1950</v>
      </c>
      <c r="C14" s="73" t="s">
        <v>1951</v>
      </c>
      <c r="D14" s="73" t="s">
        <v>233</v>
      </c>
      <c r="E14" s="73"/>
      <c r="F14" s="94">
        <v>40909</v>
      </c>
      <c r="G14" s="83">
        <v>5.17</v>
      </c>
      <c r="H14" s="86" t="s">
        <v>131</v>
      </c>
      <c r="I14" s="87">
        <v>4.8000000000000001E-2</v>
      </c>
      <c r="J14" s="87">
        <v>4.8600000000000004E-2</v>
      </c>
      <c r="K14" s="83">
        <v>31000</v>
      </c>
      <c r="L14" s="85">
        <v>105.71693500000001</v>
      </c>
      <c r="M14" s="83">
        <v>32.77225</v>
      </c>
      <c r="N14" s="73"/>
      <c r="O14" s="84">
        <f t="shared" si="0"/>
        <v>1.2020979108806552E-5</v>
      </c>
      <c r="P14" s="84">
        <f>M14/'סכום נכסי הקרן'!$C$42</f>
        <v>3.1990319712328691E-6</v>
      </c>
    </row>
    <row r="15" spans="2:16">
      <c r="B15" s="76" t="s">
        <v>1952</v>
      </c>
      <c r="C15" s="73">
        <v>8790</v>
      </c>
      <c r="D15" s="73" t="s">
        <v>233</v>
      </c>
      <c r="E15" s="73"/>
      <c r="F15" s="94">
        <v>41030</v>
      </c>
      <c r="G15" s="83">
        <v>5.5</v>
      </c>
      <c r="H15" s="86" t="s">
        <v>131</v>
      </c>
      <c r="I15" s="87">
        <v>4.8000000000000001E-2</v>
      </c>
      <c r="J15" s="87">
        <v>4.8600000000000004E-2</v>
      </c>
      <c r="K15" s="83">
        <v>3059000</v>
      </c>
      <c r="L15" s="85">
        <v>103.645809</v>
      </c>
      <c r="M15" s="83">
        <v>3170.5252999999998</v>
      </c>
      <c r="N15" s="73"/>
      <c r="O15" s="84">
        <f t="shared" si="0"/>
        <v>1.1629600773594314E-3</v>
      </c>
      <c r="P15" s="84">
        <f>M15/'סכום נכסי הקרן'!$C$42</f>
        <v>3.0948780752931772E-4</v>
      </c>
    </row>
    <row r="16" spans="2:16">
      <c r="B16" s="76" t="s">
        <v>1953</v>
      </c>
      <c r="C16" s="73" t="s">
        <v>1954</v>
      </c>
      <c r="D16" s="73" t="s">
        <v>233</v>
      </c>
      <c r="E16" s="73"/>
      <c r="F16" s="94">
        <v>41091</v>
      </c>
      <c r="G16" s="83">
        <v>5.53</v>
      </c>
      <c r="H16" s="86" t="s">
        <v>131</v>
      </c>
      <c r="I16" s="87">
        <v>4.8000000000000001E-2</v>
      </c>
      <c r="J16" s="87">
        <v>4.8799999999999996E-2</v>
      </c>
      <c r="K16" s="83">
        <v>7845000</v>
      </c>
      <c r="L16" s="85">
        <v>104.33150000000001</v>
      </c>
      <c r="M16" s="83">
        <v>8184.8061699999998</v>
      </c>
      <c r="N16" s="73"/>
      <c r="O16" s="84">
        <f t="shared" si="0"/>
        <v>3.0022163256780039E-3</v>
      </c>
      <c r="P16" s="84">
        <f>M16/'סכום נכסי הקרן'!$C$42</f>
        <v>7.9895205901865294E-4</v>
      </c>
    </row>
    <row r="17" spans="2:16">
      <c r="B17" s="76" t="s">
        <v>1955</v>
      </c>
      <c r="C17" s="73">
        <v>8805</v>
      </c>
      <c r="D17" s="73" t="s">
        <v>233</v>
      </c>
      <c r="E17" s="73"/>
      <c r="F17" s="94">
        <v>41487</v>
      </c>
      <c r="G17" s="83">
        <v>6.3199999999999994</v>
      </c>
      <c r="H17" s="86" t="s">
        <v>131</v>
      </c>
      <c r="I17" s="87">
        <v>4.8000000000000001E-2</v>
      </c>
      <c r="J17" s="87">
        <v>4.8600000000000004E-2</v>
      </c>
      <c r="K17" s="83">
        <v>12598000</v>
      </c>
      <c r="L17" s="85">
        <v>102.27669299999999</v>
      </c>
      <c r="M17" s="83">
        <v>12884.81783</v>
      </c>
      <c r="N17" s="73"/>
      <c r="O17" s="84">
        <f t="shared" si="0"/>
        <v>4.7261974980420379E-3</v>
      </c>
      <c r="P17" s="84">
        <f>M17/'סכום נכסי הקרן'!$C$42</f>
        <v>1.2577392208860032E-3</v>
      </c>
    </row>
    <row r="18" spans="2:16">
      <c r="B18" s="76" t="s">
        <v>1956</v>
      </c>
      <c r="C18" s="73" t="s">
        <v>1957</v>
      </c>
      <c r="D18" s="73" t="s">
        <v>233</v>
      </c>
      <c r="E18" s="73"/>
      <c r="F18" s="94">
        <v>41609</v>
      </c>
      <c r="G18" s="83">
        <v>6.660000000000001</v>
      </c>
      <c r="H18" s="86" t="s">
        <v>131</v>
      </c>
      <c r="I18" s="87">
        <v>4.8000000000000001E-2</v>
      </c>
      <c r="J18" s="87">
        <v>4.8599999999999997E-2</v>
      </c>
      <c r="K18" s="83">
        <v>33676000</v>
      </c>
      <c r="L18" s="85">
        <v>100.374989</v>
      </c>
      <c r="M18" s="83">
        <v>33802.281280000003</v>
      </c>
      <c r="N18" s="73"/>
      <c r="O18" s="84">
        <f t="shared" si="0"/>
        <v>1.2398798285039411E-2</v>
      </c>
      <c r="P18" s="84">
        <f>M18/'סכום נכסי הקרן'!$C$42</f>
        <v>3.299577493621168E-3</v>
      </c>
    </row>
    <row r="19" spans="2:16">
      <c r="B19" s="76" t="s">
        <v>1958</v>
      </c>
      <c r="C19" s="73" t="s">
        <v>1959</v>
      </c>
      <c r="D19" s="73" t="s">
        <v>233</v>
      </c>
      <c r="E19" s="73"/>
      <c r="F19" s="94">
        <v>42218</v>
      </c>
      <c r="G19" s="83">
        <v>7.6500000000000012</v>
      </c>
      <c r="H19" s="86" t="s">
        <v>131</v>
      </c>
      <c r="I19" s="87">
        <v>4.8000000000000001E-2</v>
      </c>
      <c r="J19" s="87">
        <v>4.8600000000000004E-2</v>
      </c>
      <c r="K19" s="83">
        <v>132000</v>
      </c>
      <c r="L19" s="85">
        <v>102.165947</v>
      </c>
      <c r="M19" s="83">
        <v>134.85905</v>
      </c>
      <c r="N19" s="73"/>
      <c r="O19" s="84">
        <f t="shared" si="0"/>
        <v>4.9466784327700976E-5</v>
      </c>
      <c r="P19" s="84">
        <f>M19/'סכום נכסי הקרן'!$C$42</f>
        <v>1.3164137725059831E-5</v>
      </c>
    </row>
    <row r="20" spans="2:16">
      <c r="B20" s="76" t="s">
        <v>1960</v>
      </c>
      <c r="C20" s="73" t="s">
        <v>1961</v>
      </c>
      <c r="D20" s="73" t="s">
        <v>233</v>
      </c>
      <c r="E20" s="73"/>
      <c r="F20" s="94">
        <v>42309</v>
      </c>
      <c r="G20" s="83">
        <v>7.8999999999999986</v>
      </c>
      <c r="H20" s="86" t="s">
        <v>131</v>
      </c>
      <c r="I20" s="87">
        <v>4.8000000000000001E-2</v>
      </c>
      <c r="J20" s="87">
        <v>4.8600000000000004E-2</v>
      </c>
      <c r="K20" s="83">
        <v>757000</v>
      </c>
      <c r="L20" s="85">
        <v>101.380466</v>
      </c>
      <c r="M20" s="83">
        <v>767.45013000000006</v>
      </c>
      <c r="N20" s="73"/>
      <c r="O20" s="84">
        <f t="shared" si="0"/>
        <v>2.8150346649317255E-4</v>
      </c>
      <c r="P20" s="84">
        <f>M20/'סכום נכסי הקרן'!$C$42</f>
        <v>7.4913913515148393E-5</v>
      </c>
    </row>
    <row r="21" spans="2:16">
      <c r="B21" s="76" t="s">
        <v>1962</v>
      </c>
      <c r="C21" s="73" t="s">
        <v>1963</v>
      </c>
      <c r="D21" s="73" t="s">
        <v>233</v>
      </c>
      <c r="E21" s="73"/>
      <c r="F21" s="94">
        <v>42339</v>
      </c>
      <c r="G21" s="83">
        <v>7.9799999999999995</v>
      </c>
      <c r="H21" s="86" t="s">
        <v>131</v>
      </c>
      <c r="I21" s="87">
        <v>4.8000000000000001E-2</v>
      </c>
      <c r="J21" s="87">
        <v>4.8600000000000004E-2</v>
      </c>
      <c r="K21" s="83">
        <v>978000</v>
      </c>
      <c r="L21" s="85">
        <v>100.879014</v>
      </c>
      <c r="M21" s="83">
        <v>986.59676000000002</v>
      </c>
      <c r="N21" s="73"/>
      <c r="O21" s="84">
        <f t="shared" si="0"/>
        <v>3.6188723815960854E-4</v>
      </c>
      <c r="P21" s="84">
        <f>M21/'סכום נכסי הקרן'!$C$42</f>
        <v>9.6305703085835178E-5</v>
      </c>
    </row>
    <row r="22" spans="2:16">
      <c r="B22" s="76" t="s">
        <v>1964</v>
      </c>
      <c r="C22" s="73" t="s">
        <v>1965</v>
      </c>
      <c r="D22" s="73" t="s">
        <v>233</v>
      </c>
      <c r="E22" s="73"/>
      <c r="F22" s="94">
        <v>42370</v>
      </c>
      <c r="G22" s="83">
        <v>7.88</v>
      </c>
      <c r="H22" s="86" t="s">
        <v>131</v>
      </c>
      <c r="I22" s="87">
        <v>4.8000000000000001E-2</v>
      </c>
      <c r="J22" s="87">
        <v>4.8600000000000004E-2</v>
      </c>
      <c r="K22" s="83">
        <v>1624000</v>
      </c>
      <c r="L22" s="85">
        <v>103.307627</v>
      </c>
      <c r="M22" s="83">
        <v>1677.71586</v>
      </c>
      <c r="N22" s="73"/>
      <c r="O22" s="84">
        <f t="shared" si="0"/>
        <v>6.1539220845603887E-4</v>
      </c>
      <c r="P22" s="84">
        <f>M22/'סכום נכסי הקרן'!$C$42</f>
        <v>1.6376863580573346E-4</v>
      </c>
    </row>
    <row r="23" spans="2:16">
      <c r="B23" s="76" t="s">
        <v>1966</v>
      </c>
      <c r="C23" s="73" t="s">
        <v>1967</v>
      </c>
      <c r="D23" s="73" t="s">
        <v>233</v>
      </c>
      <c r="E23" s="73"/>
      <c r="F23" s="94">
        <v>42461</v>
      </c>
      <c r="G23" s="83">
        <v>8.1199999999999992</v>
      </c>
      <c r="H23" s="86" t="s">
        <v>131</v>
      </c>
      <c r="I23" s="87">
        <v>4.8000000000000001E-2</v>
      </c>
      <c r="J23" s="87">
        <v>4.8600000000000004E-2</v>
      </c>
      <c r="K23" s="83">
        <v>7022000</v>
      </c>
      <c r="L23" s="85">
        <v>103.024202</v>
      </c>
      <c r="M23" s="83">
        <v>7234.3594800000001</v>
      </c>
      <c r="N23" s="73"/>
      <c r="O23" s="84">
        <f t="shared" si="0"/>
        <v>2.6535890631456988E-3</v>
      </c>
      <c r="P23" s="84">
        <f>M23/'סכום נכסי הקרן'!$C$42</f>
        <v>7.0617511058629161E-4</v>
      </c>
    </row>
    <row r="24" spans="2:16">
      <c r="B24" s="76" t="s">
        <v>1968</v>
      </c>
      <c r="C24" s="73" t="s">
        <v>1969</v>
      </c>
      <c r="D24" s="73" t="s">
        <v>233</v>
      </c>
      <c r="E24" s="73"/>
      <c r="F24" s="94">
        <v>42491</v>
      </c>
      <c r="G24" s="83">
        <v>8.2100000000000009</v>
      </c>
      <c r="H24" s="86" t="s">
        <v>131</v>
      </c>
      <c r="I24" s="87">
        <v>4.8000000000000001E-2</v>
      </c>
      <c r="J24" s="87">
        <v>4.8600000000000004E-2</v>
      </c>
      <c r="K24" s="83">
        <v>10289000</v>
      </c>
      <c r="L24" s="85">
        <v>102.826883</v>
      </c>
      <c r="M24" s="83">
        <v>10579.85799</v>
      </c>
      <c r="N24" s="73"/>
      <c r="O24" s="84">
        <f t="shared" si="0"/>
        <v>3.8807299429221395E-3</v>
      </c>
      <c r="P24" s="84">
        <f>M24/'סכום נכסי הקרן'!$C$42</f>
        <v>1.0327427613640663E-3</v>
      </c>
    </row>
    <row r="25" spans="2:16">
      <c r="B25" s="76" t="s">
        <v>1970</v>
      </c>
      <c r="C25" s="73" t="s">
        <v>1971</v>
      </c>
      <c r="D25" s="73" t="s">
        <v>233</v>
      </c>
      <c r="E25" s="73"/>
      <c r="F25" s="94">
        <v>42522</v>
      </c>
      <c r="G25" s="83">
        <v>8.2900000000000009</v>
      </c>
      <c r="H25" s="86" t="s">
        <v>131</v>
      </c>
      <c r="I25" s="87">
        <v>4.8000000000000001E-2</v>
      </c>
      <c r="J25" s="87">
        <v>4.8600000000000004E-2</v>
      </c>
      <c r="K25" s="83">
        <v>16543000</v>
      </c>
      <c r="L25" s="85">
        <v>102.00520899999999</v>
      </c>
      <c r="M25" s="83">
        <v>16874.721750000001</v>
      </c>
      <c r="N25" s="73"/>
      <c r="O25" s="84">
        <f t="shared" si="0"/>
        <v>6.189708598697787E-3</v>
      </c>
      <c r="P25" s="84">
        <f>M25/'סכום נכסי הקרן'!$C$42</f>
        <v>1.6472098920247669E-3</v>
      </c>
    </row>
    <row r="26" spans="2:16">
      <c r="B26" s="76" t="s">
        <v>1972</v>
      </c>
      <c r="C26" s="73" t="s">
        <v>1973</v>
      </c>
      <c r="D26" s="73" t="s">
        <v>233</v>
      </c>
      <c r="E26" s="73"/>
      <c r="F26" s="94">
        <v>42552</v>
      </c>
      <c r="G26" s="83">
        <v>8.18</v>
      </c>
      <c r="H26" s="86" t="s">
        <v>131</v>
      </c>
      <c r="I26" s="87">
        <v>4.8000000000000001E-2</v>
      </c>
      <c r="J26" s="87">
        <v>4.8600000000000004E-2</v>
      </c>
      <c r="K26" s="83">
        <v>15427000</v>
      </c>
      <c r="L26" s="85">
        <v>103.725498</v>
      </c>
      <c r="M26" s="83">
        <v>16001.73256</v>
      </c>
      <c r="N26" s="73"/>
      <c r="O26" s="84">
        <f t="shared" si="0"/>
        <v>5.8694930256076279E-3</v>
      </c>
      <c r="P26" s="84">
        <f>M26/'סכום נכסי הקרן'!$C$42</f>
        <v>1.5619938836838479E-3</v>
      </c>
    </row>
    <row r="27" spans="2:16">
      <c r="B27" s="76" t="s">
        <v>1974</v>
      </c>
      <c r="C27" s="73" t="s">
        <v>1975</v>
      </c>
      <c r="D27" s="73" t="s">
        <v>233</v>
      </c>
      <c r="E27" s="73"/>
      <c r="F27" s="94">
        <v>42583</v>
      </c>
      <c r="G27" s="83">
        <v>8.2600000000000016</v>
      </c>
      <c r="H27" s="86" t="s">
        <v>131</v>
      </c>
      <c r="I27" s="87">
        <v>4.8000000000000001E-2</v>
      </c>
      <c r="J27" s="87">
        <v>4.8499999999999995E-2</v>
      </c>
      <c r="K27" s="83">
        <v>82714000</v>
      </c>
      <c r="L27" s="85">
        <v>103.01388</v>
      </c>
      <c r="M27" s="83">
        <v>85206.900400000013</v>
      </c>
      <c r="N27" s="73"/>
      <c r="O27" s="84">
        <f t="shared" si="0"/>
        <v>3.125419736620344E-2</v>
      </c>
      <c r="P27" s="84">
        <f>M27/'סכום נכסי הקרן'!$C$42</f>
        <v>8.3173904309058657E-3</v>
      </c>
    </row>
    <row r="28" spans="2:16">
      <c r="B28" s="76" t="s">
        <v>1976</v>
      </c>
      <c r="C28" s="73" t="s">
        <v>1977</v>
      </c>
      <c r="D28" s="73" t="s">
        <v>233</v>
      </c>
      <c r="E28" s="73"/>
      <c r="F28" s="94">
        <v>42614</v>
      </c>
      <c r="G28" s="83">
        <v>8.34</v>
      </c>
      <c r="H28" s="86" t="s">
        <v>131</v>
      </c>
      <c r="I28" s="87">
        <v>4.8000000000000001E-2</v>
      </c>
      <c r="J28" s="87">
        <v>4.8600000000000004E-2</v>
      </c>
      <c r="K28" s="83">
        <v>59401000</v>
      </c>
      <c r="L28" s="85">
        <v>102.18454</v>
      </c>
      <c r="M28" s="83">
        <v>60698.638659999997</v>
      </c>
      <c r="N28" s="73"/>
      <c r="O28" s="84">
        <f t="shared" si="0"/>
        <v>2.2264478858328544E-2</v>
      </c>
      <c r="P28" s="84">
        <f>M28/'סכום נכסי הקרן'!$C$42</f>
        <v>5.9250398029934296E-3</v>
      </c>
    </row>
    <row r="29" spans="2:16">
      <c r="B29" s="76" t="s">
        <v>1978</v>
      </c>
      <c r="C29" s="73" t="s">
        <v>1979</v>
      </c>
      <c r="D29" s="73" t="s">
        <v>233</v>
      </c>
      <c r="E29" s="73"/>
      <c r="F29" s="94">
        <v>42644</v>
      </c>
      <c r="G29" s="83">
        <v>8.43</v>
      </c>
      <c r="H29" s="86" t="s">
        <v>131</v>
      </c>
      <c r="I29" s="87">
        <v>4.8000000000000001E-2</v>
      </c>
      <c r="J29" s="87">
        <v>4.8600000000000004E-2</v>
      </c>
      <c r="K29" s="83">
        <v>43869000</v>
      </c>
      <c r="L29" s="85">
        <v>102.08913200000001</v>
      </c>
      <c r="M29" s="83">
        <v>44785.481329999995</v>
      </c>
      <c r="N29" s="73"/>
      <c r="O29" s="84">
        <f t="shared" si="0"/>
        <v>1.6427475545492783E-2</v>
      </c>
      <c r="P29" s="84">
        <f>M29/'סכום נכסי הקרן'!$C$42</f>
        <v>4.3716921060263708E-3</v>
      </c>
    </row>
    <row r="30" spans="2:16">
      <c r="B30" s="76" t="s">
        <v>1980</v>
      </c>
      <c r="C30" s="73" t="s">
        <v>1981</v>
      </c>
      <c r="D30" s="73" t="s">
        <v>233</v>
      </c>
      <c r="E30" s="73"/>
      <c r="F30" s="94">
        <v>42705</v>
      </c>
      <c r="G30" s="83">
        <v>8.6</v>
      </c>
      <c r="H30" s="86" t="s">
        <v>131</v>
      </c>
      <c r="I30" s="87">
        <v>4.8000000000000001E-2</v>
      </c>
      <c r="J30" s="87">
        <v>4.8600000000000004E-2</v>
      </c>
      <c r="K30" s="83">
        <v>36720000</v>
      </c>
      <c r="L30" s="85">
        <v>101.183042</v>
      </c>
      <c r="M30" s="83">
        <v>37154.412939999995</v>
      </c>
      <c r="N30" s="73"/>
      <c r="O30" s="84">
        <f t="shared" si="0"/>
        <v>1.3628372228080518E-2</v>
      </c>
      <c r="P30" s="84">
        <f>M30/'סכום נכסי הקרן'!$C$42</f>
        <v>3.626792633018734E-3</v>
      </c>
    </row>
    <row r="31" spans="2:16">
      <c r="B31" s="76" t="s">
        <v>1982</v>
      </c>
      <c r="C31" s="73" t="s">
        <v>1983</v>
      </c>
      <c r="D31" s="73" t="s">
        <v>233</v>
      </c>
      <c r="E31" s="73"/>
      <c r="F31" s="94">
        <v>42736</v>
      </c>
      <c r="G31" s="83">
        <v>8.48</v>
      </c>
      <c r="H31" s="86" t="s">
        <v>131</v>
      </c>
      <c r="I31" s="87">
        <v>4.8000000000000001E-2</v>
      </c>
      <c r="J31" s="87">
        <v>4.8500000000000008E-2</v>
      </c>
      <c r="K31" s="83">
        <v>36947000</v>
      </c>
      <c r="L31" s="85">
        <v>103.62024599999999</v>
      </c>
      <c r="M31" s="83">
        <v>38284.572119999997</v>
      </c>
      <c r="N31" s="73"/>
      <c r="O31" s="84">
        <f t="shared" si="0"/>
        <v>1.4042918677970469E-2</v>
      </c>
      <c r="P31" s="84">
        <f>M31/'סכום נכסי הקרן'!$C$42</f>
        <v>3.7371120450030294E-3</v>
      </c>
    </row>
    <row r="32" spans="2:16">
      <c r="B32" s="76" t="s">
        <v>1984</v>
      </c>
      <c r="C32" s="73" t="s">
        <v>1985</v>
      </c>
      <c r="D32" s="73" t="s">
        <v>233</v>
      </c>
      <c r="E32" s="73"/>
      <c r="F32" s="94">
        <v>42767</v>
      </c>
      <c r="G32" s="83">
        <v>8.5599999999999987</v>
      </c>
      <c r="H32" s="86" t="s">
        <v>131</v>
      </c>
      <c r="I32" s="87">
        <v>4.8000000000000001E-2</v>
      </c>
      <c r="J32" s="87">
        <v>4.8499999999999995E-2</v>
      </c>
      <c r="K32" s="83">
        <v>30697000</v>
      </c>
      <c r="L32" s="85">
        <v>103.211364</v>
      </c>
      <c r="M32" s="83">
        <v>31682.79248</v>
      </c>
      <c r="N32" s="73"/>
      <c r="O32" s="84">
        <f t="shared" si="0"/>
        <v>1.1621362174117838E-2</v>
      </c>
      <c r="P32" s="84">
        <f>M32/'סכום נכסי הקרן'!$C$42</f>
        <v>3.0926856130249316E-3</v>
      </c>
    </row>
    <row r="33" spans="2:16">
      <c r="B33" s="76" t="s">
        <v>1986</v>
      </c>
      <c r="C33" s="73" t="s">
        <v>1987</v>
      </c>
      <c r="D33" s="73" t="s">
        <v>233</v>
      </c>
      <c r="E33" s="73"/>
      <c r="F33" s="94">
        <v>42795</v>
      </c>
      <c r="G33" s="83">
        <v>8.64</v>
      </c>
      <c r="H33" s="86" t="s">
        <v>131</v>
      </c>
      <c r="I33" s="87">
        <v>4.8000000000000001E-2</v>
      </c>
      <c r="J33" s="87">
        <v>4.8599999999999997E-2</v>
      </c>
      <c r="K33" s="83">
        <v>38223000</v>
      </c>
      <c r="L33" s="85">
        <v>103.010161</v>
      </c>
      <c r="M33" s="83">
        <v>39373.57374</v>
      </c>
      <c r="N33" s="73"/>
      <c r="O33" s="84">
        <f t="shared" si="0"/>
        <v>1.4442368386900328E-2</v>
      </c>
      <c r="P33" s="84">
        <f>M33/'סכום נכסי הקרן'!$C$42</f>
        <v>3.8434139009666693E-3</v>
      </c>
    </row>
    <row r="34" spans="2:16">
      <c r="B34" s="76" t="s">
        <v>1988</v>
      </c>
      <c r="C34" s="73" t="s">
        <v>1989</v>
      </c>
      <c r="D34" s="73" t="s">
        <v>233</v>
      </c>
      <c r="E34" s="73"/>
      <c r="F34" s="94">
        <v>42826</v>
      </c>
      <c r="G34" s="83">
        <v>8.7199999999999989</v>
      </c>
      <c r="H34" s="86" t="s">
        <v>131</v>
      </c>
      <c r="I34" s="87">
        <v>4.8000000000000001E-2</v>
      </c>
      <c r="J34" s="87">
        <v>4.8599999999999997E-2</v>
      </c>
      <c r="K34" s="83">
        <v>26197000</v>
      </c>
      <c r="L34" s="85">
        <v>102.60368800000001</v>
      </c>
      <c r="M34" s="83">
        <v>26879.088050000002</v>
      </c>
      <c r="N34" s="73"/>
      <c r="O34" s="84">
        <f t="shared" si="0"/>
        <v>9.8593461209658135E-3</v>
      </c>
      <c r="P34" s="84">
        <f>M34/'סכום נכסי הקרן'!$C$42</f>
        <v>2.6237765801717418E-3</v>
      </c>
    </row>
    <row r="35" spans="2:16">
      <c r="B35" s="76" t="s">
        <v>1990</v>
      </c>
      <c r="C35" s="73" t="s">
        <v>1991</v>
      </c>
      <c r="D35" s="73" t="s">
        <v>233</v>
      </c>
      <c r="E35" s="73"/>
      <c r="F35" s="94">
        <v>42856</v>
      </c>
      <c r="G35" s="83">
        <v>8.81</v>
      </c>
      <c r="H35" s="86" t="s">
        <v>131</v>
      </c>
      <c r="I35" s="87">
        <v>4.8000000000000001E-2</v>
      </c>
      <c r="J35" s="87">
        <v>4.8599999999999997E-2</v>
      </c>
      <c r="K35" s="83">
        <v>56730484</v>
      </c>
      <c r="L35" s="85">
        <v>101.874826</v>
      </c>
      <c r="M35" s="83">
        <v>57794.0821</v>
      </c>
      <c r="N35" s="73"/>
      <c r="O35" s="84">
        <f t="shared" si="0"/>
        <v>2.1199077070898419E-2</v>
      </c>
      <c r="P35" s="84">
        <f>M35/'סכום נכסי הקרן'!$C$42</f>
        <v>5.6415142807087482E-3</v>
      </c>
    </row>
    <row r="36" spans="2:16">
      <c r="B36" s="76" t="s">
        <v>1992</v>
      </c>
      <c r="C36" s="73" t="s">
        <v>1993</v>
      </c>
      <c r="D36" s="73" t="s">
        <v>233</v>
      </c>
      <c r="E36" s="73"/>
      <c r="F36" s="94">
        <v>42887</v>
      </c>
      <c r="G36" s="83">
        <v>8.89</v>
      </c>
      <c r="H36" s="86" t="s">
        <v>131</v>
      </c>
      <c r="I36" s="87">
        <v>4.8000000000000001E-2</v>
      </c>
      <c r="J36" s="87">
        <v>4.8600000000000004E-2</v>
      </c>
      <c r="K36" s="83">
        <v>53475000</v>
      </c>
      <c r="L36" s="85">
        <v>101.286492</v>
      </c>
      <c r="M36" s="83">
        <v>54162.951439999997</v>
      </c>
      <c r="N36" s="73"/>
      <c r="O36" s="84">
        <f t="shared" si="0"/>
        <v>1.9867165291719176E-2</v>
      </c>
      <c r="P36" s="84">
        <f>M36/'סכום נכסי הקרן'!$C$42</f>
        <v>5.2870649196467548E-3</v>
      </c>
    </row>
    <row r="37" spans="2:16">
      <c r="B37" s="76" t="s">
        <v>1994</v>
      </c>
      <c r="C37" s="73" t="s">
        <v>1995</v>
      </c>
      <c r="D37" s="73" t="s">
        <v>233</v>
      </c>
      <c r="E37" s="73"/>
      <c r="F37" s="94">
        <v>42949</v>
      </c>
      <c r="G37" s="83">
        <v>8.85</v>
      </c>
      <c r="H37" s="86" t="s">
        <v>131</v>
      </c>
      <c r="I37" s="87">
        <v>4.8000000000000001E-2</v>
      </c>
      <c r="J37" s="87">
        <v>4.8500000000000008E-2</v>
      </c>
      <c r="K37" s="83">
        <v>51467000</v>
      </c>
      <c r="L37" s="85">
        <v>103.208608</v>
      </c>
      <c r="M37" s="83">
        <v>53118.374369999998</v>
      </c>
      <c r="N37" s="73"/>
      <c r="O37" s="84">
        <f t="shared" si="0"/>
        <v>1.94840106674255E-2</v>
      </c>
      <c r="P37" s="84">
        <f>M37/'סכום נכסי הקרן'!$C$42</f>
        <v>5.185099523821117E-3</v>
      </c>
    </row>
    <row r="38" spans="2:16">
      <c r="B38" s="76" t="s">
        <v>1996</v>
      </c>
      <c r="C38" s="73" t="s">
        <v>1997</v>
      </c>
      <c r="D38" s="73" t="s">
        <v>233</v>
      </c>
      <c r="E38" s="73"/>
      <c r="F38" s="94">
        <v>42979</v>
      </c>
      <c r="G38" s="83">
        <v>8.93</v>
      </c>
      <c r="H38" s="86" t="s">
        <v>131</v>
      </c>
      <c r="I38" s="87">
        <v>4.8000000000000001E-2</v>
      </c>
      <c r="J38" s="87">
        <v>4.8499999999999995E-2</v>
      </c>
      <c r="K38" s="83">
        <v>43124000</v>
      </c>
      <c r="L38" s="85">
        <v>102.917942</v>
      </c>
      <c r="M38" s="83">
        <v>44382.333500000001</v>
      </c>
      <c r="N38" s="73"/>
      <c r="O38" s="84">
        <f t="shared" si="0"/>
        <v>1.6279599472223762E-2</v>
      </c>
      <c r="P38" s="84">
        <f>M38/'סכום נכסי הקרן'!$C$42</f>
        <v>4.3323392145616976E-3</v>
      </c>
    </row>
    <row r="39" spans="2:16">
      <c r="B39" s="76" t="s">
        <v>1998</v>
      </c>
      <c r="C39" s="73" t="s">
        <v>1999</v>
      </c>
      <c r="D39" s="73" t="s">
        <v>233</v>
      </c>
      <c r="E39" s="73"/>
      <c r="F39" s="94">
        <v>43009</v>
      </c>
      <c r="G39" s="83">
        <v>9.0200000000000014</v>
      </c>
      <c r="H39" s="86" t="s">
        <v>131</v>
      </c>
      <c r="I39" s="87">
        <v>4.8000000000000001E-2</v>
      </c>
      <c r="J39" s="87">
        <v>4.8500000000000015E-2</v>
      </c>
      <c r="K39" s="83">
        <v>37358000</v>
      </c>
      <c r="L39" s="85">
        <v>102.204949</v>
      </c>
      <c r="M39" s="83">
        <v>38181.724679999999</v>
      </c>
      <c r="N39" s="73"/>
      <c r="O39" s="84">
        <f t="shared" si="0"/>
        <v>1.4005193867265248E-2</v>
      </c>
      <c r="P39" s="84">
        <f>M39/'סכום נכסי הקרן'!$C$42</f>
        <v>3.7270726901000415E-3</v>
      </c>
    </row>
    <row r="40" spans="2:16">
      <c r="B40" s="76" t="s">
        <v>2000</v>
      </c>
      <c r="C40" s="73" t="s">
        <v>2001</v>
      </c>
      <c r="D40" s="73" t="s">
        <v>233</v>
      </c>
      <c r="E40" s="73"/>
      <c r="F40" s="94">
        <v>43040</v>
      </c>
      <c r="G40" s="83">
        <v>9.1</v>
      </c>
      <c r="H40" s="86" t="s">
        <v>131</v>
      </c>
      <c r="I40" s="87">
        <v>4.8000000000000001E-2</v>
      </c>
      <c r="J40" s="87">
        <v>4.8499999999999995E-2</v>
      </c>
      <c r="K40" s="83">
        <v>41583000</v>
      </c>
      <c r="L40" s="85">
        <v>101.700337</v>
      </c>
      <c r="M40" s="83">
        <v>42290.05126</v>
      </c>
      <c r="N40" s="73"/>
      <c r="O40" s="84">
        <f t="shared" si="0"/>
        <v>1.5512142825311603E-2</v>
      </c>
      <c r="P40" s="84">
        <f>M40/'סכום נכסי הקרן'!$C$42</f>
        <v>4.1281030764081465E-3</v>
      </c>
    </row>
    <row r="41" spans="2:16">
      <c r="B41" s="76" t="s">
        <v>2002</v>
      </c>
      <c r="C41" s="73" t="s">
        <v>2003</v>
      </c>
      <c r="D41" s="73" t="s">
        <v>233</v>
      </c>
      <c r="E41" s="73"/>
      <c r="F41" s="94">
        <v>43070</v>
      </c>
      <c r="G41" s="83">
        <v>9.19</v>
      </c>
      <c r="H41" s="86" t="s">
        <v>131</v>
      </c>
      <c r="I41" s="87">
        <v>4.8000000000000001E-2</v>
      </c>
      <c r="J41" s="87">
        <v>4.8499999999999995E-2</v>
      </c>
      <c r="K41" s="83">
        <v>61160000</v>
      </c>
      <c r="L41" s="85">
        <v>100.99065899999999</v>
      </c>
      <c r="M41" s="83">
        <v>61765.886960000003</v>
      </c>
      <c r="N41" s="73"/>
      <c r="O41" s="84">
        <f t="shared" si="0"/>
        <v>2.2655949371284154E-2</v>
      </c>
      <c r="P41" s="84">
        <f>M41/'סכום נכסי הקרן'!$C$42</f>
        <v>6.0292182293432816E-3</v>
      </c>
    </row>
    <row r="42" spans="2:16">
      <c r="B42" s="76" t="s">
        <v>2004</v>
      </c>
      <c r="C42" s="73" t="s">
        <v>2005</v>
      </c>
      <c r="D42" s="73" t="s">
        <v>233</v>
      </c>
      <c r="E42" s="73"/>
      <c r="F42" s="94">
        <v>43101</v>
      </c>
      <c r="G42" s="83">
        <v>9.0500000000000007</v>
      </c>
      <c r="H42" s="86" t="s">
        <v>131</v>
      </c>
      <c r="I42" s="87">
        <v>4.8000000000000001E-2</v>
      </c>
      <c r="J42" s="87">
        <v>4.8599999999999997E-2</v>
      </c>
      <c r="K42" s="83">
        <v>67871000</v>
      </c>
      <c r="L42" s="85">
        <v>103.298833</v>
      </c>
      <c r="M42" s="83">
        <v>70109.950649999999</v>
      </c>
      <c r="N42" s="73"/>
      <c r="O42" s="84">
        <f t="shared" si="0"/>
        <v>2.5716581927792824E-2</v>
      </c>
      <c r="P42" s="84">
        <f>M42/'סכום נכסי הקרן'!$C$42</f>
        <v>6.8437160594987728E-3</v>
      </c>
    </row>
    <row r="43" spans="2:16">
      <c r="B43" s="76" t="s">
        <v>2006</v>
      </c>
      <c r="C43" s="73" t="s">
        <v>2007</v>
      </c>
      <c r="D43" s="73" t="s">
        <v>233</v>
      </c>
      <c r="E43" s="73"/>
      <c r="F43" s="94">
        <v>43132</v>
      </c>
      <c r="G43" s="83">
        <v>9.129999999999999</v>
      </c>
      <c r="H43" s="86" t="s">
        <v>131</v>
      </c>
      <c r="I43" s="87">
        <v>4.8000000000000001E-2</v>
      </c>
      <c r="J43" s="87">
        <v>4.8499999999999988E-2</v>
      </c>
      <c r="K43" s="83">
        <v>101974000</v>
      </c>
      <c r="L43" s="85">
        <v>102.806496</v>
      </c>
      <c r="M43" s="83">
        <v>104835.89609000001</v>
      </c>
      <c r="N43" s="73"/>
      <c r="O43" s="84">
        <f t="shared" si="0"/>
        <v>3.8454183547083423E-2</v>
      </c>
      <c r="P43" s="84">
        <f>M43/'סכום נכסי הקרן'!$C$42</f>
        <v>1.023345615039422E-2</v>
      </c>
    </row>
    <row r="44" spans="2:16">
      <c r="B44" s="76" t="s">
        <v>2008</v>
      </c>
      <c r="C44" s="73" t="s">
        <v>2009</v>
      </c>
      <c r="D44" s="73" t="s">
        <v>233</v>
      </c>
      <c r="E44" s="73"/>
      <c r="F44" s="94">
        <v>43161</v>
      </c>
      <c r="G44" s="83">
        <v>9.2199999999999989</v>
      </c>
      <c r="H44" s="86" t="s">
        <v>131</v>
      </c>
      <c r="I44" s="87">
        <v>4.8000000000000001E-2</v>
      </c>
      <c r="J44" s="87">
        <v>4.8499999999999995E-2</v>
      </c>
      <c r="K44" s="83">
        <v>36881000</v>
      </c>
      <c r="L44" s="85">
        <v>102.904387</v>
      </c>
      <c r="M44" s="83">
        <v>37952.167110000002</v>
      </c>
      <c r="N44" s="73"/>
      <c r="O44" s="84">
        <f t="shared" si="0"/>
        <v>1.3920991325381845E-2</v>
      </c>
      <c r="P44" s="84">
        <f>M44/'סכום נכסי הקרן'!$C$42</f>
        <v>3.704664646536706E-3</v>
      </c>
    </row>
    <row r="45" spans="2:16">
      <c r="B45" s="76" t="s">
        <v>2010</v>
      </c>
      <c r="C45" s="73" t="s">
        <v>2011</v>
      </c>
      <c r="D45" s="73" t="s">
        <v>233</v>
      </c>
      <c r="E45" s="73"/>
      <c r="F45" s="94">
        <v>43221</v>
      </c>
      <c r="G45" s="83">
        <v>9.3800000000000008</v>
      </c>
      <c r="H45" s="86" t="s">
        <v>131</v>
      </c>
      <c r="I45" s="87">
        <v>4.8000000000000001E-2</v>
      </c>
      <c r="J45" s="87">
        <v>4.8500000000000008E-2</v>
      </c>
      <c r="K45" s="83">
        <v>77477000</v>
      </c>
      <c r="L45" s="85">
        <v>101.70034099999999</v>
      </c>
      <c r="M45" s="83">
        <v>78794.373529999997</v>
      </c>
      <c r="N45" s="73"/>
      <c r="O45" s="84">
        <f t="shared" si="0"/>
        <v>2.8902059458707594E-2</v>
      </c>
      <c r="P45" s="84">
        <f>M45/'סכום נכסי הקרן'!$C$42</f>
        <v>7.6914377278256719E-3</v>
      </c>
    </row>
    <row r="46" spans="2:16">
      <c r="B46" s="76" t="s">
        <v>2012</v>
      </c>
      <c r="C46" s="73" t="s">
        <v>2013</v>
      </c>
      <c r="D46" s="73" t="s">
        <v>233</v>
      </c>
      <c r="E46" s="73"/>
      <c r="F46" s="94">
        <v>43252</v>
      </c>
      <c r="G46" s="83">
        <v>9.4699999999999989</v>
      </c>
      <c r="H46" s="86" t="s">
        <v>131</v>
      </c>
      <c r="I46" s="87">
        <v>4.8000000000000001E-2</v>
      </c>
      <c r="J46" s="87">
        <v>4.8499999999999995E-2</v>
      </c>
      <c r="K46" s="83">
        <v>36115000</v>
      </c>
      <c r="L46" s="85">
        <v>100.896772</v>
      </c>
      <c r="M46" s="83">
        <v>36438.869060000005</v>
      </c>
      <c r="N46" s="73"/>
      <c r="O46" s="84">
        <f t="shared" si="0"/>
        <v>1.3365908160678546E-2</v>
      </c>
      <c r="P46" s="84">
        <f>M46/'סכום נכסי הקרן'!$C$42</f>
        <v>3.5569454986614656E-3</v>
      </c>
    </row>
    <row r="47" spans="2:16">
      <c r="B47" s="76" t="s">
        <v>2014</v>
      </c>
      <c r="C47" s="73" t="s">
        <v>2015</v>
      </c>
      <c r="D47" s="73" t="s">
        <v>233</v>
      </c>
      <c r="E47" s="73"/>
      <c r="F47" s="94">
        <v>43282</v>
      </c>
      <c r="G47" s="83">
        <v>9.32</v>
      </c>
      <c r="H47" s="86" t="s">
        <v>131</v>
      </c>
      <c r="I47" s="87">
        <v>4.8000000000000001E-2</v>
      </c>
      <c r="J47" s="87">
        <v>4.8599999999999997E-2</v>
      </c>
      <c r="K47" s="83">
        <v>80694000</v>
      </c>
      <c r="L47" s="85">
        <v>102.39581699999999</v>
      </c>
      <c r="M47" s="83">
        <v>82627.280939999997</v>
      </c>
      <c r="N47" s="73"/>
      <c r="O47" s="84">
        <f t="shared" si="0"/>
        <v>3.0307983675128495E-2</v>
      </c>
      <c r="P47" s="84">
        <f>M47/'סכום נכסי הקרן'!$C$42</f>
        <v>8.0655833341653459E-3</v>
      </c>
    </row>
    <row r="48" spans="2:16">
      <c r="B48" s="76" t="s">
        <v>2016</v>
      </c>
      <c r="C48" s="73" t="s">
        <v>2017</v>
      </c>
      <c r="D48" s="73" t="s">
        <v>233</v>
      </c>
      <c r="E48" s="73"/>
      <c r="F48" s="94">
        <v>43313</v>
      </c>
      <c r="G48" s="83">
        <v>9.41</v>
      </c>
      <c r="H48" s="86" t="s">
        <v>131</v>
      </c>
      <c r="I48" s="87">
        <v>4.8000000000000001E-2</v>
      </c>
      <c r="J48" s="87">
        <v>4.8599999999999997E-2</v>
      </c>
      <c r="K48" s="83">
        <v>174066000</v>
      </c>
      <c r="L48" s="85">
        <v>101.96504400000001</v>
      </c>
      <c r="M48" s="83">
        <v>177486.47269</v>
      </c>
      <c r="N48" s="73"/>
      <c r="O48" s="84">
        <f t="shared" si="0"/>
        <v>6.5102676206310356E-2</v>
      </c>
      <c r="P48" s="84">
        <f>M48/'סכום נכסי הקרן'!$C$42</f>
        <v>1.7325172992292547E-2</v>
      </c>
    </row>
    <row r="49" spans="2:16">
      <c r="B49" s="76" t="s">
        <v>2018</v>
      </c>
      <c r="C49" s="73" t="s">
        <v>2019</v>
      </c>
      <c r="D49" s="73" t="s">
        <v>233</v>
      </c>
      <c r="E49" s="73"/>
      <c r="F49" s="94">
        <v>43345</v>
      </c>
      <c r="G49" s="83">
        <v>9.49</v>
      </c>
      <c r="H49" s="86" t="s">
        <v>131</v>
      </c>
      <c r="I49" s="87">
        <v>4.8000000000000001E-2</v>
      </c>
      <c r="J49" s="87">
        <v>4.8499999999999995E-2</v>
      </c>
      <c r="K49" s="83">
        <v>56864000</v>
      </c>
      <c r="L49" s="85">
        <v>101.580421</v>
      </c>
      <c r="M49" s="83">
        <v>57762.690670000004</v>
      </c>
      <c r="N49" s="73"/>
      <c r="O49" s="84">
        <f t="shared" si="0"/>
        <v>2.1187562581529349E-2</v>
      </c>
      <c r="P49" s="84">
        <f>M49/'סכום נכסי הקרן'!$C$42</f>
        <v>5.6384500361667134E-3</v>
      </c>
    </row>
    <row r="50" spans="2:16">
      <c r="B50" s="76" t="s">
        <v>2020</v>
      </c>
      <c r="C50" s="73" t="s">
        <v>2021</v>
      </c>
      <c r="D50" s="73" t="s">
        <v>233</v>
      </c>
      <c r="E50" s="73"/>
      <c r="F50" s="94">
        <v>43375</v>
      </c>
      <c r="G50" s="83">
        <v>9.58</v>
      </c>
      <c r="H50" s="86" t="s">
        <v>131</v>
      </c>
      <c r="I50" s="87">
        <v>4.8000000000000001E-2</v>
      </c>
      <c r="J50" s="87">
        <v>4.8500000000000008E-2</v>
      </c>
      <c r="K50" s="83">
        <v>23663000</v>
      </c>
      <c r="L50" s="85">
        <v>101.179692</v>
      </c>
      <c r="M50" s="83">
        <v>23942.15062</v>
      </c>
      <c r="N50" s="73"/>
      <c r="O50" s="84">
        <f t="shared" si="0"/>
        <v>8.7820669140178005E-3</v>
      </c>
      <c r="P50" s="84">
        <f>M50/'סכום נכסי הקרן'!$C$42</f>
        <v>2.337090230101774E-3</v>
      </c>
    </row>
    <row r="51" spans="2:16">
      <c r="B51" s="76" t="s">
        <v>2022</v>
      </c>
      <c r="C51" s="73" t="s">
        <v>2023</v>
      </c>
      <c r="D51" s="73" t="s">
        <v>233</v>
      </c>
      <c r="E51" s="73"/>
      <c r="F51" s="94">
        <v>43435</v>
      </c>
      <c r="G51" s="83">
        <v>9.74</v>
      </c>
      <c r="H51" s="86" t="s">
        <v>131</v>
      </c>
      <c r="I51" s="87">
        <v>4.8000000000000001E-2</v>
      </c>
      <c r="J51" s="87">
        <v>4.8499999999999995E-2</v>
      </c>
      <c r="K51" s="83">
        <v>64777000</v>
      </c>
      <c r="L51" s="85">
        <v>100.396198</v>
      </c>
      <c r="M51" s="83">
        <v>65033.64546</v>
      </c>
      <c r="N51" s="73"/>
      <c r="O51" s="84">
        <f t="shared" si="0"/>
        <v>2.3854574935934885E-2</v>
      </c>
      <c r="P51" s="84">
        <f>M51/'סכום נכסי הקרן'!$C$42</f>
        <v>6.3481973630850281E-3</v>
      </c>
    </row>
    <row r="52" spans="2:16">
      <c r="B52" s="76" t="s">
        <v>2024</v>
      </c>
      <c r="C52" s="73" t="s">
        <v>2025</v>
      </c>
      <c r="D52" s="73" t="s">
        <v>233</v>
      </c>
      <c r="E52" s="73"/>
      <c r="F52" s="94">
        <v>43497</v>
      </c>
      <c r="G52" s="83">
        <v>9.68</v>
      </c>
      <c r="H52" s="86" t="s">
        <v>131</v>
      </c>
      <c r="I52" s="87">
        <v>4.8000000000000001E-2</v>
      </c>
      <c r="J52" s="87">
        <v>4.8499999999999995E-2</v>
      </c>
      <c r="K52" s="83">
        <v>102491000</v>
      </c>
      <c r="L52" s="85">
        <v>101.998277</v>
      </c>
      <c r="M52" s="83">
        <v>104539.05408</v>
      </c>
      <c r="N52" s="73"/>
      <c r="O52" s="84">
        <f t="shared" si="0"/>
        <v>3.8345300830735708E-2</v>
      </c>
      <c r="P52" s="84">
        <f>M52/'סכום נכסי הקרן'!$C$42</f>
        <v>1.0204480200302448E-2</v>
      </c>
    </row>
    <row r="53" spans="2:16">
      <c r="B53" s="76" t="s">
        <v>2026</v>
      </c>
      <c r="C53" s="73" t="s">
        <v>2027</v>
      </c>
      <c r="D53" s="73" t="s">
        <v>233</v>
      </c>
      <c r="E53" s="73"/>
      <c r="F53" s="94">
        <v>43525</v>
      </c>
      <c r="G53" s="83">
        <v>9.76</v>
      </c>
      <c r="H53" s="86" t="s">
        <v>131</v>
      </c>
      <c r="I53" s="87">
        <v>4.8000000000000001E-2</v>
      </c>
      <c r="J53" s="87">
        <v>4.8599999999999997E-2</v>
      </c>
      <c r="K53" s="83">
        <v>69594000</v>
      </c>
      <c r="L53" s="85">
        <v>101.69531600000001</v>
      </c>
      <c r="M53" s="83">
        <v>70773.837889999995</v>
      </c>
      <c r="N53" s="73"/>
      <c r="O53" s="84">
        <f t="shared" si="0"/>
        <v>2.5960098153948889E-2</v>
      </c>
      <c r="P53" s="84">
        <f>M53/'סכום נכסי הקרן'!$C$42</f>
        <v>6.9085207801405828E-3</v>
      </c>
    </row>
    <row r="54" spans="2:16">
      <c r="B54" s="76" t="s">
        <v>2028</v>
      </c>
      <c r="C54" s="73" t="s">
        <v>2029</v>
      </c>
      <c r="D54" s="73" t="s">
        <v>233</v>
      </c>
      <c r="E54" s="73"/>
      <c r="F54" s="94">
        <v>43556</v>
      </c>
      <c r="G54" s="83">
        <v>9.8400000000000016</v>
      </c>
      <c r="H54" s="86" t="s">
        <v>131</v>
      </c>
      <c r="I54" s="87">
        <v>4.8000000000000001E-2</v>
      </c>
      <c r="J54" s="87">
        <v>4.8500000000000008E-2</v>
      </c>
      <c r="K54" s="83">
        <v>44064000</v>
      </c>
      <c r="L54" s="85">
        <v>101.193028</v>
      </c>
      <c r="M54" s="83">
        <v>44589.696040000003</v>
      </c>
      <c r="N54" s="73"/>
      <c r="O54" s="84">
        <f t="shared" si="0"/>
        <v>1.6355660797317068E-2</v>
      </c>
      <c r="P54" s="84">
        <f>M54/'סכום נכסי הקרן'!$C$42</f>
        <v>4.3525807114102831E-3</v>
      </c>
    </row>
    <row r="55" spans="2:16">
      <c r="B55" s="76" t="s">
        <v>2030</v>
      </c>
      <c r="C55" s="73" t="s">
        <v>2031</v>
      </c>
      <c r="D55" s="73" t="s">
        <v>233</v>
      </c>
      <c r="E55" s="73"/>
      <c r="F55" s="94">
        <v>43586</v>
      </c>
      <c r="G55" s="83">
        <v>9.9300000000000015</v>
      </c>
      <c r="H55" s="86" t="s">
        <v>131</v>
      </c>
      <c r="I55" s="87">
        <v>4.8000000000000001E-2</v>
      </c>
      <c r="J55" s="87">
        <v>4.8600000000000004E-2</v>
      </c>
      <c r="K55" s="83">
        <v>105027000</v>
      </c>
      <c r="L55" s="85">
        <v>100.788144</v>
      </c>
      <c r="M55" s="83">
        <v>105854.76406999999</v>
      </c>
      <c r="N55" s="73"/>
      <c r="O55" s="84">
        <f t="shared" si="0"/>
        <v>3.8827907984746737E-2</v>
      </c>
      <c r="P55" s="84">
        <f>M55/'סכום נכסי הקרן'!$C$42</f>
        <v>1.033291197788502E-2</v>
      </c>
    </row>
    <row r="56" spans="2:16">
      <c r="B56" s="76" t="s">
        <v>2032</v>
      </c>
      <c r="C56" s="73" t="s">
        <v>2033</v>
      </c>
      <c r="D56" s="73" t="s">
        <v>233</v>
      </c>
      <c r="E56" s="73"/>
      <c r="F56" s="94">
        <v>43647</v>
      </c>
      <c r="G56" s="83">
        <v>9.86</v>
      </c>
      <c r="H56" s="86" t="s">
        <v>131</v>
      </c>
      <c r="I56" s="87">
        <v>4.8000000000000001E-2</v>
      </c>
      <c r="J56" s="87">
        <v>4.8499999999999995E-2</v>
      </c>
      <c r="K56" s="83">
        <v>75690000</v>
      </c>
      <c r="L56" s="85">
        <v>102.40014499999999</v>
      </c>
      <c r="M56" s="83">
        <v>77506.669949999996</v>
      </c>
      <c r="N56" s="73"/>
      <c r="O56" s="84">
        <f t="shared" si="0"/>
        <v>2.8429725156561253E-2</v>
      </c>
      <c r="P56" s="84">
        <f>M56/'סכום נכסי הקרן'!$C$42</f>
        <v>7.5657397692817513E-3</v>
      </c>
    </row>
    <row r="57" spans="2:16">
      <c r="B57" s="76" t="s">
        <v>2034</v>
      </c>
      <c r="C57" s="73" t="s">
        <v>2035</v>
      </c>
      <c r="D57" s="73" t="s">
        <v>233</v>
      </c>
      <c r="E57" s="73"/>
      <c r="F57" s="94">
        <v>43678</v>
      </c>
      <c r="G57" s="83">
        <v>9.9399999999999977</v>
      </c>
      <c r="H57" s="86" t="s">
        <v>131</v>
      </c>
      <c r="I57" s="87">
        <v>4.8000000000000001E-2</v>
      </c>
      <c r="J57" s="87">
        <v>4.8499999999999995E-2</v>
      </c>
      <c r="K57" s="83">
        <v>72062000</v>
      </c>
      <c r="L57" s="85">
        <v>101.996183</v>
      </c>
      <c r="M57" s="83">
        <v>73500.489230000007</v>
      </c>
      <c r="N57" s="73"/>
      <c r="O57" s="84">
        <f t="shared" si="0"/>
        <v>2.6960243667154105E-2</v>
      </c>
      <c r="P57" s="84">
        <f>M57/'סכום נכסי הקרן'!$C$42</f>
        <v>7.1746802538131252E-3</v>
      </c>
    </row>
    <row r="58" spans="2:16">
      <c r="B58" s="76" t="s">
        <v>2036</v>
      </c>
      <c r="C58" s="73" t="s">
        <v>2037</v>
      </c>
      <c r="D58" s="73" t="s">
        <v>233</v>
      </c>
      <c r="E58" s="73"/>
      <c r="F58" s="94">
        <v>43740</v>
      </c>
      <c r="G58" s="83">
        <v>10.11</v>
      </c>
      <c r="H58" s="86" t="s">
        <v>131</v>
      </c>
      <c r="I58" s="87">
        <v>4.8000000000000001E-2</v>
      </c>
      <c r="J58" s="87">
        <v>4.8499999999999995E-2</v>
      </c>
      <c r="K58" s="83">
        <v>66802000</v>
      </c>
      <c r="L58" s="85">
        <v>101.1797</v>
      </c>
      <c r="M58" s="83">
        <v>67590.063370000003</v>
      </c>
      <c r="N58" s="73"/>
      <c r="O58" s="84">
        <f t="shared" si="0"/>
        <v>2.4792278215065522E-2</v>
      </c>
      <c r="P58" s="84">
        <f>M58/'סכום נכסי הקרן'!$C$42</f>
        <v>6.5977396626196137E-3</v>
      </c>
    </row>
    <row r="59" spans="2:16">
      <c r="B59" s="76" t="s">
        <v>2038</v>
      </c>
      <c r="C59" s="73" t="s">
        <v>2039</v>
      </c>
      <c r="D59" s="73" t="s">
        <v>233</v>
      </c>
      <c r="E59" s="73"/>
      <c r="F59" s="94">
        <v>43770</v>
      </c>
      <c r="G59" s="83">
        <v>10.19</v>
      </c>
      <c r="H59" s="86" t="s">
        <v>131</v>
      </c>
      <c r="I59" s="87">
        <v>4.8000000000000001E-2</v>
      </c>
      <c r="J59" s="87">
        <v>4.8499999999999995E-2</v>
      </c>
      <c r="K59" s="83">
        <v>72399000</v>
      </c>
      <c r="L59" s="85">
        <v>100.79383199999999</v>
      </c>
      <c r="M59" s="83">
        <v>72973.726309999998</v>
      </c>
      <c r="N59" s="73"/>
      <c r="O59" s="84">
        <f t="shared" si="0"/>
        <v>2.6767025134504862E-2</v>
      </c>
      <c r="P59" s="84">
        <f>M59/'סכום נכסי הקרן'!$C$42</f>
        <v>7.1232607930699658E-3</v>
      </c>
    </row>
    <row r="60" spans="2:16">
      <c r="B60" s="76" t="s">
        <v>2040</v>
      </c>
      <c r="C60" s="73" t="s">
        <v>2041</v>
      </c>
      <c r="D60" s="73" t="s">
        <v>233</v>
      </c>
      <c r="E60" s="73"/>
      <c r="F60" s="94">
        <v>43800</v>
      </c>
      <c r="G60" s="83">
        <v>10.280000000000001</v>
      </c>
      <c r="H60" s="86" t="s">
        <v>131</v>
      </c>
      <c r="I60" s="87">
        <v>4.8000000000000001E-2</v>
      </c>
      <c r="J60" s="87">
        <v>4.8500000000000008E-2</v>
      </c>
      <c r="K60" s="83">
        <v>57521000</v>
      </c>
      <c r="L60" s="85">
        <v>100.39620600000001</v>
      </c>
      <c r="M60" s="83">
        <v>57748.901729999998</v>
      </c>
      <c r="N60" s="73"/>
      <c r="O60" s="84">
        <f t="shared" si="0"/>
        <v>2.1182504748769235E-2</v>
      </c>
      <c r="P60" s="84">
        <f>M60/'סכום נכסי הקרן'!$C$42</f>
        <v>5.6371040419212941E-3</v>
      </c>
    </row>
    <row r="61" spans="2:16">
      <c r="B61" s="76" t="s">
        <v>2042</v>
      </c>
      <c r="C61" s="73" t="s">
        <v>2043</v>
      </c>
      <c r="D61" s="73" t="s">
        <v>233</v>
      </c>
      <c r="E61" s="73"/>
      <c r="F61" s="94">
        <v>43831</v>
      </c>
      <c r="G61" s="83">
        <v>10.120000000000001</v>
      </c>
      <c r="H61" s="86" t="s">
        <v>131</v>
      </c>
      <c r="I61" s="87">
        <v>4.8000000000000001E-2</v>
      </c>
      <c r="J61" s="87">
        <v>4.8499999999999995E-2</v>
      </c>
      <c r="K61" s="83">
        <v>70671000</v>
      </c>
      <c r="L61" s="85">
        <v>102.400149</v>
      </c>
      <c r="M61" s="83">
        <v>72367.209370000011</v>
      </c>
      <c r="N61" s="73"/>
      <c r="O61" s="84">
        <f t="shared" si="0"/>
        <v>2.6544552540622018E-2</v>
      </c>
      <c r="P61" s="84">
        <f>M61/'סכום נכסי הקרן'!$C$42</f>
        <v>7.064056219622787E-3</v>
      </c>
    </row>
    <row r="62" spans="2:16">
      <c r="B62" s="76" t="s">
        <v>2044</v>
      </c>
      <c r="C62" s="73" t="s">
        <v>2045</v>
      </c>
      <c r="D62" s="73" t="s">
        <v>233</v>
      </c>
      <c r="E62" s="73"/>
      <c r="F62" s="94">
        <v>43863</v>
      </c>
      <c r="G62" s="83">
        <v>10.199999999999999</v>
      </c>
      <c r="H62" s="86" t="s">
        <v>131</v>
      </c>
      <c r="I62" s="87">
        <v>4.8000000000000001E-2</v>
      </c>
      <c r="J62" s="87">
        <v>4.8499999999999995E-2</v>
      </c>
      <c r="K62" s="83">
        <v>90197000</v>
      </c>
      <c r="L62" s="85">
        <v>101.980799</v>
      </c>
      <c r="M62" s="83">
        <v>91983.621430000014</v>
      </c>
      <c r="N62" s="73"/>
      <c r="O62" s="84">
        <f t="shared" si="0"/>
        <v>3.3739923000782698E-2</v>
      </c>
      <c r="P62" s="84">
        <f>M62/'סכום נכסי הקרן'!$C$42</f>
        <v>8.978893600053427E-3</v>
      </c>
    </row>
    <row r="63" spans="2:16">
      <c r="B63" s="76" t="s">
        <v>2046</v>
      </c>
      <c r="C63" s="73" t="s">
        <v>2047</v>
      </c>
      <c r="D63" s="73" t="s">
        <v>233</v>
      </c>
      <c r="E63" s="73"/>
      <c r="F63" s="94">
        <v>44045</v>
      </c>
      <c r="G63" s="83">
        <v>10.450000000000001</v>
      </c>
      <c r="H63" s="86" t="s">
        <v>131</v>
      </c>
      <c r="I63" s="87">
        <v>4.8000000000000001E-2</v>
      </c>
      <c r="J63" s="87">
        <v>4.8499999999999995E-2</v>
      </c>
      <c r="K63" s="83">
        <v>2455000</v>
      </c>
      <c r="L63" s="85">
        <v>102.186745</v>
      </c>
      <c r="M63" s="83">
        <v>2508.6845899999998</v>
      </c>
      <c r="N63" s="73"/>
      <c r="O63" s="84">
        <f t="shared" si="0"/>
        <v>9.2019452576417335E-4</v>
      </c>
      <c r="P63" s="84">
        <f>M63/'סכום נכסי הקרן'!$C$42</f>
        <v>2.4488285696432869E-4</v>
      </c>
    </row>
    <row r="64" spans="2:16">
      <c r="B64" s="76" t="s">
        <v>2048</v>
      </c>
      <c r="C64" s="73" t="s">
        <v>2049</v>
      </c>
      <c r="D64" s="73" t="s">
        <v>233</v>
      </c>
      <c r="E64" s="73"/>
      <c r="F64" s="94">
        <v>44075</v>
      </c>
      <c r="G64" s="83">
        <v>10.530000000000001</v>
      </c>
      <c r="H64" s="86" t="s">
        <v>131</v>
      </c>
      <c r="I64" s="87">
        <v>4.8000000000000001E-2</v>
      </c>
      <c r="J64" s="87">
        <v>4.8499999999999995E-2</v>
      </c>
      <c r="K64" s="83">
        <v>102322000</v>
      </c>
      <c r="L64" s="85">
        <v>101.59382100000001</v>
      </c>
      <c r="M64" s="83">
        <v>103952.82987999999</v>
      </c>
      <c r="N64" s="73"/>
      <c r="O64" s="84">
        <f t="shared" si="0"/>
        <v>3.8130271686832654E-2</v>
      </c>
      <c r="P64" s="84">
        <f>M64/'סכום נכסי הקרן'!$C$42</f>
        <v>1.0147256483343421E-2</v>
      </c>
    </row>
    <row r="65" spans="2:16">
      <c r="B65" s="76" t="s">
        <v>2050</v>
      </c>
      <c r="C65" s="73" t="s">
        <v>2051</v>
      </c>
      <c r="D65" s="73" t="s">
        <v>233</v>
      </c>
      <c r="E65" s="73"/>
      <c r="F65" s="94">
        <v>44166</v>
      </c>
      <c r="G65" s="83">
        <v>10.790000000000001</v>
      </c>
      <c r="H65" s="86" t="s">
        <v>131</v>
      </c>
      <c r="I65" s="87">
        <v>4.8000000000000001E-2</v>
      </c>
      <c r="J65" s="87">
        <v>4.8499999999999995E-2</v>
      </c>
      <c r="K65" s="83">
        <v>211819000</v>
      </c>
      <c r="L65" s="85">
        <v>100.396214</v>
      </c>
      <c r="M65" s="83">
        <v>212658.25547999999</v>
      </c>
      <c r="N65" s="73"/>
      <c r="O65" s="84">
        <f t="shared" si="0"/>
        <v>7.8003812568265107E-2</v>
      </c>
      <c r="P65" s="84">
        <f>M65/'סכום נכסי הקרן'!$C$42</f>
        <v>2.0758433071489675E-2</v>
      </c>
    </row>
    <row r="66" spans="2:16">
      <c r="B66" s="76" t="s">
        <v>2052</v>
      </c>
      <c r="C66" s="73" t="s">
        <v>2053</v>
      </c>
      <c r="D66" s="73" t="s">
        <v>233</v>
      </c>
      <c r="E66" s="73"/>
      <c r="F66" s="94">
        <v>40603</v>
      </c>
      <c r="G66" s="83">
        <v>4.57</v>
      </c>
      <c r="H66" s="86" t="s">
        <v>131</v>
      </c>
      <c r="I66" s="87">
        <v>4.8000000000000001E-2</v>
      </c>
      <c r="J66" s="87">
        <v>4.8799999999999996E-2</v>
      </c>
      <c r="K66" s="83">
        <v>800000</v>
      </c>
      <c r="L66" s="85">
        <v>106.884151</v>
      </c>
      <c r="M66" s="83">
        <v>855.07321000000002</v>
      </c>
      <c r="N66" s="73"/>
      <c r="O66" s="84">
        <f t="shared" si="0"/>
        <v>3.1364392722227368E-4</v>
      </c>
      <c r="P66" s="84">
        <f>M66/'סכום נכסי הקרן'!$C$42</f>
        <v>8.3467157016522118E-5</v>
      </c>
    </row>
    <row r="67" spans="2:16">
      <c r="B67" s="76" t="s">
        <v>2054</v>
      </c>
      <c r="C67" s="73" t="s">
        <v>2055</v>
      </c>
      <c r="D67" s="73" t="s">
        <v>233</v>
      </c>
      <c r="E67" s="73"/>
      <c r="F67" s="94">
        <v>40969</v>
      </c>
      <c r="G67" s="83">
        <v>5.33</v>
      </c>
      <c r="H67" s="86" t="s">
        <v>131</v>
      </c>
      <c r="I67" s="87">
        <v>4.8000000000000001E-2</v>
      </c>
      <c r="J67" s="87">
        <v>4.87E-2</v>
      </c>
      <c r="K67" s="83">
        <v>3600000</v>
      </c>
      <c r="L67" s="85">
        <v>104.858335</v>
      </c>
      <c r="M67" s="83">
        <v>3774.9000599999999</v>
      </c>
      <c r="N67" s="73"/>
      <c r="O67" s="84">
        <f t="shared" si="0"/>
        <v>1.3846469119176315E-3</v>
      </c>
      <c r="P67" s="84">
        <f>M67/'סכום נכסי הקרן'!$C$42</f>
        <v>3.6848327411602422E-4</v>
      </c>
    </row>
    <row r="68" spans="2:16">
      <c r="B68" s="120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</row>
    <row r="69" spans="2:16">
      <c r="B69" s="120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</row>
    <row r="70" spans="2:16">
      <c r="B70" s="120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</row>
    <row r="71" spans="2:16">
      <c r="B71" s="122" t="s">
        <v>110</v>
      </c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</row>
    <row r="72" spans="2:16">
      <c r="B72" s="122" t="s">
        <v>202</v>
      </c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</row>
    <row r="73" spans="2:16">
      <c r="B73" s="122" t="s">
        <v>210</v>
      </c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</row>
    <row r="74" spans="2:16">
      <c r="B74" s="120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</row>
    <row r="75" spans="2:16">
      <c r="B75" s="120"/>
      <c r="C75" s="120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</row>
    <row r="76" spans="2:16">
      <c r="B76" s="120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</row>
    <row r="77" spans="2:16">
      <c r="B77" s="120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</row>
    <row r="78" spans="2:16">
      <c r="B78" s="120"/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</row>
    <row r="79" spans="2:16">
      <c r="B79" s="120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</row>
    <row r="80" spans="2:16">
      <c r="B80" s="120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</row>
    <row r="81" spans="2:16">
      <c r="B81" s="120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</row>
    <row r="82" spans="2:16">
      <c r="B82" s="120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</row>
    <row r="83" spans="2:16">
      <c r="B83" s="120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</row>
    <row r="84" spans="2:16">
      <c r="B84" s="120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</row>
    <row r="85" spans="2:16">
      <c r="B85" s="120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</row>
    <row r="86" spans="2:16">
      <c r="B86" s="120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</row>
    <row r="87" spans="2:16">
      <c r="B87" s="120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</row>
    <row r="88" spans="2:16">
      <c r="B88" s="120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</row>
    <row r="89" spans="2:16">
      <c r="B89" s="120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</row>
    <row r="90" spans="2:16">
      <c r="B90" s="120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</row>
    <row r="91" spans="2:16">
      <c r="B91" s="120"/>
      <c r="C91" s="120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</row>
    <row r="92" spans="2:16">
      <c r="B92" s="120"/>
      <c r="C92" s="120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</row>
    <row r="93" spans="2:16">
      <c r="B93" s="120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</row>
    <row r="94" spans="2:16">
      <c r="B94" s="120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</row>
    <row r="95" spans="2:16">
      <c r="B95" s="120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</row>
    <row r="96" spans="2:16">
      <c r="B96" s="120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</row>
    <row r="97" spans="2:16">
      <c r="B97" s="120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</row>
    <row r="98" spans="2:16">
      <c r="B98" s="120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</row>
    <row r="99" spans="2:16">
      <c r="B99" s="120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</row>
    <row r="100" spans="2:16">
      <c r="B100" s="120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</row>
    <row r="101" spans="2:16">
      <c r="B101" s="120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</row>
    <row r="102" spans="2:16">
      <c r="B102" s="120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</row>
    <row r="103" spans="2:16">
      <c r="B103" s="120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</row>
    <row r="104" spans="2:16">
      <c r="B104" s="120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</row>
    <row r="105" spans="2:16">
      <c r="B105" s="120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</row>
    <row r="106" spans="2:16">
      <c r="B106" s="120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</row>
    <row r="107" spans="2:16">
      <c r="B107" s="120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</row>
    <row r="108" spans="2:16">
      <c r="B108" s="120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</row>
    <row r="109" spans="2:16">
      <c r="B109" s="120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2:16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2:16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2:16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2:16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2:16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2:16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2:16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2:16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2:16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2:16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2:16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2:16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2:16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2:16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2:16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2:16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2:16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2:16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2:16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2:16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2:16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2:16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2:16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2:16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2:16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2:16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2:16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2:16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2:16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2:16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2:16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2:16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2:16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2:16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2:16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2:16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2:16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2:16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2:16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</row>
    <row r="390" spans="2:16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</row>
    <row r="391" spans="2:16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</row>
    <row r="392" spans="2:16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2:16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2:16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2:16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</row>
    <row r="396" spans="2:16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</row>
    <row r="397" spans="2:16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</row>
    <row r="398" spans="2:16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2:16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</row>
    <row r="400" spans="2:16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</row>
    <row r="401" spans="2:16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</row>
    <row r="402" spans="2:16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</row>
    <row r="403" spans="2:16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</row>
    <row r="404" spans="2:16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2:16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</row>
    <row r="406" spans="2:16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</row>
    <row r="407" spans="2:16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</row>
    <row r="408" spans="2:16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</row>
    <row r="409" spans="2:16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</row>
    <row r="410" spans="2:16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</row>
    <row r="411" spans="2:16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</row>
    <row r="412" spans="2:16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</row>
    <row r="413" spans="2:16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</row>
    <row r="414" spans="2:16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</row>
    <row r="415" spans="2:16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</row>
    <row r="416" spans="2:16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</row>
    <row r="417" spans="2:16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</row>
    <row r="418" spans="2:16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</row>
    <row r="419" spans="2:16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</row>
    <row r="420" spans="2:16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</row>
    <row r="421" spans="2:16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</row>
    <row r="422" spans="2:16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</row>
    <row r="423" spans="2:16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</row>
    <row r="424" spans="2:16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</row>
    <row r="425" spans="2:16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</row>
    <row r="426" spans="2:16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</row>
    <row r="427" spans="2:16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</row>
    <row r="428" spans="2:16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</row>
    <row r="429" spans="2:16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</row>
    <row r="430" spans="2:16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</row>
    <row r="431" spans="2:16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</row>
    <row r="432" spans="2:16">
      <c r="B432" s="120"/>
      <c r="C432" s="120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</row>
    <row r="433" spans="2:16">
      <c r="B433" s="120"/>
      <c r="C433" s="120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</row>
    <row r="434" spans="2:16">
      <c r="B434" s="120"/>
      <c r="C434" s="120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</row>
    <row r="435" spans="2:16">
      <c r="B435" s="120"/>
      <c r="C435" s="120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</row>
    <row r="436" spans="2:16">
      <c r="B436" s="120"/>
      <c r="C436" s="120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</row>
    <row r="437" spans="2:16">
      <c r="B437" s="120"/>
      <c r="C437" s="120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</row>
    <row r="438" spans="2:16">
      <c r="B438" s="120"/>
      <c r="C438" s="120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</row>
    <row r="439" spans="2:16">
      <c r="B439" s="120"/>
      <c r="C439" s="120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</row>
    <row r="440" spans="2:16">
      <c r="B440" s="120"/>
      <c r="C440" s="120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</row>
    <row r="441" spans="2:16">
      <c r="B441" s="120"/>
      <c r="C441" s="120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</row>
    <row r="442" spans="2:16">
      <c r="B442" s="120"/>
      <c r="C442" s="120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</row>
    <row r="443" spans="2:16">
      <c r="B443" s="120"/>
      <c r="C443" s="120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</row>
    <row r="444" spans="2:16">
      <c r="B444" s="120"/>
      <c r="C444" s="120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</row>
    <row r="445" spans="2:16">
      <c r="B445" s="120"/>
      <c r="C445" s="120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</row>
    <row r="446" spans="2:16">
      <c r="B446" s="120"/>
      <c r="C446" s="120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</row>
    <row r="447" spans="2:16">
      <c r="B447" s="120"/>
      <c r="C447" s="120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</row>
    <row r="448" spans="2:16">
      <c r="B448" s="120"/>
      <c r="C448" s="120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</row>
    <row r="449" spans="2:16">
      <c r="B449" s="120"/>
      <c r="C449" s="120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</row>
    <row r="450" spans="2:16">
      <c r="B450" s="120"/>
      <c r="C450" s="120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</row>
    <row r="451" spans="2:16">
      <c r="B451" s="120"/>
      <c r="C451" s="120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</row>
    <row r="452" spans="2:16">
      <c r="B452" s="120"/>
      <c r="C452" s="120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144</v>
      </c>
      <c r="C1" s="67" t="s" vm="1">
        <v>228</v>
      </c>
    </row>
    <row r="2" spans="2:19">
      <c r="B2" s="46" t="s">
        <v>143</v>
      </c>
      <c r="C2" s="67" t="s">
        <v>229</v>
      </c>
    </row>
    <row r="3" spans="2:19">
      <c r="B3" s="46" t="s">
        <v>145</v>
      </c>
      <c r="C3" s="67" t="s">
        <v>230</v>
      </c>
    </row>
    <row r="4" spans="2:19">
      <c r="B4" s="46" t="s">
        <v>146</v>
      </c>
      <c r="C4" s="67">
        <v>8801</v>
      </c>
    </row>
    <row r="6" spans="2:19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</row>
    <row r="7" spans="2:19" ht="26.25" customHeight="1">
      <c r="B7" s="134" t="s">
        <v>88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</row>
    <row r="8" spans="2:19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65</v>
      </c>
      <c r="G8" s="29" t="s">
        <v>14</v>
      </c>
      <c r="H8" s="29" t="s">
        <v>66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58</v>
      </c>
      <c r="R8" s="29" t="s">
        <v>147</v>
      </c>
      <c r="S8" s="30" t="s">
        <v>149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</row>
    <row r="11" spans="2:19" s="4" customFormat="1" ht="18" customHeight="1">
      <c r="B11" s="125" t="s">
        <v>2908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6">
        <v>0</v>
      </c>
      <c r="Q11" s="88"/>
      <c r="R11" s="127">
        <v>0</v>
      </c>
      <c r="S11" s="127">
        <v>0</v>
      </c>
    </row>
    <row r="12" spans="2:19" ht="20.25" customHeight="1">
      <c r="B12" s="122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2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2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2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2:19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2:19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2:19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2:19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2:19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2:19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2:19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2:19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2:19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2:19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2:19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2:19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2:19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2:19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2:19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2:19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2:19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2:19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2:19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2:19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2:19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2:19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2:19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2:19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2:19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2:19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2:19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2:19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2:19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</row>
    <row r="141" spans="2:19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2:19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2:19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2:19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2:19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2:19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2:19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2:19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2:19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2:19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2:19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2:19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</row>
    <row r="153" spans="2:19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2:19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</row>
    <row r="155" spans="2:19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2:19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</row>
    <row r="157" spans="2:19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2:19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</row>
    <row r="159" spans="2:19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2:19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</row>
    <row r="161" spans="2:19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2:19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</row>
    <row r="163" spans="2:19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2:19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</row>
    <row r="165" spans="2:19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2:19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</row>
    <row r="167" spans="2:19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2:19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</row>
    <row r="169" spans="2:19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2:19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</row>
    <row r="171" spans="2:19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2:19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2:19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2:19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</row>
    <row r="175" spans="2:19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2:19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</row>
    <row r="177" spans="2:19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2:19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</row>
    <row r="179" spans="2:19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</row>
    <row r="180" spans="2:19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</row>
    <row r="181" spans="2:19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2:19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2:19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2:19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2:19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2:19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2:19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2:19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2:19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2:19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2:19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2:19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2:19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2:19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2:19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2:19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2:19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2:19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2:19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2:19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2:19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2:19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2:19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2:19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2:19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2:19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2:19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2:19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2:19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2:19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2:19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2:19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2:19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2:19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2:19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2:19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2:19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2:19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2:19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2:19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2:19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2:19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2:19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2:19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2:19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2:19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2:19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2:19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2:19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2:19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2:19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2:19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2:19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2:19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2:19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2:19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2:19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2:19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2:19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2:19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2:19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2:19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2:19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2:19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2:19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2:19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2:19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2:19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2:19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2:19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2:19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2:19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2:19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2:19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2:19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2:19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2:19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2:19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2:19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2:19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</row>
    <row r="261" spans="2:19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</row>
    <row r="262" spans="2:19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</row>
    <row r="263" spans="2:19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</row>
    <row r="264" spans="2:19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</row>
    <row r="265" spans="2:19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</row>
    <row r="266" spans="2:19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</row>
    <row r="267" spans="2:19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</row>
    <row r="268" spans="2:19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</row>
    <row r="269" spans="2:19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</row>
    <row r="270" spans="2:19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</row>
    <row r="271" spans="2:19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</row>
    <row r="272" spans="2:19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</row>
    <row r="273" spans="2:19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</row>
    <row r="274" spans="2:19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</row>
    <row r="275" spans="2:19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</row>
    <row r="276" spans="2:19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</row>
    <row r="277" spans="2:19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</row>
    <row r="278" spans="2:19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</row>
    <row r="279" spans="2:19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</row>
    <row r="280" spans="2:19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</row>
    <row r="281" spans="2:19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</row>
    <row r="282" spans="2:19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</row>
    <row r="283" spans="2:19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</row>
    <row r="284" spans="2:19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</row>
    <row r="285" spans="2:19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</row>
    <row r="286" spans="2:19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</row>
    <row r="287" spans="2:19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</row>
    <row r="288" spans="2:19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</row>
    <row r="289" spans="2:19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</row>
    <row r="290" spans="2:19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</row>
    <row r="291" spans="2:19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</row>
    <row r="292" spans="2:19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</row>
    <row r="293" spans="2:19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</row>
    <row r="294" spans="2:19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</row>
    <row r="295" spans="2:19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</row>
    <row r="296" spans="2:19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</row>
    <row r="297" spans="2:19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</row>
    <row r="298" spans="2:19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</row>
    <row r="299" spans="2:19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</row>
    <row r="300" spans="2:19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</row>
    <row r="301" spans="2:19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</row>
    <row r="302" spans="2:19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</row>
    <row r="303" spans="2:19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</row>
    <row r="304" spans="2:19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</row>
    <row r="305" spans="2:19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</row>
    <row r="306" spans="2:19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</row>
    <row r="307" spans="2:19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</row>
    <row r="308" spans="2:19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</row>
    <row r="309" spans="2:19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</row>
    <row r="310" spans="2:19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</row>
    <row r="311" spans="2:19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28.140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144</v>
      </c>
      <c r="C1" s="67" t="s" vm="1">
        <v>228</v>
      </c>
    </row>
    <row r="2" spans="2:30">
      <c r="B2" s="46" t="s">
        <v>143</v>
      </c>
      <c r="C2" s="67" t="s">
        <v>229</v>
      </c>
    </row>
    <row r="3" spans="2:30">
      <c r="B3" s="46" t="s">
        <v>145</v>
      </c>
      <c r="C3" s="67" t="s">
        <v>230</v>
      </c>
    </row>
    <row r="4" spans="2:30">
      <c r="B4" s="46" t="s">
        <v>146</v>
      </c>
      <c r="C4" s="67">
        <v>8801</v>
      </c>
    </row>
    <row r="6" spans="2:30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</row>
    <row r="7" spans="2:30" ht="26.25" customHeight="1">
      <c r="B7" s="134" t="s">
        <v>89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</row>
    <row r="8" spans="2:30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65</v>
      </c>
      <c r="G8" s="29" t="s">
        <v>14</v>
      </c>
      <c r="H8" s="29" t="s">
        <v>66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58</v>
      </c>
      <c r="R8" s="29" t="s">
        <v>147</v>
      </c>
      <c r="S8" s="30" t="s">
        <v>149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A10" s="1"/>
    </row>
    <row r="11" spans="2:30" s="4" customFormat="1" ht="18" customHeight="1">
      <c r="B11" s="95" t="s">
        <v>51</v>
      </c>
      <c r="C11" s="69"/>
      <c r="D11" s="69"/>
      <c r="E11" s="69"/>
      <c r="F11" s="69"/>
      <c r="G11" s="69"/>
      <c r="H11" s="69"/>
      <c r="I11" s="69"/>
      <c r="J11" s="79">
        <v>5.5481222671093366</v>
      </c>
      <c r="K11" s="69"/>
      <c r="L11" s="69"/>
      <c r="M11" s="78">
        <v>1.3355119386921384E-2</v>
      </c>
      <c r="N11" s="77"/>
      <c r="O11" s="79"/>
      <c r="P11" s="77">
        <v>51906.526287202985</v>
      </c>
      <c r="Q11" s="69"/>
      <c r="R11" s="78">
        <f>IFERROR(P11/$P$11,0)</f>
        <v>1</v>
      </c>
      <c r="S11" s="78">
        <f>P11/'סכום נכסי הקרן'!$C$42</f>
        <v>5.0668061273913658E-3</v>
      </c>
      <c r="AA11" s="1"/>
      <c r="AD11" s="1"/>
    </row>
    <row r="12" spans="2:30" ht="17.25" customHeight="1">
      <c r="B12" s="96" t="s">
        <v>197</v>
      </c>
      <c r="C12" s="71"/>
      <c r="D12" s="71"/>
      <c r="E12" s="71"/>
      <c r="F12" s="71"/>
      <c r="G12" s="71"/>
      <c r="H12" s="71"/>
      <c r="I12" s="71"/>
      <c r="J12" s="82">
        <v>5.5481222671093358</v>
      </c>
      <c r="K12" s="71"/>
      <c r="L12" s="71"/>
      <c r="M12" s="81">
        <v>1.3355119386921379E-2</v>
      </c>
      <c r="N12" s="80"/>
      <c r="O12" s="82"/>
      <c r="P12" s="80">
        <v>51906.526287203</v>
      </c>
      <c r="Q12" s="71"/>
      <c r="R12" s="81">
        <f t="shared" ref="R12:R37" si="0">IFERROR(P12/$P$11,0)</f>
        <v>1.0000000000000002</v>
      </c>
      <c r="S12" s="81">
        <f>P12/'סכום נכסי הקרן'!$C$42</f>
        <v>5.0668061273913675E-3</v>
      </c>
    </row>
    <row r="13" spans="2:30">
      <c r="B13" s="97" t="s">
        <v>59</v>
      </c>
      <c r="C13" s="71"/>
      <c r="D13" s="71"/>
      <c r="E13" s="71"/>
      <c r="F13" s="71"/>
      <c r="G13" s="71"/>
      <c r="H13" s="71"/>
      <c r="I13" s="71"/>
      <c r="J13" s="82">
        <v>6.6150983662415355</v>
      </c>
      <c r="K13" s="71"/>
      <c r="L13" s="71"/>
      <c r="M13" s="81">
        <v>1.2082036604387305E-2</v>
      </c>
      <c r="N13" s="80"/>
      <c r="O13" s="82"/>
      <c r="P13" s="80">
        <v>31596.751551414996</v>
      </c>
      <c r="Q13" s="71"/>
      <c r="R13" s="81">
        <f t="shared" si="0"/>
        <v>0.60872406249240463</v>
      </c>
      <c r="S13" s="81">
        <f>P13/'סכום נכסי הקרן'!$C$42</f>
        <v>3.0842868097270808E-3</v>
      </c>
    </row>
    <row r="14" spans="2:30">
      <c r="B14" s="98" t="s">
        <v>2056</v>
      </c>
      <c r="C14" s="73" t="s">
        <v>2057</v>
      </c>
      <c r="D14" s="86" t="s">
        <v>2058</v>
      </c>
      <c r="E14" s="73" t="s">
        <v>329</v>
      </c>
      <c r="F14" s="86" t="s">
        <v>127</v>
      </c>
      <c r="G14" s="73" t="s">
        <v>299</v>
      </c>
      <c r="H14" s="73" t="s">
        <v>300</v>
      </c>
      <c r="I14" s="94">
        <v>39076</v>
      </c>
      <c r="J14" s="85">
        <v>7.6199999999991004</v>
      </c>
      <c r="K14" s="86" t="s">
        <v>131</v>
      </c>
      <c r="L14" s="87">
        <v>4.9000000000000002E-2</v>
      </c>
      <c r="M14" s="84">
        <v>6.4000000000003863E-3</v>
      </c>
      <c r="N14" s="83">
        <v>2540218.3974660002</v>
      </c>
      <c r="O14" s="85">
        <v>162.91999999999999</v>
      </c>
      <c r="P14" s="83">
        <v>4138.5237645059997</v>
      </c>
      <c r="Q14" s="84">
        <v>1.374859261880689E-3</v>
      </c>
      <c r="R14" s="84">
        <f t="shared" si="0"/>
        <v>7.9730316407752175E-2</v>
      </c>
      <c r="S14" s="84">
        <f>P14/'סכום נכסי הקרן'!$C$42</f>
        <v>4.0397805571365107E-4</v>
      </c>
    </row>
    <row r="15" spans="2:30">
      <c r="B15" s="98" t="s">
        <v>2059</v>
      </c>
      <c r="C15" s="73" t="s">
        <v>2060</v>
      </c>
      <c r="D15" s="86" t="s">
        <v>2058</v>
      </c>
      <c r="E15" s="73" t="s">
        <v>329</v>
      </c>
      <c r="F15" s="86" t="s">
        <v>127</v>
      </c>
      <c r="G15" s="73" t="s">
        <v>299</v>
      </c>
      <c r="H15" s="73" t="s">
        <v>300</v>
      </c>
      <c r="I15" s="94">
        <v>40738</v>
      </c>
      <c r="J15" s="85">
        <v>11.740000000000224</v>
      </c>
      <c r="K15" s="86" t="s">
        <v>131</v>
      </c>
      <c r="L15" s="87">
        <v>4.0999999999999995E-2</v>
      </c>
      <c r="M15" s="84">
        <v>1.0100000000000043E-2</v>
      </c>
      <c r="N15" s="83">
        <v>8140511.916139001</v>
      </c>
      <c r="O15" s="85">
        <v>146.46</v>
      </c>
      <c r="P15" s="83">
        <v>11922.594073495002</v>
      </c>
      <c r="Q15" s="84">
        <v>2.001583241823928E-3</v>
      </c>
      <c r="R15" s="84">
        <f t="shared" si="0"/>
        <v>0.22969354580821552</v>
      </c>
      <c r="S15" s="84">
        <f>P15/'סכום נכסי הקרן'!$C$42</f>
        <v>1.1638126653233159E-3</v>
      </c>
    </row>
    <row r="16" spans="2:30">
      <c r="B16" s="98" t="s">
        <v>2061</v>
      </c>
      <c r="C16" s="73" t="s">
        <v>2062</v>
      </c>
      <c r="D16" s="86" t="s">
        <v>2058</v>
      </c>
      <c r="E16" s="73" t="s">
        <v>2063</v>
      </c>
      <c r="F16" s="86" t="s">
        <v>2064</v>
      </c>
      <c r="G16" s="73" t="s">
        <v>299</v>
      </c>
      <c r="H16" s="73" t="s">
        <v>300</v>
      </c>
      <c r="I16" s="94">
        <v>38918</v>
      </c>
      <c r="J16" s="85">
        <v>0.37000000012418666</v>
      </c>
      <c r="K16" s="86" t="s">
        <v>131</v>
      </c>
      <c r="L16" s="87">
        <v>0.05</v>
      </c>
      <c r="M16" s="84">
        <v>2.9000000004139551E-3</v>
      </c>
      <c r="N16" s="83">
        <v>2396.9417699999999</v>
      </c>
      <c r="O16" s="85">
        <v>120.94</v>
      </c>
      <c r="P16" s="83">
        <v>2.898861272</v>
      </c>
      <c r="Q16" s="84">
        <v>6.2394799474069609E-4</v>
      </c>
      <c r="R16" s="84">
        <f t="shared" si="0"/>
        <v>5.5847722422424639E-5</v>
      </c>
      <c r="S16" s="84">
        <f>P16/'סכום נכסי הקרן'!$C$42</f>
        <v>2.8296958217079336E-7</v>
      </c>
    </row>
    <row r="17" spans="2:19">
      <c r="B17" s="98" t="s">
        <v>2065</v>
      </c>
      <c r="C17" s="73" t="s">
        <v>2066</v>
      </c>
      <c r="D17" s="86" t="s">
        <v>2058</v>
      </c>
      <c r="E17" s="73" t="s">
        <v>2067</v>
      </c>
      <c r="F17" s="86" t="s">
        <v>1340</v>
      </c>
      <c r="G17" s="73" t="s">
        <v>312</v>
      </c>
      <c r="H17" s="73" t="s">
        <v>129</v>
      </c>
      <c r="I17" s="94">
        <v>42795</v>
      </c>
      <c r="J17" s="85">
        <v>6.8599999999985117</v>
      </c>
      <c r="K17" s="86" t="s">
        <v>131</v>
      </c>
      <c r="L17" s="87">
        <v>2.1400000000000002E-2</v>
      </c>
      <c r="M17" s="84">
        <v>1.1000000000018267E-3</v>
      </c>
      <c r="N17" s="83">
        <v>1921655.5303479999</v>
      </c>
      <c r="O17" s="85">
        <v>116.8</v>
      </c>
      <c r="P17" s="83">
        <v>2244.4937267689997</v>
      </c>
      <c r="Q17" s="84">
        <v>7.9291403991827211E-3</v>
      </c>
      <c r="R17" s="84">
        <f t="shared" si="0"/>
        <v>4.3241069809796855E-2</v>
      </c>
      <c r="S17" s="84">
        <f>P17/'סכום נכסי הקרן'!$C$42</f>
        <v>2.1909411746723651E-4</v>
      </c>
    </row>
    <row r="18" spans="2:19">
      <c r="B18" s="98" t="s">
        <v>2068</v>
      </c>
      <c r="C18" s="73" t="s">
        <v>2069</v>
      </c>
      <c r="D18" s="86" t="s">
        <v>2058</v>
      </c>
      <c r="E18" s="73" t="s">
        <v>317</v>
      </c>
      <c r="F18" s="86" t="s">
        <v>306</v>
      </c>
      <c r="G18" s="73" t="s">
        <v>351</v>
      </c>
      <c r="H18" s="73" t="s">
        <v>300</v>
      </c>
      <c r="I18" s="94">
        <v>36489</v>
      </c>
      <c r="J18" s="85">
        <v>4.560000001050458</v>
      </c>
      <c r="K18" s="86" t="s">
        <v>131</v>
      </c>
      <c r="L18" s="87">
        <v>6.0499999999999998E-2</v>
      </c>
      <c r="M18" s="84">
        <v>-3.5000000018758182E-3</v>
      </c>
      <c r="N18" s="83">
        <v>1222.0071969999999</v>
      </c>
      <c r="O18" s="85">
        <v>174.5</v>
      </c>
      <c r="P18" s="83">
        <v>2.1324026960000002</v>
      </c>
      <c r="Q18" s="73"/>
      <c r="R18" s="84">
        <f t="shared" si="0"/>
        <v>4.1081591247336499E-5</v>
      </c>
      <c r="S18" s="84">
        <f>P18/'סכום נכסי הקרן'!$C$42</f>
        <v>2.0815245825499211E-7</v>
      </c>
    </row>
    <row r="19" spans="2:19">
      <c r="B19" s="98" t="s">
        <v>2070</v>
      </c>
      <c r="C19" s="73" t="s">
        <v>2071</v>
      </c>
      <c r="D19" s="86" t="s">
        <v>2058</v>
      </c>
      <c r="E19" s="73" t="s">
        <v>359</v>
      </c>
      <c r="F19" s="86" t="s">
        <v>127</v>
      </c>
      <c r="G19" s="73" t="s">
        <v>341</v>
      </c>
      <c r="H19" s="73" t="s">
        <v>129</v>
      </c>
      <c r="I19" s="94">
        <v>39084</v>
      </c>
      <c r="J19" s="85">
        <v>3.2900000000003504</v>
      </c>
      <c r="K19" s="86" t="s">
        <v>131</v>
      </c>
      <c r="L19" s="87">
        <v>5.5999999999999994E-2</v>
      </c>
      <c r="M19" s="84">
        <v>-3.9999999999961082E-3</v>
      </c>
      <c r="N19" s="83">
        <v>703599.50980999996</v>
      </c>
      <c r="O19" s="85">
        <v>146.09</v>
      </c>
      <c r="P19" s="83">
        <v>1027.888468916</v>
      </c>
      <c r="Q19" s="84">
        <v>1.0557346948537182E-3</v>
      </c>
      <c r="R19" s="84">
        <f t="shared" si="0"/>
        <v>1.9802682676714107E-2</v>
      </c>
      <c r="S19" s="84">
        <f>P19/'סכום נכסי הקרן'!$C$42</f>
        <v>1.0033635392516189E-4</v>
      </c>
    </row>
    <row r="20" spans="2:19">
      <c r="B20" s="98" t="s">
        <v>2072</v>
      </c>
      <c r="C20" s="73" t="s">
        <v>2073</v>
      </c>
      <c r="D20" s="86" t="s">
        <v>2058</v>
      </c>
      <c r="E20" s="73" t="s">
        <v>418</v>
      </c>
      <c r="F20" s="86" t="s">
        <v>419</v>
      </c>
      <c r="G20" s="73" t="s">
        <v>378</v>
      </c>
      <c r="H20" s="73" t="s">
        <v>129</v>
      </c>
      <c r="I20" s="94">
        <v>40561</v>
      </c>
      <c r="J20" s="85">
        <v>1.0099999999999389</v>
      </c>
      <c r="K20" s="86" t="s">
        <v>131</v>
      </c>
      <c r="L20" s="87">
        <v>0.06</v>
      </c>
      <c r="M20" s="84">
        <v>7.9999999999995804E-3</v>
      </c>
      <c r="N20" s="83">
        <v>4166110.1097479998</v>
      </c>
      <c r="O20" s="85">
        <v>114.08</v>
      </c>
      <c r="P20" s="83">
        <v>4752.6986057289996</v>
      </c>
      <c r="Q20" s="84">
        <v>1.3508973502991482E-3</v>
      </c>
      <c r="R20" s="84">
        <f t="shared" si="0"/>
        <v>9.1562640494028361E-2</v>
      </c>
      <c r="S20" s="84">
        <f>P20/'סכום נכסי הקרן'!$C$42</f>
        <v>4.6393014789527571E-4</v>
      </c>
    </row>
    <row r="21" spans="2:19">
      <c r="B21" s="98" t="s">
        <v>2074</v>
      </c>
      <c r="C21" s="73" t="s">
        <v>2075</v>
      </c>
      <c r="D21" s="86" t="s">
        <v>2058</v>
      </c>
      <c r="E21" s="73" t="s">
        <v>560</v>
      </c>
      <c r="F21" s="86" t="s">
        <v>306</v>
      </c>
      <c r="G21" s="73" t="s">
        <v>472</v>
      </c>
      <c r="H21" s="73" t="s">
        <v>300</v>
      </c>
      <c r="I21" s="94">
        <v>39387</v>
      </c>
      <c r="J21" s="85">
        <v>1.7500000000000002</v>
      </c>
      <c r="K21" s="86" t="s">
        <v>131</v>
      </c>
      <c r="L21" s="87">
        <v>5.7500000000000002E-2</v>
      </c>
      <c r="M21" s="84">
        <v>-2.5999999999994478E-3</v>
      </c>
      <c r="N21" s="83">
        <v>5471350.0433599995</v>
      </c>
      <c r="O21" s="85">
        <v>132.29</v>
      </c>
      <c r="P21" s="83">
        <v>7238.04890944</v>
      </c>
      <c r="Q21" s="84">
        <v>4.2022657783102914E-3</v>
      </c>
      <c r="R21" s="84">
        <f t="shared" si="0"/>
        <v>0.13944390864052997</v>
      </c>
      <c r="S21" s="84">
        <f>P21/'סכום נכסי הקרן'!$C$42</f>
        <v>7.065352507272391E-4</v>
      </c>
    </row>
    <row r="22" spans="2:19">
      <c r="B22" s="98" t="s">
        <v>2076</v>
      </c>
      <c r="C22" s="73" t="s">
        <v>2077</v>
      </c>
      <c r="D22" s="86" t="s">
        <v>27</v>
      </c>
      <c r="E22" s="73">
        <v>1229</v>
      </c>
      <c r="F22" s="86" t="s">
        <v>672</v>
      </c>
      <c r="G22" s="73" t="s">
        <v>2078</v>
      </c>
      <c r="H22" s="73" t="s">
        <v>300</v>
      </c>
      <c r="I22" s="94">
        <v>38445</v>
      </c>
      <c r="J22" s="85">
        <v>0.10000000000246116</v>
      </c>
      <c r="K22" s="86" t="s">
        <v>131</v>
      </c>
      <c r="L22" s="87">
        <v>6.7000000000000004E-2</v>
      </c>
      <c r="M22" s="84">
        <v>0</v>
      </c>
      <c r="N22" s="83">
        <v>39471.862417615921</v>
      </c>
      <c r="O22" s="85">
        <v>102.93711978731208</v>
      </c>
      <c r="P22" s="83">
        <v>40.631198299000005</v>
      </c>
      <c r="Q22" s="84">
        <v>3.9224048800085938E-3</v>
      </c>
      <c r="R22" s="84">
        <f t="shared" si="0"/>
        <v>7.8277629433694555E-4</v>
      </c>
      <c r="S22" s="84">
        <f>P22/'סכום נכסי הקרן'!$C$42</f>
        <v>3.9661757245231435E-6</v>
      </c>
    </row>
    <row r="23" spans="2:19">
      <c r="B23" s="98" t="s">
        <v>2079</v>
      </c>
      <c r="C23" s="73" t="s">
        <v>2080</v>
      </c>
      <c r="D23" s="86" t="s">
        <v>27</v>
      </c>
      <c r="E23" s="73">
        <v>1229</v>
      </c>
      <c r="F23" s="86" t="s">
        <v>672</v>
      </c>
      <c r="G23" s="73" t="s">
        <v>2078</v>
      </c>
      <c r="H23" s="73" t="s">
        <v>300</v>
      </c>
      <c r="I23" s="94">
        <v>38573</v>
      </c>
      <c r="J23" s="85">
        <v>0.22999999991586381</v>
      </c>
      <c r="K23" s="86" t="s">
        <v>131</v>
      </c>
      <c r="L23" s="87">
        <v>6.7000000000000004E-2</v>
      </c>
      <c r="M23" s="84">
        <v>0</v>
      </c>
      <c r="N23" s="83">
        <v>4993.2943708914399</v>
      </c>
      <c r="O23" s="85">
        <v>102.3524943949481</v>
      </c>
      <c r="P23" s="83">
        <v>5.1107613410000008</v>
      </c>
      <c r="Q23" s="84">
        <v>5.3648199555239346E-4</v>
      </c>
      <c r="R23" s="84">
        <f t="shared" si="0"/>
        <v>9.8460862372522231E-5</v>
      </c>
      <c r="S23" s="84">
        <f>P23/'סכום נכסי הקרן'!$C$42</f>
        <v>4.9888210077733365E-7</v>
      </c>
    </row>
    <row r="24" spans="2:19">
      <c r="B24" s="98" t="s">
        <v>2081</v>
      </c>
      <c r="C24" s="73" t="s">
        <v>2082</v>
      </c>
      <c r="D24" s="86" t="s">
        <v>27</v>
      </c>
      <c r="E24" s="73">
        <v>1229</v>
      </c>
      <c r="F24" s="86" t="s">
        <v>672</v>
      </c>
      <c r="G24" s="73" t="s">
        <v>2078</v>
      </c>
      <c r="H24" s="73" t="s">
        <v>300</v>
      </c>
      <c r="I24" s="94">
        <v>38376</v>
      </c>
      <c r="J24" s="85">
        <v>8.0000000334453314E-2</v>
      </c>
      <c r="K24" s="86" t="s">
        <v>131</v>
      </c>
      <c r="L24" s="87">
        <v>7.0000000000000007E-2</v>
      </c>
      <c r="M24" s="84">
        <v>0</v>
      </c>
      <c r="N24" s="83">
        <v>1433.372678</v>
      </c>
      <c r="O24" s="85">
        <v>100.12594199999999</v>
      </c>
      <c r="P24" s="83">
        <v>1.4351778690000001</v>
      </c>
      <c r="Q24" s="84">
        <v>3.1449094521315867E-4</v>
      </c>
      <c r="R24" s="84">
        <f t="shared" si="0"/>
        <v>2.7649275951525738E-5</v>
      </c>
      <c r="S24" s="84">
        <f>P24/'סכום נכסי הקרן'!$C$42</f>
        <v>1.4009352080912535E-7</v>
      </c>
    </row>
    <row r="25" spans="2:19">
      <c r="B25" s="98" t="s">
        <v>2083</v>
      </c>
      <c r="C25" s="73" t="s">
        <v>2084</v>
      </c>
      <c r="D25" s="86" t="s">
        <v>27</v>
      </c>
      <c r="E25" s="73" t="s">
        <v>2085</v>
      </c>
      <c r="F25" s="86" t="s">
        <v>650</v>
      </c>
      <c r="G25" s="73" t="s">
        <v>633</v>
      </c>
      <c r="H25" s="73"/>
      <c r="I25" s="94">
        <v>39104</v>
      </c>
      <c r="J25" s="85">
        <v>5.6600000000100774</v>
      </c>
      <c r="K25" s="86" t="s">
        <v>131</v>
      </c>
      <c r="L25" s="87">
        <v>5.5999999999999994E-2</v>
      </c>
      <c r="M25" s="84">
        <v>0</v>
      </c>
      <c r="N25" s="83">
        <v>889875.66077299998</v>
      </c>
      <c r="O25" s="85">
        <v>24.755770999999999</v>
      </c>
      <c r="P25" s="83">
        <v>220.29560108300001</v>
      </c>
      <c r="Q25" s="84">
        <v>1.5481427074652519E-3</v>
      </c>
      <c r="R25" s="84">
        <f t="shared" si="0"/>
        <v>4.2440829090370398E-3</v>
      </c>
      <c r="S25" s="84">
        <f>P25/'סכום נכסי הקרן'!$C$42</f>
        <v>2.1503945288665846E-5</v>
      </c>
    </row>
    <row r="26" spans="2:19">
      <c r="B26" s="99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7" t="s">
        <v>60</v>
      </c>
      <c r="C27" s="71"/>
      <c r="D27" s="71"/>
      <c r="E27" s="71"/>
      <c r="F27" s="71"/>
      <c r="G27" s="71"/>
      <c r="H27" s="71"/>
      <c r="I27" s="71"/>
      <c r="J27" s="82">
        <v>3.9615248618220185</v>
      </c>
      <c r="K27" s="71"/>
      <c r="L27" s="71"/>
      <c r="M27" s="81">
        <v>1.4588514915079707E-2</v>
      </c>
      <c r="N27" s="80"/>
      <c r="O27" s="82"/>
      <c r="P27" s="80">
        <v>19668.152135788001</v>
      </c>
      <c r="Q27" s="71"/>
      <c r="R27" s="81">
        <f t="shared" si="0"/>
        <v>0.3789148213648999</v>
      </c>
      <c r="S27" s="81">
        <f>P27/'סכום נכסי הקרן'!$C$42</f>
        <v>1.9198879386510799E-3</v>
      </c>
    </row>
    <row r="28" spans="2:19">
      <c r="B28" s="98" t="s">
        <v>2086</v>
      </c>
      <c r="C28" s="73" t="s">
        <v>2087</v>
      </c>
      <c r="D28" s="86" t="s">
        <v>2058</v>
      </c>
      <c r="E28" s="73" t="s">
        <v>2067</v>
      </c>
      <c r="F28" s="86" t="s">
        <v>1340</v>
      </c>
      <c r="G28" s="73" t="s">
        <v>312</v>
      </c>
      <c r="H28" s="73" t="s">
        <v>129</v>
      </c>
      <c r="I28" s="94">
        <v>42795</v>
      </c>
      <c r="J28" s="85">
        <v>6.429999999999727</v>
      </c>
      <c r="K28" s="86" t="s">
        <v>131</v>
      </c>
      <c r="L28" s="87">
        <v>3.7400000000000003E-2</v>
      </c>
      <c r="M28" s="84">
        <v>1.5899999999999453E-2</v>
      </c>
      <c r="N28" s="83">
        <v>3952293.0790749998</v>
      </c>
      <c r="O28" s="85">
        <v>115.52</v>
      </c>
      <c r="P28" s="83">
        <v>4565.689052875</v>
      </c>
      <c r="Q28" s="84">
        <v>8.2210106037306878E-3</v>
      </c>
      <c r="R28" s="84">
        <f t="shared" si="0"/>
        <v>8.7959826623971615E-2</v>
      </c>
      <c r="S28" s="84">
        <f>P28/'סכום נכסי הקרן'!$C$42</f>
        <v>4.4567538850262165E-4</v>
      </c>
    </row>
    <row r="29" spans="2:19">
      <c r="B29" s="98" t="s">
        <v>2088</v>
      </c>
      <c r="C29" s="73" t="s">
        <v>2089</v>
      </c>
      <c r="D29" s="86" t="s">
        <v>2058</v>
      </c>
      <c r="E29" s="73" t="s">
        <v>2067</v>
      </c>
      <c r="F29" s="86" t="s">
        <v>1340</v>
      </c>
      <c r="G29" s="73" t="s">
        <v>312</v>
      </c>
      <c r="H29" s="73" t="s">
        <v>129</v>
      </c>
      <c r="I29" s="94">
        <v>42795</v>
      </c>
      <c r="J29" s="85">
        <v>2.6300000000000607</v>
      </c>
      <c r="K29" s="86" t="s">
        <v>131</v>
      </c>
      <c r="L29" s="87">
        <v>2.5000000000000001E-2</v>
      </c>
      <c r="M29" s="84">
        <v>8.5000000000008853E-3</v>
      </c>
      <c r="N29" s="83">
        <v>4839457.731563</v>
      </c>
      <c r="O29" s="85">
        <v>105.12</v>
      </c>
      <c r="P29" s="83">
        <v>5087.2380211629998</v>
      </c>
      <c r="Q29" s="84">
        <v>7.7848441759272016E-3</v>
      </c>
      <c r="R29" s="84">
        <f t="shared" si="0"/>
        <v>9.8007676202697569E-2</v>
      </c>
      <c r="S29" s="84">
        <f>P29/'סכום נכסי הקרן'!$C$42</f>
        <v>4.9658589431521706E-4</v>
      </c>
    </row>
    <row r="30" spans="2:19">
      <c r="B30" s="98" t="s">
        <v>2090</v>
      </c>
      <c r="C30" s="73" t="s">
        <v>2091</v>
      </c>
      <c r="D30" s="86" t="s">
        <v>2058</v>
      </c>
      <c r="E30" s="73" t="s">
        <v>2092</v>
      </c>
      <c r="F30" s="86" t="s">
        <v>350</v>
      </c>
      <c r="G30" s="73" t="s">
        <v>378</v>
      </c>
      <c r="H30" s="73" t="s">
        <v>129</v>
      </c>
      <c r="I30" s="94">
        <v>42598</v>
      </c>
      <c r="J30" s="85">
        <v>4.3400000000006091</v>
      </c>
      <c r="K30" s="86" t="s">
        <v>131</v>
      </c>
      <c r="L30" s="87">
        <v>3.1E-2</v>
      </c>
      <c r="M30" s="84">
        <v>1.5000000000002768E-2</v>
      </c>
      <c r="N30" s="83">
        <v>3371396.1091510002</v>
      </c>
      <c r="O30" s="85">
        <v>107.13</v>
      </c>
      <c r="P30" s="83">
        <v>3611.7766517199998</v>
      </c>
      <c r="Q30" s="84">
        <v>3.8847524071570442E-3</v>
      </c>
      <c r="R30" s="84">
        <f t="shared" si="0"/>
        <v>6.9582322495166576E-2</v>
      </c>
      <c r="S30" s="84">
        <f>P30/'סכום נכסי הקרן'!$C$42</f>
        <v>3.5256013797663215E-4</v>
      </c>
    </row>
    <row r="31" spans="2:19">
      <c r="B31" s="98" t="s">
        <v>2093</v>
      </c>
      <c r="C31" s="73" t="s">
        <v>2094</v>
      </c>
      <c r="D31" s="86" t="s">
        <v>2058</v>
      </c>
      <c r="E31" s="73" t="s">
        <v>1118</v>
      </c>
      <c r="F31" s="86" t="s">
        <v>154</v>
      </c>
      <c r="G31" s="73" t="s">
        <v>472</v>
      </c>
      <c r="H31" s="73" t="s">
        <v>300</v>
      </c>
      <c r="I31" s="94">
        <v>44007</v>
      </c>
      <c r="J31" s="85">
        <v>5.3799999999997228</v>
      </c>
      <c r="K31" s="86" t="s">
        <v>131</v>
      </c>
      <c r="L31" s="87">
        <v>3.3500000000000002E-2</v>
      </c>
      <c r="M31" s="84">
        <v>2.8099999999998376E-2</v>
      </c>
      <c r="N31" s="83">
        <v>1611401.6203920001</v>
      </c>
      <c r="O31" s="85">
        <v>103.12</v>
      </c>
      <c r="P31" s="83">
        <v>1661.6773330669998</v>
      </c>
      <c r="Q31" s="84">
        <v>1.6114016203920001E-3</v>
      </c>
      <c r="R31" s="84">
        <f t="shared" si="0"/>
        <v>3.2012878763506641E-2</v>
      </c>
      <c r="S31" s="84">
        <f>P31/'סכום נכסי הקרן'!$C$42</f>
        <v>1.622030502743724E-4</v>
      </c>
    </row>
    <row r="32" spans="2:19">
      <c r="B32" s="98" t="s">
        <v>2095</v>
      </c>
      <c r="C32" s="73" t="s">
        <v>2096</v>
      </c>
      <c r="D32" s="86" t="s">
        <v>2058</v>
      </c>
      <c r="E32" s="73" t="s">
        <v>2097</v>
      </c>
      <c r="F32" s="86" t="s">
        <v>128</v>
      </c>
      <c r="G32" s="73" t="s">
        <v>476</v>
      </c>
      <c r="H32" s="73" t="s">
        <v>129</v>
      </c>
      <c r="I32" s="94">
        <v>43741</v>
      </c>
      <c r="J32" s="85">
        <v>0.98999999999997423</v>
      </c>
      <c r="K32" s="86" t="s">
        <v>131</v>
      </c>
      <c r="L32" s="87">
        <v>1.34E-2</v>
      </c>
      <c r="M32" s="84">
        <v>1.3500000000000425E-2</v>
      </c>
      <c r="N32" s="83">
        <v>2333705.3503379999</v>
      </c>
      <c r="O32" s="85">
        <v>100.33</v>
      </c>
      <c r="P32" s="83">
        <v>2341.4065779940001</v>
      </c>
      <c r="Q32" s="84">
        <v>4.4742050073503558E-3</v>
      </c>
      <c r="R32" s="84">
        <f t="shared" si="0"/>
        <v>4.510813466959452E-2</v>
      </c>
      <c r="S32" s="84">
        <f>P32/'סכום נכסי הקרן'!$C$42</f>
        <v>2.2855417313909641E-4</v>
      </c>
    </row>
    <row r="33" spans="2:19">
      <c r="B33" s="98" t="s">
        <v>2098</v>
      </c>
      <c r="C33" s="73" t="s">
        <v>2099</v>
      </c>
      <c r="D33" s="86" t="s">
        <v>2058</v>
      </c>
      <c r="E33" s="73" t="s">
        <v>2100</v>
      </c>
      <c r="F33" s="86" t="s">
        <v>350</v>
      </c>
      <c r="G33" s="73" t="s">
        <v>751</v>
      </c>
      <c r="H33" s="73" t="s">
        <v>300</v>
      </c>
      <c r="I33" s="94">
        <v>43310</v>
      </c>
      <c r="J33" s="85">
        <v>3.5399999999990932</v>
      </c>
      <c r="K33" s="86" t="s">
        <v>131</v>
      </c>
      <c r="L33" s="87">
        <v>3.5499999999999997E-2</v>
      </c>
      <c r="M33" s="84">
        <v>1.6199999999998705E-2</v>
      </c>
      <c r="N33" s="83">
        <v>2164637.7312940001</v>
      </c>
      <c r="O33" s="85">
        <v>106.97</v>
      </c>
      <c r="P33" s="83">
        <v>2315.5129812150003</v>
      </c>
      <c r="Q33" s="84">
        <v>7.3527096851019021E-3</v>
      </c>
      <c r="R33" s="84">
        <f t="shared" si="0"/>
        <v>4.4609284165984843E-2</v>
      </c>
      <c r="S33" s="84">
        <f>P33/'סכום נכסי הקרן'!$C$42</f>
        <v>2.2602659435075467E-4</v>
      </c>
    </row>
    <row r="34" spans="2:19">
      <c r="B34" s="98" t="s">
        <v>2101</v>
      </c>
      <c r="C34" s="73" t="s">
        <v>2102</v>
      </c>
      <c r="D34" s="86" t="s">
        <v>2058</v>
      </c>
      <c r="E34" s="73" t="s">
        <v>2103</v>
      </c>
      <c r="F34" s="86" t="s">
        <v>350</v>
      </c>
      <c r="G34" s="73" t="s">
        <v>622</v>
      </c>
      <c r="H34" s="73" t="s">
        <v>129</v>
      </c>
      <c r="I34" s="94">
        <v>41903</v>
      </c>
      <c r="J34" s="85">
        <v>0.58000000000801399</v>
      </c>
      <c r="K34" s="86" t="s">
        <v>131</v>
      </c>
      <c r="L34" s="87">
        <v>5.1500000000000004E-2</v>
      </c>
      <c r="M34" s="84">
        <v>1.3000000000094283E-2</v>
      </c>
      <c r="N34" s="83">
        <v>81298.759254999997</v>
      </c>
      <c r="O34" s="85">
        <v>104.37</v>
      </c>
      <c r="P34" s="83">
        <v>84.851517754</v>
      </c>
      <c r="Q34" s="84">
        <v>5.4198984946852184E-3</v>
      </c>
      <c r="R34" s="84">
        <f t="shared" si="0"/>
        <v>1.6346984439781181E-3</v>
      </c>
      <c r="S34" s="84">
        <f>P34/'סכום נכסי הקרן'!$C$42</f>
        <v>8.2827000923854595E-6</v>
      </c>
    </row>
    <row r="35" spans="2:19">
      <c r="B35" s="99"/>
      <c r="C35" s="73"/>
      <c r="D35" s="73"/>
      <c r="E35" s="73"/>
      <c r="F35" s="73"/>
      <c r="G35" s="73"/>
      <c r="H35" s="73"/>
      <c r="I35" s="73"/>
      <c r="J35" s="85"/>
      <c r="K35" s="73"/>
      <c r="L35" s="73"/>
      <c r="M35" s="84"/>
      <c r="N35" s="83"/>
      <c r="O35" s="85"/>
      <c r="P35" s="73"/>
      <c r="Q35" s="73"/>
      <c r="R35" s="84"/>
      <c r="S35" s="73"/>
    </row>
    <row r="36" spans="2:19">
      <c r="B36" s="97" t="s">
        <v>46</v>
      </c>
      <c r="C36" s="71"/>
      <c r="D36" s="71"/>
      <c r="E36" s="71"/>
      <c r="F36" s="71"/>
      <c r="G36" s="71"/>
      <c r="H36" s="71"/>
      <c r="I36" s="71"/>
      <c r="J36" s="82">
        <v>1.6400000000000001</v>
      </c>
      <c r="K36" s="71"/>
      <c r="L36" s="71"/>
      <c r="M36" s="81">
        <v>3.78E-2</v>
      </c>
      <c r="N36" s="80"/>
      <c r="O36" s="82"/>
      <c r="P36" s="80">
        <v>641.62259999999992</v>
      </c>
      <c r="Q36" s="71"/>
      <c r="R36" s="81">
        <f t="shared" si="0"/>
        <v>1.2361116142695631E-2</v>
      </c>
      <c r="S36" s="81">
        <f>P36/'סכום נכסי הקרן'!$C$42</f>
        <v>6.2631379013206552E-5</v>
      </c>
    </row>
    <row r="37" spans="2:19">
      <c r="B37" s="98" t="s">
        <v>2104</v>
      </c>
      <c r="C37" s="73" t="s">
        <v>2105</v>
      </c>
      <c r="D37" s="86" t="s">
        <v>2058</v>
      </c>
      <c r="E37" s="73" t="s">
        <v>1118</v>
      </c>
      <c r="F37" s="86" t="s">
        <v>154</v>
      </c>
      <c r="G37" s="73" t="s">
        <v>472</v>
      </c>
      <c r="H37" s="73" t="s">
        <v>300</v>
      </c>
      <c r="I37" s="94">
        <v>42625</v>
      </c>
      <c r="J37" s="85">
        <v>1.6400000000000001</v>
      </c>
      <c r="K37" s="86" t="s">
        <v>130</v>
      </c>
      <c r="L37" s="87">
        <v>4.4500000000000005E-2</v>
      </c>
      <c r="M37" s="84">
        <v>3.78E-2</v>
      </c>
      <c r="N37" s="83">
        <v>194799</v>
      </c>
      <c r="O37" s="85">
        <v>102.45</v>
      </c>
      <c r="P37" s="83">
        <v>641.62259999999992</v>
      </c>
      <c r="Q37" s="84">
        <v>8.9347564088297843E-4</v>
      </c>
      <c r="R37" s="84">
        <f t="shared" si="0"/>
        <v>1.2361116142695631E-2</v>
      </c>
      <c r="S37" s="84">
        <f>P37/'סכום נכסי הקרן'!$C$42</f>
        <v>6.2631379013206552E-5</v>
      </c>
    </row>
    <row r="38" spans="2:19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2:19"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</row>
    <row r="40" spans="2:19"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</row>
    <row r="41" spans="2:19">
      <c r="B41" s="122" t="s">
        <v>219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</row>
    <row r="42" spans="2:19">
      <c r="B42" s="122" t="s">
        <v>110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</row>
    <row r="43" spans="2:19">
      <c r="B43" s="122" t="s">
        <v>202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</row>
    <row r="44" spans="2:19">
      <c r="B44" s="122" t="s">
        <v>210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</row>
    <row r="45" spans="2:19"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</row>
    <row r="46" spans="2:19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</row>
    <row r="47" spans="2:19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</row>
    <row r="48" spans="2:19"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</row>
    <row r="49" spans="2:19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</row>
    <row r="50" spans="2:19">
      <c r="B50" s="12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</row>
    <row r="51" spans="2:19"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</row>
    <row r="52" spans="2:19"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</row>
    <row r="53" spans="2:19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</row>
    <row r="54" spans="2:19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</row>
    <row r="55" spans="2:19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2:19"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</row>
    <row r="57" spans="2:19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</row>
    <row r="58" spans="2:19"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</row>
    <row r="59" spans="2:19"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</row>
    <row r="60" spans="2:19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</row>
    <row r="61" spans="2:19"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</row>
    <row r="62" spans="2:19"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</row>
    <row r="63" spans="2:19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2:19"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</row>
    <row r="65" spans="2:19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</row>
    <row r="66" spans="2:19"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</row>
    <row r="67" spans="2:19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</row>
    <row r="68" spans="2:19"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</row>
    <row r="69" spans="2:19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</row>
    <row r="70" spans="2:19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</row>
    <row r="71" spans="2:19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</row>
    <row r="72" spans="2:19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</row>
    <row r="73" spans="2:19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</row>
    <row r="74" spans="2:19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</row>
    <row r="75" spans="2:19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</row>
    <row r="76" spans="2:19"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</row>
    <row r="77" spans="2:19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</row>
    <row r="78" spans="2:19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</row>
    <row r="79" spans="2:19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</row>
    <row r="80" spans="2:19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</row>
    <row r="81" spans="2:19"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</row>
    <row r="82" spans="2:19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</row>
    <row r="83" spans="2:19"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</row>
    <row r="84" spans="2:19"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</row>
    <row r="85" spans="2:19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</row>
    <row r="86" spans="2:19"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</row>
    <row r="87" spans="2:19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</row>
    <row r="88" spans="2:19"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</row>
    <row r="89" spans="2:19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</row>
    <row r="90" spans="2:19"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</row>
    <row r="91" spans="2:19"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</row>
    <row r="92" spans="2:19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</row>
    <row r="93" spans="2:19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</row>
    <row r="94" spans="2:19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</row>
    <row r="95" spans="2:19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</row>
    <row r="96" spans="2:19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</row>
    <row r="97" spans="2:19"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</row>
    <row r="98" spans="2:19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</row>
    <row r="99" spans="2:19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</row>
    <row r="100" spans="2:19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</row>
    <row r="101" spans="2:19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</row>
    <row r="102" spans="2:19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</row>
    <row r="103" spans="2:19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</row>
    <row r="104" spans="2:19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</row>
    <row r="105" spans="2:19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</row>
    <row r="106" spans="2:19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</row>
    <row r="107" spans="2:19"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</row>
    <row r="108" spans="2:19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</row>
    <row r="109" spans="2:19"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</row>
    <row r="110" spans="2:19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</row>
    <row r="111" spans="2:19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</row>
    <row r="112" spans="2:19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</row>
    <row r="113" spans="2:19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</row>
    <row r="114" spans="2:19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</row>
    <row r="115" spans="2:19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</row>
    <row r="116" spans="2:19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</row>
    <row r="117" spans="2:19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</row>
    <row r="118" spans="2:19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</row>
    <row r="119" spans="2:19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</row>
    <row r="120" spans="2:19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</row>
    <row r="121" spans="2:19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</row>
    <row r="122" spans="2:19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</row>
    <row r="123" spans="2:19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</row>
    <row r="124" spans="2:19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</row>
    <row r="125" spans="2:19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</row>
    <row r="126" spans="2:19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</row>
    <row r="127" spans="2:19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</row>
    <row r="128" spans="2:19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</row>
    <row r="129" spans="2:19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</row>
    <row r="130" spans="2:19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</row>
    <row r="131" spans="2:19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</row>
    <row r="132" spans="2:19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</row>
    <row r="133" spans="2:19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</row>
    <row r="134" spans="2:19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</row>
    <row r="135" spans="2:19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</row>
    <row r="136" spans="2:19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</row>
    <row r="137" spans="2:19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</row>
    <row r="138" spans="2:19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</row>
    <row r="139" spans="2:19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</row>
    <row r="140" spans="2:19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</row>
    <row r="141" spans="2:19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</row>
    <row r="142" spans="2:19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</row>
    <row r="143" spans="2:19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</row>
    <row r="144" spans="2:19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</row>
    <row r="145" spans="2:19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</row>
    <row r="146" spans="2:19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</row>
    <row r="147" spans="2:19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</row>
    <row r="148" spans="2:19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</row>
    <row r="149" spans="2:19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</row>
    <row r="150" spans="2:19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</row>
    <row r="151" spans="2:19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</row>
    <row r="152" spans="2:19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</row>
    <row r="153" spans="2:19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</row>
    <row r="154" spans="2:19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</row>
    <row r="155" spans="2:19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</row>
    <row r="156" spans="2:19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</row>
    <row r="157" spans="2:19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</row>
    <row r="158" spans="2:19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</row>
    <row r="159" spans="2:19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</row>
    <row r="160" spans="2:19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</row>
    <row r="161" spans="2:19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</row>
    <row r="162" spans="2:19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</row>
    <row r="163" spans="2:19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</row>
    <row r="164" spans="2:19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</row>
    <row r="165" spans="2:19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</row>
    <row r="166" spans="2:19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</row>
    <row r="167" spans="2:19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</row>
    <row r="168" spans="2:19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</row>
    <row r="169" spans="2:19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</row>
    <row r="170" spans="2:19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</row>
    <row r="171" spans="2:19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</row>
    <row r="172" spans="2:19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</row>
    <row r="173" spans="2:19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</row>
    <row r="174" spans="2:19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</row>
    <row r="175" spans="2:19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</row>
    <row r="176" spans="2:19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</row>
    <row r="177" spans="2:19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</row>
    <row r="178" spans="2:19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</row>
    <row r="179" spans="2:19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</row>
    <row r="180" spans="2:19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</row>
    <row r="181" spans="2:19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</row>
    <row r="182" spans="2:19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</row>
    <row r="183" spans="2:19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</row>
    <row r="184" spans="2:19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</row>
    <row r="185" spans="2:19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</row>
    <row r="186" spans="2:19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</row>
    <row r="187" spans="2:19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</row>
    <row r="188" spans="2:19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</row>
    <row r="189" spans="2:19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</row>
    <row r="190" spans="2:19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</row>
    <row r="191" spans="2:19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</row>
    <row r="192" spans="2:19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</row>
    <row r="193" spans="2:19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</row>
    <row r="194" spans="2:19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</row>
    <row r="195" spans="2:19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</row>
    <row r="196" spans="2:19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</row>
    <row r="197" spans="2:19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</row>
    <row r="198" spans="2:19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</row>
    <row r="199" spans="2:19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</row>
    <row r="200" spans="2:19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</row>
    <row r="201" spans="2:19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</row>
    <row r="202" spans="2:19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</row>
    <row r="203" spans="2:19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</row>
    <row r="204" spans="2:19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</row>
    <row r="205" spans="2:19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</row>
    <row r="206" spans="2:19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</row>
    <row r="207" spans="2:19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</row>
    <row r="208" spans="2:19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</row>
    <row r="209" spans="2:19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</row>
    <row r="210" spans="2:19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</row>
    <row r="211" spans="2:19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</row>
    <row r="212" spans="2:19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</row>
    <row r="213" spans="2:19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</row>
    <row r="214" spans="2:19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</row>
    <row r="215" spans="2:19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</row>
    <row r="216" spans="2:19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</row>
    <row r="217" spans="2:19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</row>
    <row r="218" spans="2:19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</row>
    <row r="219" spans="2:19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</row>
    <row r="220" spans="2:19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</row>
    <row r="221" spans="2:19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</row>
    <row r="222" spans="2:19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</row>
    <row r="223" spans="2:19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</row>
    <row r="224" spans="2:19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</row>
    <row r="225" spans="2:19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</row>
    <row r="226" spans="2:19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</row>
    <row r="227" spans="2:19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</row>
    <row r="228" spans="2:19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</row>
    <row r="229" spans="2:19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</row>
    <row r="230" spans="2:19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</row>
    <row r="231" spans="2:19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</row>
    <row r="232" spans="2:19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</row>
    <row r="233" spans="2:19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</row>
    <row r="234" spans="2:19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</row>
    <row r="235" spans="2:19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</row>
    <row r="236" spans="2:19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</row>
    <row r="237" spans="2:19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</row>
    <row r="238" spans="2:19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</row>
    <row r="239" spans="2:19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</row>
    <row r="240" spans="2:19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</row>
    <row r="241" spans="2:19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</row>
    <row r="242" spans="2:19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</row>
    <row r="243" spans="2:19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</row>
    <row r="244" spans="2:19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</row>
    <row r="245" spans="2:19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</row>
    <row r="246" spans="2:19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</row>
    <row r="247" spans="2:19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</row>
    <row r="248" spans="2:19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</row>
    <row r="249" spans="2:19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</row>
    <row r="250" spans="2:19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</row>
    <row r="251" spans="2:19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</row>
    <row r="252" spans="2:19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</row>
    <row r="253" spans="2:19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</row>
    <row r="254" spans="2:19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</row>
    <row r="255" spans="2:19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</row>
    <row r="256" spans="2:19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</row>
    <row r="257" spans="2:19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</row>
    <row r="258" spans="2:19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</row>
    <row r="259" spans="2:19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</row>
    <row r="260" spans="2:19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</row>
    <row r="261" spans="2:19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</row>
    <row r="262" spans="2:19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</row>
    <row r="263" spans="2:19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</row>
    <row r="264" spans="2:19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</row>
    <row r="265" spans="2:19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</row>
    <row r="266" spans="2:19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</row>
    <row r="267" spans="2:19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</row>
    <row r="268" spans="2:19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</row>
    <row r="269" spans="2:19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</row>
    <row r="270" spans="2:19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</row>
    <row r="271" spans="2:19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</row>
    <row r="272" spans="2:19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</row>
    <row r="273" spans="2:19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</row>
    <row r="274" spans="2:19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</row>
    <row r="275" spans="2:19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</row>
    <row r="276" spans="2:19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</row>
    <row r="277" spans="2:19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</row>
    <row r="278" spans="2:19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</row>
    <row r="279" spans="2:19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</row>
    <row r="280" spans="2:19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</row>
    <row r="281" spans="2:19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</row>
    <row r="282" spans="2:19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</row>
    <row r="283" spans="2:19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</row>
    <row r="284" spans="2:19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</row>
    <row r="285" spans="2:19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</row>
    <row r="286" spans="2:19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</row>
    <row r="287" spans="2:19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</row>
    <row r="288" spans="2:19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</row>
    <row r="289" spans="2:19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</row>
    <row r="290" spans="2:19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</row>
    <row r="291" spans="2:19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</row>
    <row r="292" spans="2:19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</row>
    <row r="293" spans="2:19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</row>
    <row r="294" spans="2:19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</row>
    <row r="295" spans="2:19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</row>
    <row r="296" spans="2:19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</row>
    <row r="297" spans="2:19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</row>
    <row r="298" spans="2:19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</row>
    <row r="299" spans="2:19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</row>
    <row r="300" spans="2:19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</row>
    <row r="301" spans="2:19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</row>
    <row r="302" spans="2:19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</row>
    <row r="303" spans="2:19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</row>
    <row r="304" spans="2:19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</row>
    <row r="305" spans="2:19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</row>
    <row r="306" spans="2:19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</row>
    <row r="307" spans="2:19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</row>
    <row r="308" spans="2:19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</row>
    <row r="309" spans="2:19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</row>
    <row r="310" spans="2:19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</row>
    <row r="311" spans="2:19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</row>
    <row r="312" spans="2:19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</row>
    <row r="313" spans="2:19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</row>
    <row r="314" spans="2:19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</row>
    <row r="315" spans="2:19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</row>
    <row r="316" spans="2:19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</row>
    <row r="317" spans="2:19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</row>
    <row r="318" spans="2:19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</row>
    <row r="319" spans="2:19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</row>
    <row r="320" spans="2:19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</row>
    <row r="321" spans="2:19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</row>
    <row r="322" spans="2:19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</row>
    <row r="323" spans="2:19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</row>
    <row r="324" spans="2:19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</row>
    <row r="325" spans="2:19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</row>
    <row r="326" spans="2:19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</row>
    <row r="327" spans="2:19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</row>
    <row r="328" spans="2:19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</row>
    <row r="329" spans="2:19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</row>
    <row r="330" spans="2:19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</row>
    <row r="331" spans="2:19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</row>
    <row r="332" spans="2:19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</row>
    <row r="333" spans="2:19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</row>
    <row r="334" spans="2:19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</row>
    <row r="335" spans="2:19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</row>
    <row r="336" spans="2:19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</row>
    <row r="337" spans="2:19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</row>
    <row r="338" spans="2:19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2:19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2:19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2:19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2:19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2:19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2:19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2:19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2:19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2:19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2:19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2:19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2:19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2:19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2:19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2:19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2:19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2:19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2:19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2:19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2:19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2:19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2:19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2:19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2:19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2:19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2:19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2:19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2:19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2:19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2:19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2:19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2:19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2:19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2:19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2:19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2:19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2:19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2:19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2:19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2:19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2:19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2:19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2:19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2:19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2:19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2:19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2:19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2:19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2:19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2:19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2:19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2:19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2:19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2:19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2:19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2:19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2:19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2:19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2:19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2:19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2:19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2:19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2:19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2:19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2:19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2:19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2:19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2:19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2:19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2:19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2:19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2:19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2:19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2:19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2:19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2:19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2:19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2:19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2:19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2:19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2:19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2:19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2:19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2:19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2:19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2:19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2:19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2:19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2:19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2:19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2:19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2:19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2:19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2:19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2:19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2:19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2:19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2:19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2:19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2:19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2:19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2:19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2:19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2:19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2:19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2:19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2:19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2:19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2:19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2:19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2:19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2:19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2:19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2:19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2:19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2:19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2:19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2:19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2:19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2:19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2:19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2:19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2:19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2:19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2:19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2:19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2:19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2:19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2:19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2:19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2:19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2:19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2:19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2:19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2:19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2:19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2:19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2:19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2:19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2:19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2:19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2:19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2:19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2:19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2:19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2:19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2:19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2:19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2:19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2:19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2:19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  <row r="490" spans="2:19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</row>
    <row r="491" spans="2:19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</row>
    <row r="492" spans="2:19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</row>
    <row r="493" spans="2:19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</row>
    <row r="494" spans="2:19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</row>
    <row r="495" spans="2:19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</row>
    <row r="496" spans="2:19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</row>
    <row r="497" spans="2:19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</row>
    <row r="498" spans="2:19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</row>
    <row r="499" spans="2:19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</row>
    <row r="500" spans="2:19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</row>
    <row r="501" spans="2:19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</row>
    <row r="502" spans="2:19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</row>
    <row r="503" spans="2:19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</row>
    <row r="504" spans="2:19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</row>
    <row r="505" spans="2:19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</row>
    <row r="506" spans="2:19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</row>
    <row r="507" spans="2:19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</row>
    <row r="508" spans="2:19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</row>
    <row r="509" spans="2:19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</row>
    <row r="510" spans="2:19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</row>
    <row r="511" spans="2:19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</row>
    <row r="512" spans="2:19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</row>
    <row r="513" spans="2:19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</row>
    <row r="514" spans="2:19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</row>
    <row r="515" spans="2:19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</row>
    <row r="516" spans="2:19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</row>
    <row r="517" spans="2:19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</row>
    <row r="518" spans="2:19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</row>
    <row r="519" spans="2:19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</row>
    <row r="520" spans="2:19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</row>
    <row r="521" spans="2:19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</row>
    <row r="522" spans="2:19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</row>
    <row r="523" spans="2:19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</row>
    <row r="524" spans="2:19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</row>
    <row r="525" spans="2:19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</row>
    <row r="526" spans="2:19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</row>
    <row r="527" spans="2:19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</row>
    <row r="528" spans="2:19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</row>
    <row r="529" spans="2:19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</row>
    <row r="530" spans="2:19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</row>
    <row r="531" spans="2:19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</row>
    <row r="532" spans="2:19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</row>
    <row r="533" spans="2:19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</row>
    <row r="534" spans="2:19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</row>
    <row r="535" spans="2:19">
      <c r="B535" s="120"/>
      <c r="C535" s="120"/>
      <c r="D535" s="120"/>
      <c r="E535" s="12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</row>
    <row r="536" spans="2:19">
      <c r="B536" s="120"/>
      <c r="C536" s="120"/>
      <c r="D536" s="120"/>
      <c r="E536" s="12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</row>
    <row r="537" spans="2:19">
      <c r="B537" s="120"/>
      <c r="C537" s="120"/>
      <c r="D537" s="120"/>
      <c r="E537" s="12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</row>
    <row r="538" spans="2:19">
      <c r="B538" s="129"/>
      <c r="C538" s="120"/>
      <c r="D538" s="120"/>
      <c r="E538" s="12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</row>
    <row r="539" spans="2:19">
      <c r="B539" s="129"/>
      <c r="C539" s="120"/>
      <c r="D539" s="120"/>
      <c r="E539" s="120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</row>
    <row r="540" spans="2:19">
      <c r="B540" s="128"/>
      <c r="C540" s="120"/>
      <c r="D540" s="120"/>
      <c r="E540" s="120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</row>
    <row r="541" spans="2:19">
      <c r="B541" s="120"/>
      <c r="C541" s="120"/>
      <c r="D541" s="120"/>
      <c r="E541" s="120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</row>
    <row r="542" spans="2:19">
      <c r="B542" s="120"/>
      <c r="C542" s="120"/>
      <c r="D542" s="120"/>
      <c r="E542" s="120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</row>
    <row r="543" spans="2:19">
      <c r="B543" s="120"/>
      <c r="C543" s="120"/>
      <c r="D543" s="120"/>
      <c r="E543" s="120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</row>
    <row r="544" spans="2:19">
      <c r="B544" s="120"/>
      <c r="C544" s="120"/>
      <c r="D544" s="120"/>
      <c r="E544" s="120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</row>
    <row r="545" spans="2:19">
      <c r="B545" s="120"/>
      <c r="C545" s="120"/>
      <c r="D545" s="120"/>
      <c r="E545" s="120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</row>
    <row r="546" spans="2:19">
      <c r="B546" s="120"/>
      <c r="C546" s="120"/>
      <c r="D546" s="120"/>
      <c r="E546" s="120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</row>
    <row r="547" spans="2:19">
      <c r="B547" s="120"/>
      <c r="C547" s="120"/>
      <c r="D547" s="120"/>
      <c r="E547" s="120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</row>
    <row r="548" spans="2:19">
      <c r="B548" s="120"/>
      <c r="C548" s="120"/>
      <c r="D548" s="120"/>
      <c r="E548" s="120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</row>
    <row r="549" spans="2:19">
      <c r="B549" s="120"/>
      <c r="C549" s="120"/>
      <c r="D549" s="120"/>
      <c r="E549" s="120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</row>
    <row r="550" spans="2:19">
      <c r="B550" s="120"/>
      <c r="C550" s="120"/>
      <c r="D550" s="120"/>
      <c r="E550" s="120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</row>
    <row r="551" spans="2:19">
      <c r="B551" s="120"/>
      <c r="C551" s="120"/>
      <c r="D551" s="120"/>
      <c r="E551" s="120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</row>
    <row r="552" spans="2:19">
      <c r="B552" s="120"/>
      <c r="C552" s="120"/>
      <c r="D552" s="120"/>
      <c r="E552" s="120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</row>
    <row r="553" spans="2:19">
      <c r="B553" s="120"/>
      <c r="C553" s="120"/>
      <c r="D553" s="120"/>
      <c r="E553" s="120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</row>
    <row r="554" spans="2:19">
      <c r="B554" s="120"/>
      <c r="C554" s="120"/>
      <c r="D554" s="120"/>
      <c r="E554" s="120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</row>
    <row r="555" spans="2:19">
      <c r="B555" s="120"/>
      <c r="C555" s="120"/>
      <c r="D555" s="120"/>
      <c r="E555" s="120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</row>
    <row r="556" spans="2:19">
      <c r="B556" s="120"/>
      <c r="C556" s="120"/>
      <c r="D556" s="120"/>
      <c r="E556" s="120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</row>
    <row r="557" spans="2:19">
      <c r="B557" s="120"/>
      <c r="C557" s="120"/>
      <c r="D557" s="120"/>
      <c r="E557" s="120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</row>
    <row r="558" spans="2:19">
      <c r="B558" s="120"/>
      <c r="C558" s="120"/>
      <c r="D558" s="120"/>
      <c r="E558" s="120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</row>
    <row r="559" spans="2:19">
      <c r="B559" s="120"/>
      <c r="C559" s="120"/>
      <c r="D559" s="120"/>
      <c r="E559" s="120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</row>
    <row r="560" spans="2:19">
      <c r="B560" s="120"/>
      <c r="C560" s="120"/>
      <c r="D560" s="120"/>
      <c r="E560" s="120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</row>
    <row r="561" spans="2:19">
      <c r="B561" s="120"/>
      <c r="C561" s="120"/>
      <c r="D561" s="120"/>
      <c r="E561" s="120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</row>
    <row r="562" spans="2:19">
      <c r="B562" s="120"/>
      <c r="C562" s="120"/>
      <c r="D562" s="120"/>
      <c r="E562" s="120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</row>
    <row r="563" spans="2:19">
      <c r="B563" s="120"/>
      <c r="C563" s="120"/>
      <c r="D563" s="120"/>
      <c r="E563" s="120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</row>
    <row r="564" spans="2:19">
      <c r="B564" s="120"/>
      <c r="C564" s="120"/>
      <c r="D564" s="120"/>
      <c r="E564" s="120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</row>
    <row r="565" spans="2:19">
      <c r="B565" s="120"/>
      <c r="C565" s="120"/>
      <c r="D565" s="120"/>
      <c r="E565" s="120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</row>
    <row r="566" spans="2:19">
      <c r="B566" s="120"/>
      <c r="C566" s="120"/>
      <c r="D566" s="120"/>
      <c r="E566" s="120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</row>
    <row r="567" spans="2:19">
      <c r="B567" s="120"/>
      <c r="C567" s="120"/>
      <c r="D567" s="120"/>
      <c r="E567" s="120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</row>
    <row r="568" spans="2:19">
      <c r="B568" s="120"/>
      <c r="C568" s="120"/>
      <c r="D568" s="120"/>
      <c r="E568" s="120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</row>
    <row r="569" spans="2:19">
      <c r="B569" s="120"/>
      <c r="C569" s="120"/>
      <c r="D569" s="120"/>
      <c r="E569" s="120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</row>
    <row r="570" spans="2:19">
      <c r="B570" s="120"/>
      <c r="C570" s="120"/>
      <c r="D570" s="120"/>
      <c r="E570" s="120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</row>
    <row r="571" spans="2:19">
      <c r="B571" s="120"/>
      <c r="C571" s="120"/>
      <c r="D571" s="120"/>
      <c r="E571" s="120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</row>
    <row r="572" spans="2:19">
      <c r="B572" s="120"/>
      <c r="C572" s="120"/>
      <c r="D572" s="120"/>
      <c r="E572" s="120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</row>
    <row r="573" spans="2:19">
      <c r="B573" s="120"/>
      <c r="C573" s="120"/>
      <c r="D573" s="120"/>
      <c r="E573" s="120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</row>
    <row r="574" spans="2:19">
      <c r="B574" s="120"/>
      <c r="C574" s="120"/>
      <c r="D574" s="120"/>
      <c r="E574" s="120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</row>
    <row r="575" spans="2:19">
      <c r="B575" s="120"/>
      <c r="C575" s="120"/>
      <c r="D575" s="120"/>
      <c r="E575" s="120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</row>
    <row r="576" spans="2:19">
      <c r="B576" s="120"/>
      <c r="C576" s="120"/>
      <c r="D576" s="120"/>
      <c r="E576" s="120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</row>
    <row r="577" spans="2:19">
      <c r="B577" s="120"/>
      <c r="C577" s="120"/>
      <c r="D577" s="120"/>
      <c r="E577" s="120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</row>
    <row r="578" spans="2:19">
      <c r="B578" s="120"/>
      <c r="C578" s="120"/>
      <c r="D578" s="120"/>
      <c r="E578" s="120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</row>
    <row r="579" spans="2:19">
      <c r="B579" s="120"/>
      <c r="C579" s="120"/>
      <c r="D579" s="120"/>
      <c r="E579" s="120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</row>
    <row r="580" spans="2:19">
      <c r="B580" s="120"/>
      <c r="C580" s="120"/>
      <c r="D580" s="120"/>
      <c r="E580" s="120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</row>
    <row r="581" spans="2:19">
      <c r="B581" s="120"/>
      <c r="C581" s="120"/>
      <c r="D581" s="120"/>
      <c r="E581" s="120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</row>
    <row r="582" spans="2:19">
      <c r="B582" s="120"/>
      <c r="C582" s="120"/>
      <c r="D582" s="120"/>
      <c r="E582" s="120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</row>
    <row r="583" spans="2:19">
      <c r="B583" s="120"/>
      <c r="C583" s="120"/>
      <c r="D583" s="120"/>
      <c r="E583" s="120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</row>
    <row r="584" spans="2:19">
      <c r="B584" s="120"/>
      <c r="C584" s="120"/>
      <c r="D584" s="120"/>
      <c r="E584" s="120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</row>
    <row r="585" spans="2:19">
      <c r="B585" s="120"/>
      <c r="C585" s="120"/>
      <c r="D585" s="120"/>
      <c r="E585" s="120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</row>
    <row r="586" spans="2:19">
      <c r="B586" s="120"/>
      <c r="C586" s="120"/>
      <c r="D586" s="120"/>
      <c r="E586" s="120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</row>
    <row r="587" spans="2:19">
      <c r="B587" s="120"/>
      <c r="C587" s="120"/>
      <c r="D587" s="120"/>
      <c r="E587" s="120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</row>
    <row r="588" spans="2:19">
      <c r="B588" s="120"/>
      <c r="C588" s="120"/>
      <c r="D588" s="120"/>
      <c r="E588" s="120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</row>
    <row r="589" spans="2:19">
      <c r="B589" s="120"/>
      <c r="C589" s="120"/>
      <c r="D589" s="120"/>
      <c r="E589" s="120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</row>
    <row r="590" spans="2:19">
      <c r="B590" s="120"/>
      <c r="C590" s="120"/>
      <c r="D590" s="120"/>
      <c r="E590" s="120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</row>
    <row r="591" spans="2:19">
      <c r="B591" s="120"/>
      <c r="C591" s="120"/>
      <c r="D591" s="120"/>
      <c r="E591" s="120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</row>
    <row r="592" spans="2:19">
      <c r="B592" s="120"/>
      <c r="C592" s="120"/>
      <c r="D592" s="120"/>
      <c r="E592" s="120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</row>
    <row r="593" spans="2:19">
      <c r="B593" s="120"/>
      <c r="C593" s="120"/>
      <c r="D593" s="120"/>
      <c r="E593" s="120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</row>
    <row r="594" spans="2:19">
      <c r="B594" s="120"/>
      <c r="C594" s="120"/>
      <c r="D594" s="120"/>
      <c r="E594" s="120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</row>
    <row r="595" spans="2:19">
      <c r="B595" s="120"/>
      <c r="C595" s="120"/>
      <c r="D595" s="120"/>
      <c r="E595" s="120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</row>
    <row r="596" spans="2:19">
      <c r="B596" s="120"/>
      <c r="C596" s="120"/>
      <c r="D596" s="120"/>
      <c r="E596" s="120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</row>
    <row r="597" spans="2:19">
      <c r="B597" s="120"/>
      <c r="C597" s="120"/>
      <c r="D597" s="120"/>
      <c r="E597" s="120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</row>
    <row r="598" spans="2:19">
      <c r="B598" s="120"/>
      <c r="C598" s="120"/>
      <c r="D598" s="120"/>
      <c r="E598" s="120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</row>
    <row r="599" spans="2:19">
      <c r="B599" s="120"/>
      <c r="C599" s="120"/>
      <c r="D599" s="120"/>
      <c r="E599" s="120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</row>
    <row r="600" spans="2:19">
      <c r="B600" s="120"/>
      <c r="C600" s="120"/>
      <c r="D600" s="120"/>
      <c r="E600" s="120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</row>
    <row r="601" spans="2:19">
      <c r="B601" s="120"/>
      <c r="C601" s="120"/>
      <c r="D601" s="120"/>
      <c r="E601" s="120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</row>
    <row r="602" spans="2:19">
      <c r="B602" s="120"/>
      <c r="C602" s="120"/>
      <c r="D602" s="120"/>
      <c r="E602" s="120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</row>
    <row r="603" spans="2:19">
      <c r="B603" s="120"/>
      <c r="C603" s="120"/>
      <c r="D603" s="120"/>
      <c r="E603" s="120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</row>
    <row r="604" spans="2:19">
      <c r="B604" s="120"/>
      <c r="C604" s="120"/>
      <c r="D604" s="120"/>
      <c r="E604" s="120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</row>
    <row r="605" spans="2:19">
      <c r="B605" s="120"/>
      <c r="C605" s="120"/>
      <c r="D605" s="120"/>
      <c r="E605" s="120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</row>
    <row r="606" spans="2:19">
      <c r="B606" s="120"/>
      <c r="C606" s="120"/>
      <c r="D606" s="120"/>
      <c r="E606" s="120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</row>
    <row r="607" spans="2:19">
      <c r="B607" s="120"/>
      <c r="C607" s="120"/>
      <c r="D607" s="120"/>
      <c r="E607" s="120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</row>
    <row r="608" spans="2:19">
      <c r="B608" s="120"/>
      <c r="C608" s="120"/>
      <c r="D608" s="120"/>
      <c r="E608" s="120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</row>
    <row r="609" spans="2:19">
      <c r="B609" s="120"/>
      <c r="C609" s="120"/>
      <c r="D609" s="120"/>
      <c r="E609" s="120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</row>
    <row r="610" spans="2:19">
      <c r="B610" s="120"/>
      <c r="C610" s="120"/>
      <c r="D610" s="120"/>
      <c r="E610" s="120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</row>
    <row r="611" spans="2:19">
      <c r="B611" s="120"/>
      <c r="C611" s="120"/>
      <c r="D611" s="120"/>
      <c r="E611" s="120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</row>
    <row r="612" spans="2:19">
      <c r="B612" s="120"/>
      <c r="C612" s="120"/>
      <c r="D612" s="120"/>
      <c r="E612" s="12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</row>
    <row r="613" spans="2:19">
      <c r="B613" s="120"/>
      <c r="C613" s="120"/>
      <c r="D613" s="120"/>
      <c r="E613" s="120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</row>
    <row r="614" spans="2:19">
      <c r="B614" s="120"/>
      <c r="C614" s="120"/>
      <c r="D614" s="120"/>
      <c r="E614" s="120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</row>
    <row r="615" spans="2:19">
      <c r="B615" s="120"/>
      <c r="C615" s="120"/>
      <c r="D615" s="120"/>
      <c r="E615" s="120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</row>
    <row r="616" spans="2:19">
      <c r="B616" s="120"/>
      <c r="C616" s="120"/>
      <c r="D616" s="120"/>
      <c r="E616" s="120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</row>
    <row r="617" spans="2:19">
      <c r="B617" s="120"/>
      <c r="C617" s="120"/>
      <c r="D617" s="120"/>
      <c r="E617" s="120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</row>
    <row r="618" spans="2:19">
      <c r="B618" s="120"/>
      <c r="C618" s="120"/>
      <c r="D618" s="120"/>
      <c r="E618" s="120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</row>
    <row r="619" spans="2:19">
      <c r="B619" s="120"/>
      <c r="C619" s="120"/>
      <c r="D619" s="120"/>
      <c r="E619" s="120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</row>
    <row r="620" spans="2:19">
      <c r="B620" s="120"/>
      <c r="C620" s="120"/>
      <c r="D620" s="120"/>
      <c r="E620" s="12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</row>
    <row r="621" spans="2:19">
      <c r="B621" s="120"/>
      <c r="C621" s="120"/>
      <c r="D621" s="120"/>
      <c r="E621" s="120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</row>
    <row r="622" spans="2:19">
      <c r="B622" s="120"/>
      <c r="C622" s="120"/>
      <c r="D622" s="120"/>
      <c r="E622" s="120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</row>
    <row r="623" spans="2:19">
      <c r="B623" s="120"/>
      <c r="C623" s="120"/>
      <c r="D623" s="120"/>
      <c r="E623" s="120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</row>
    <row r="624" spans="2:19">
      <c r="B624" s="120"/>
      <c r="C624" s="120"/>
      <c r="D624" s="120"/>
      <c r="E624" s="120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</row>
    <row r="625" spans="2:19">
      <c r="B625" s="120"/>
      <c r="C625" s="120"/>
      <c r="D625" s="120"/>
      <c r="E625" s="120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</row>
    <row r="626" spans="2:19">
      <c r="B626" s="120"/>
      <c r="C626" s="120"/>
      <c r="D626" s="120"/>
      <c r="E626" s="120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</row>
    <row r="627" spans="2:19">
      <c r="B627" s="120"/>
      <c r="C627" s="120"/>
      <c r="D627" s="120"/>
      <c r="E627" s="120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</row>
    <row r="628" spans="2:19">
      <c r="B628" s="120"/>
      <c r="C628" s="120"/>
      <c r="D628" s="120"/>
      <c r="E628" s="12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</row>
    <row r="629" spans="2:19">
      <c r="B629" s="120"/>
      <c r="C629" s="120"/>
      <c r="D629" s="120"/>
      <c r="E629" s="120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</row>
    <row r="630" spans="2:19">
      <c r="B630" s="120"/>
      <c r="C630" s="120"/>
      <c r="D630" s="120"/>
      <c r="E630" s="120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</row>
    <row r="631" spans="2:19">
      <c r="B631" s="120"/>
      <c r="C631" s="120"/>
      <c r="D631" s="120"/>
      <c r="E631" s="120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</row>
    <row r="632" spans="2:19">
      <c r="B632" s="120"/>
      <c r="C632" s="120"/>
      <c r="D632" s="120"/>
      <c r="E632" s="120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</row>
    <row r="633" spans="2:19">
      <c r="B633" s="120"/>
      <c r="C633" s="120"/>
      <c r="D633" s="120"/>
      <c r="E633" s="120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</row>
    <row r="634" spans="2:19">
      <c r="B634" s="120"/>
      <c r="C634" s="120"/>
      <c r="D634" s="120"/>
      <c r="E634" s="120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</row>
    <row r="635" spans="2:19">
      <c r="B635" s="120"/>
      <c r="C635" s="120"/>
      <c r="D635" s="120"/>
      <c r="E635" s="120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</row>
    <row r="636" spans="2:19">
      <c r="B636" s="120"/>
      <c r="C636" s="120"/>
      <c r="D636" s="120"/>
      <c r="E636" s="12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</row>
    <row r="637" spans="2:19">
      <c r="B637" s="120"/>
      <c r="C637" s="120"/>
      <c r="D637" s="120"/>
      <c r="E637" s="120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</row>
    <row r="638" spans="2:19">
      <c r="B638" s="120"/>
      <c r="C638" s="120"/>
      <c r="D638" s="120"/>
      <c r="E638" s="120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</row>
    <row r="639" spans="2:19">
      <c r="B639" s="120"/>
      <c r="C639" s="120"/>
      <c r="D639" s="120"/>
      <c r="E639" s="120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</row>
    <row r="640" spans="2:19">
      <c r="B640" s="120"/>
      <c r="C640" s="120"/>
      <c r="D640" s="120"/>
      <c r="E640" s="120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</row>
    <row r="641" spans="2:19">
      <c r="B641" s="120"/>
      <c r="C641" s="120"/>
      <c r="D641" s="120"/>
      <c r="E641" s="120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</row>
    <row r="642" spans="2:19">
      <c r="B642" s="120"/>
      <c r="C642" s="120"/>
      <c r="D642" s="120"/>
      <c r="E642" s="120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</row>
    <row r="643" spans="2:19">
      <c r="B643" s="120"/>
      <c r="C643" s="120"/>
      <c r="D643" s="120"/>
      <c r="E643" s="120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</row>
    <row r="644" spans="2:19">
      <c r="B644" s="120"/>
      <c r="C644" s="120"/>
      <c r="D644" s="120"/>
      <c r="E644" s="12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</row>
    <row r="645" spans="2:19">
      <c r="B645" s="120"/>
      <c r="C645" s="120"/>
      <c r="D645" s="120"/>
      <c r="E645" s="120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</row>
    <row r="646" spans="2:19">
      <c r="B646" s="120"/>
      <c r="C646" s="120"/>
      <c r="D646" s="120"/>
      <c r="E646" s="120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</row>
    <row r="647" spans="2:19">
      <c r="B647" s="120"/>
      <c r="C647" s="120"/>
      <c r="D647" s="120"/>
      <c r="E647" s="120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</row>
    <row r="648" spans="2:19">
      <c r="B648" s="120"/>
      <c r="C648" s="120"/>
      <c r="D648" s="120"/>
      <c r="E648" s="120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</row>
    <row r="649" spans="2:19">
      <c r="B649" s="120"/>
      <c r="C649" s="120"/>
      <c r="D649" s="120"/>
      <c r="E649" s="120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</row>
    <row r="650" spans="2:19">
      <c r="B650" s="120"/>
      <c r="C650" s="120"/>
      <c r="D650" s="120"/>
      <c r="E650" s="120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</row>
    <row r="651" spans="2:19">
      <c r="B651" s="120"/>
      <c r="C651" s="120"/>
      <c r="D651" s="120"/>
      <c r="E651" s="120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</row>
    <row r="652" spans="2:19">
      <c r="B652" s="120"/>
      <c r="C652" s="120"/>
      <c r="D652" s="120"/>
      <c r="E652" s="120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</row>
    <row r="653" spans="2:19">
      <c r="B653" s="120"/>
      <c r="C653" s="120"/>
      <c r="D653" s="120"/>
      <c r="E653" s="120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</row>
    <row r="654" spans="2:19">
      <c r="B654" s="120"/>
      <c r="C654" s="120"/>
      <c r="D654" s="120"/>
      <c r="E654" s="120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</row>
    <row r="655" spans="2:19">
      <c r="B655" s="120"/>
      <c r="C655" s="120"/>
      <c r="D655" s="120"/>
      <c r="E655" s="120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</row>
    <row r="656" spans="2:19">
      <c r="B656" s="120"/>
      <c r="C656" s="120"/>
      <c r="D656" s="120"/>
      <c r="E656" s="120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</row>
    <row r="657" spans="2:19">
      <c r="B657" s="120"/>
      <c r="C657" s="120"/>
      <c r="D657" s="120"/>
      <c r="E657" s="120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</row>
    <row r="658" spans="2:19">
      <c r="B658" s="120"/>
      <c r="C658" s="120"/>
      <c r="D658" s="120"/>
      <c r="E658" s="120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</row>
    <row r="659" spans="2:19">
      <c r="B659" s="120"/>
      <c r="C659" s="120"/>
      <c r="D659" s="120"/>
      <c r="E659" s="120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</row>
    <row r="660" spans="2:19">
      <c r="B660" s="120"/>
      <c r="C660" s="120"/>
      <c r="D660" s="120"/>
      <c r="E660" s="120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</row>
    <row r="661" spans="2:19">
      <c r="B661" s="120"/>
      <c r="C661" s="120"/>
      <c r="D661" s="120"/>
      <c r="E661" s="120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</row>
    <row r="662" spans="2:19">
      <c r="B662" s="120"/>
      <c r="C662" s="120"/>
      <c r="D662" s="120"/>
      <c r="E662" s="120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</row>
    <row r="663" spans="2:19">
      <c r="B663" s="120"/>
      <c r="C663" s="120"/>
      <c r="D663" s="120"/>
      <c r="E663" s="120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</row>
    <row r="664" spans="2:19">
      <c r="B664" s="120"/>
      <c r="C664" s="120"/>
      <c r="D664" s="120"/>
      <c r="E664" s="120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</row>
    <row r="665" spans="2:19">
      <c r="B665" s="120"/>
      <c r="C665" s="120"/>
      <c r="D665" s="120"/>
      <c r="E665" s="120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</row>
    <row r="666" spans="2:19">
      <c r="B666" s="120"/>
      <c r="C666" s="120"/>
      <c r="D666" s="120"/>
      <c r="E666" s="120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</row>
    <row r="667" spans="2:19">
      <c r="B667" s="120"/>
      <c r="C667" s="120"/>
      <c r="D667" s="120"/>
      <c r="E667" s="120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</row>
    <row r="668" spans="2:19">
      <c r="B668" s="120"/>
      <c r="C668" s="120"/>
      <c r="D668" s="120"/>
      <c r="E668" s="120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</row>
  </sheetData>
  <sheetProtection sheet="1" objects="1" scenarios="1"/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24.140625" style="2" customWidth="1"/>
    <col min="4" max="4" width="5.7109375" style="2" bestFit="1" customWidth="1"/>
    <col min="5" max="5" width="11.28515625" style="2" bestFit="1" customWidth="1"/>
    <col min="6" max="6" width="19.14062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144</v>
      </c>
      <c r="C1" s="67" t="s" vm="1">
        <v>228</v>
      </c>
    </row>
    <row r="2" spans="2:49">
      <c r="B2" s="46" t="s">
        <v>143</v>
      </c>
      <c r="C2" s="67" t="s">
        <v>229</v>
      </c>
    </row>
    <row r="3" spans="2:49">
      <c r="B3" s="46" t="s">
        <v>145</v>
      </c>
      <c r="C3" s="67" t="s">
        <v>230</v>
      </c>
    </row>
    <row r="4" spans="2:49">
      <c r="B4" s="46" t="s">
        <v>146</v>
      </c>
      <c r="C4" s="67">
        <v>8801</v>
      </c>
    </row>
    <row r="6" spans="2:49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2:49" ht="26.25" customHeight="1">
      <c r="B7" s="134" t="s">
        <v>90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2:49" s="3" customFormat="1" ht="63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65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58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4" t="s">
        <v>29</v>
      </c>
      <c r="C11" s="107"/>
      <c r="D11" s="107"/>
      <c r="E11" s="107"/>
      <c r="F11" s="107"/>
      <c r="G11" s="107"/>
      <c r="H11" s="108"/>
      <c r="I11" s="108"/>
      <c r="J11" s="108">
        <v>111719.64495999999</v>
      </c>
      <c r="K11" s="107"/>
      <c r="L11" s="109">
        <f>IFERROR(J11/$J$11,0)</f>
        <v>1</v>
      </c>
      <c r="M11" s="109">
        <f>J11/'סכום נכסי הקרן'!$C$42</f>
        <v>1.0905406740209324E-2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197</v>
      </c>
      <c r="C12" s="107"/>
      <c r="D12" s="107"/>
      <c r="E12" s="107"/>
      <c r="F12" s="107"/>
      <c r="G12" s="107"/>
      <c r="H12" s="108"/>
      <c r="I12" s="108"/>
      <c r="J12" s="108">
        <v>929.52723000000003</v>
      </c>
      <c r="K12" s="107"/>
      <c r="L12" s="109">
        <f t="shared" ref="L12:L30" si="0">IFERROR(J12/$J$11,0)</f>
        <v>8.3201770855323362E-3</v>
      </c>
      <c r="M12" s="109">
        <f>J12/'סכום נכסי הקרן'!$C$42</f>
        <v>9.0734915268299507E-5</v>
      </c>
    </row>
    <row r="13" spans="2:49">
      <c r="B13" s="76" t="s">
        <v>2106</v>
      </c>
      <c r="C13" s="73">
        <v>8113</v>
      </c>
      <c r="D13" s="86" t="s">
        <v>27</v>
      </c>
      <c r="E13" s="73" t="s">
        <v>2107</v>
      </c>
      <c r="F13" s="86" t="s">
        <v>153</v>
      </c>
      <c r="G13" s="86" t="s">
        <v>130</v>
      </c>
      <c r="H13" s="83">
        <v>289122</v>
      </c>
      <c r="I13" s="83">
        <v>100</v>
      </c>
      <c r="J13" s="83">
        <v>929.52723000000003</v>
      </c>
      <c r="K13" s="84">
        <v>5.7824400000000002E-6</v>
      </c>
      <c r="L13" s="84">
        <f t="shared" si="0"/>
        <v>8.3201770855323362E-3</v>
      </c>
      <c r="M13" s="84">
        <f>J13/'סכום נכסי הקרן'!$C$42</f>
        <v>9.0734915268299507E-5</v>
      </c>
    </row>
    <row r="14" spans="2:49">
      <c r="B14" s="72"/>
      <c r="C14" s="73"/>
      <c r="D14" s="73"/>
      <c r="E14" s="73"/>
      <c r="F14" s="73"/>
      <c r="G14" s="73"/>
      <c r="H14" s="83"/>
      <c r="I14" s="83"/>
      <c r="J14" s="73"/>
      <c r="K14" s="73"/>
      <c r="L14" s="84"/>
      <c r="M14" s="73"/>
    </row>
    <row r="15" spans="2:49">
      <c r="B15" s="110" t="s">
        <v>196</v>
      </c>
      <c r="C15" s="107"/>
      <c r="D15" s="107"/>
      <c r="E15" s="107"/>
      <c r="F15" s="107"/>
      <c r="G15" s="107"/>
      <c r="H15" s="108"/>
      <c r="I15" s="108"/>
      <c r="J15" s="108">
        <v>110790.11772999997</v>
      </c>
      <c r="K15" s="107"/>
      <c r="L15" s="109">
        <f t="shared" si="0"/>
        <v>0.99167982291446743</v>
      </c>
      <c r="M15" s="109">
        <f>J15/'סכום נכסי הקרן'!$C$42</f>
        <v>1.0814671824941023E-2</v>
      </c>
    </row>
    <row r="16" spans="2:49">
      <c r="B16" s="89" t="s">
        <v>63</v>
      </c>
      <c r="C16" s="71"/>
      <c r="D16" s="71"/>
      <c r="E16" s="71"/>
      <c r="F16" s="71"/>
      <c r="G16" s="71"/>
      <c r="H16" s="80"/>
      <c r="I16" s="80"/>
      <c r="J16" s="80">
        <v>110790.11772999997</v>
      </c>
      <c r="K16" s="71"/>
      <c r="L16" s="81">
        <f t="shared" si="0"/>
        <v>0.99167982291446743</v>
      </c>
      <c r="M16" s="81">
        <f>J16/'סכום נכסי הקרן'!$C$42</f>
        <v>1.0814671824941023E-2</v>
      </c>
    </row>
    <row r="17" spans="2:13">
      <c r="B17" s="76" t="s">
        <v>2108</v>
      </c>
      <c r="C17" s="73">
        <v>6824</v>
      </c>
      <c r="D17" s="86" t="s">
        <v>27</v>
      </c>
      <c r="E17" s="73"/>
      <c r="F17" s="86" t="s">
        <v>411</v>
      </c>
      <c r="G17" s="86" t="s">
        <v>130</v>
      </c>
      <c r="H17" s="83">
        <v>39683.06</v>
      </c>
      <c r="I17" s="83">
        <v>9126.3210999999992</v>
      </c>
      <c r="J17" s="83">
        <v>11643.455189999999</v>
      </c>
      <c r="K17" s="84">
        <v>2.4105846392418809E-2</v>
      </c>
      <c r="L17" s="84">
        <f t="shared" si="0"/>
        <v>0.10422030247382913</v>
      </c>
      <c r="M17" s="84">
        <f>J17/'סכום נכסי הקרן'!$C$42</f>
        <v>1.1365647890647507E-3</v>
      </c>
    </row>
    <row r="18" spans="2:13">
      <c r="B18" s="76" t="s">
        <v>2109</v>
      </c>
      <c r="C18" s="73" t="s">
        <v>2110</v>
      </c>
      <c r="D18" s="86" t="s">
        <v>27</v>
      </c>
      <c r="E18" s="73"/>
      <c r="F18" s="86" t="s">
        <v>928</v>
      </c>
      <c r="G18" s="86" t="s">
        <v>130</v>
      </c>
      <c r="H18" s="83">
        <v>177816.62</v>
      </c>
      <c r="I18" s="83">
        <v>46.031700000000001</v>
      </c>
      <c r="J18" s="83">
        <v>263.15421000000003</v>
      </c>
      <c r="K18" s="84">
        <v>3.7395247995661517E-3</v>
      </c>
      <c r="L18" s="84">
        <f t="shared" si="0"/>
        <v>2.3554873459741082E-3</v>
      </c>
      <c r="M18" s="84">
        <f>J18/'סכום נכסי הקרן'!$C$42</f>
        <v>2.5687547579263813E-5</v>
      </c>
    </row>
    <row r="19" spans="2:13">
      <c r="B19" s="76" t="s">
        <v>2111</v>
      </c>
      <c r="C19" s="73">
        <v>6900</v>
      </c>
      <c r="D19" s="86" t="s">
        <v>27</v>
      </c>
      <c r="E19" s="73"/>
      <c r="F19" s="86" t="s">
        <v>928</v>
      </c>
      <c r="G19" s="86" t="s">
        <v>130</v>
      </c>
      <c r="H19" s="83">
        <v>53874.55</v>
      </c>
      <c r="I19" s="83">
        <v>9551.15</v>
      </c>
      <c r="J19" s="83">
        <v>16543.230579999999</v>
      </c>
      <c r="K19" s="84">
        <v>1.5028897009504872E-2</v>
      </c>
      <c r="L19" s="84">
        <f t="shared" si="0"/>
        <v>0.14807808050162641</v>
      </c>
      <c r="M19" s="84">
        <f>J19/'סכום נכסי הקרן'!$C$42</f>
        <v>1.6148516971796955E-3</v>
      </c>
    </row>
    <row r="20" spans="2:13">
      <c r="B20" s="76" t="s">
        <v>2112</v>
      </c>
      <c r="C20" s="73">
        <v>7019</v>
      </c>
      <c r="D20" s="86" t="s">
        <v>27</v>
      </c>
      <c r="E20" s="73"/>
      <c r="F20" s="86" t="s">
        <v>928</v>
      </c>
      <c r="G20" s="86" t="s">
        <v>130</v>
      </c>
      <c r="H20" s="83">
        <v>38683.519999999997</v>
      </c>
      <c r="I20" s="83">
        <v>12160.04</v>
      </c>
      <c r="J20" s="83">
        <v>15123.139800000001</v>
      </c>
      <c r="K20" s="84">
        <v>2.7567582213366811E-2</v>
      </c>
      <c r="L20" s="84">
        <f t="shared" si="0"/>
        <v>0.13536688024218729</v>
      </c>
      <c r="M20" s="84">
        <f>J20/'סכום נכסי הקרן'!$C$42</f>
        <v>1.4762308881942575E-3</v>
      </c>
    </row>
    <row r="21" spans="2:13">
      <c r="B21" s="76" t="s">
        <v>2113</v>
      </c>
      <c r="C21" s="73">
        <v>5771</v>
      </c>
      <c r="D21" s="86" t="s">
        <v>27</v>
      </c>
      <c r="E21" s="73"/>
      <c r="F21" s="86" t="s">
        <v>928</v>
      </c>
      <c r="G21" s="86" t="s">
        <v>132</v>
      </c>
      <c r="H21" s="83">
        <v>498980.93</v>
      </c>
      <c r="I21" s="83">
        <v>117.1271</v>
      </c>
      <c r="J21" s="83">
        <v>2305.0972599999996</v>
      </c>
      <c r="K21" s="84">
        <v>4.8011420926055582E-3</v>
      </c>
      <c r="L21" s="84">
        <f t="shared" si="0"/>
        <v>2.0632873124733924E-2</v>
      </c>
      <c r="M21" s="84">
        <f>J21/'סכום נכסי הקרן'!$C$42</f>
        <v>2.2500987364435716E-4</v>
      </c>
    </row>
    <row r="22" spans="2:13">
      <c r="B22" s="76" t="s">
        <v>2114</v>
      </c>
      <c r="C22" s="73">
        <v>7983</v>
      </c>
      <c r="D22" s="86" t="s">
        <v>27</v>
      </c>
      <c r="E22" s="73"/>
      <c r="F22" s="86" t="s">
        <v>908</v>
      </c>
      <c r="G22" s="86" t="s">
        <v>130</v>
      </c>
      <c r="H22" s="83">
        <v>708987</v>
      </c>
      <c r="I22" s="83">
        <v>100</v>
      </c>
      <c r="J22" s="83">
        <v>2279.3932100000002</v>
      </c>
      <c r="K22" s="84">
        <v>3.5122462463663899E-4</v>
      </c>
      <c r="L22" s="84">
        <f t="shared" si="0"/>
        <v>2.0402796758046557E-2</v>
      </c>
      <c r="M22" s="84">
        <f>J22/'סכום נכסי הקרן'!$C$42</f>
        <v>2.2250079728432188E-4</v>
      </c>
    </row>
    <row r="23" spans="2:13">
      <c r="B23" s="76" t="s">
        <v>2115</v>
      </c>
      <c r="C23" s="73" t="s">
        <v>2116</v>
      </c>
      <c r="D23" s="86" t="s">
        <v>27</v>
      </c>
      <c r="E23" s="73"/>
      <c r="F23" s="86" t="s">
        <v>928</v>
      </c>
      <c r="G23" s="86" t="s">
        <v>130</v>
      </c>
      <c r="H23" s="83">
        <v>11624.36</v>
      </c>
      <c r="I23" s="83">
        <v>13038.3089</v>
      </c>
      <c r="J23" s="83">
        <v>4872.7177199999996</v>
      </c>
      <c r="K23" s="84">
        <v>1.3954814595669369E-2</v>
      </c>
      <c r="L23" s="84">
        <f t="shared" si="0"/>
        <v>4.3615585439289783E-2</v>
      </c>
      <c r="M23" s="84">
        <f>J23/'סכום נכסי הקרן'!$C$42</f>
        <v>4.7564569942780643E-4</v>
      </c>
    </row>
    <row r="24" spans="2:13">
      <c r="B24" s="76" t="s">
        <v>2117</v>
      </c>
      <c r="C24" s="73" t="s">
        <v>2118</v>
      </c>
      <c r="D24" s="86" t="s">
        <v>27</v>
      </c>
      <c r="E24" s="73"/>
      <c r="F24" s="86" t="s">
        <v>928</v>
      </c>
      <c r="G24" s="86" t="s">
        <v>132</v>
      </c>
      <c r="H24" s="83">
        <v>1834042.66</v>
      </c>
      <c r="I24" s="83">
        <v>113.4691</v>
      </c>
      <c r="J24" s="83">
        <v>8207.9549000000006</v>
      </c>
      <c r="K24" s="84">
        <v>3.2877126901653758E-2</v>
      </c>
      <c r="L24" s="84">
        <f t="shared" si="0"/>
        <v>7.346921754843358E-2</v>
      </c>
      <c r="M24" s="84">
        <f>J24/'סכום נכסי הקרן'!$C$42</f>
        <v>8.0121170025059278E-4</v>
      </c>
    </row>
    <row r="25" spans="2:13">
      <c r="B25" s="76" t="s">
        <v>2119</v>
      </c>
      <c r="C25" s="73">
        <v>5691</v>
      </c>
      <c r="D25" s="86" t="s">
        <v>27</v>
      </c>
      <c r="E25" s="73"/>
      <c r="F25" s="86" t="s">
        <v>928</v>
      </c>
      <c r="G25" s="86" t="s">
        <v>130</v>
      </c>
      <c r="H25" s="83">
        <v>243751.43</v>
      </c>
      <c r="I25" s="83">
        <v>145.006</v>
      </c>
      <c r="J25" s="83">
        <v>1136.35526</v>
      </c>
      <c r="K25" s="84">
        <v>2.7053751618244097E-3</v>
      </c>
      <c r="L25" s="84">
        <f t="shared" si="0"/>
        <v>1.017149007595629E-2</v>
      </c>
      <c r="M25" s="84">
        <f>J25/'סכום נכסי הקרן'!$C$42</f>
        <v>1.1092423643230598E-4</v>
      </c>
    </row>
    <row r="26" spans="2:13">
      <c r="B26" s="76" t="s">
        <v>2120</v>
      </c>
      <c r="C26" s="73">
        <v>6629</v>
      </c>
      <c r="D26" s="86" t="s">
        <v>27</v>
      </c>
      <c r="E26" s="73"/>
      <c r="F26" s="86" t="s">
        <v>928</v>
      </c>
      <c r="G26" s="86" t="s">
        <v>133</v>
      </c>
      <c r="H26" s="83">
        <v>28615.439999999999</v>
      </c>
      <c r="I26" s="83">
        <v>9791.31</v>
      </c>
      <c r="J26" s="83">
        <v>12305.34044</v>
      </c>
      <c r="K26" s="84">
        <v>4.2205663716814154E-2</v>
      </c>
      <c r="L26" s="84">
        <f t="shared" si="0"/>
        <v>0.11014482228623081</v>
      </c>
      <c r="M26" s="84">
        <f>J26/'סכום נכסי הקרן'!$C$42</f>
        <v>1.2011740873594196E-3</v>
      </c>
    </row>
    <row r="27" spans="2:13">
      <c r="B27" s="76" t="s">
        <v>2121</v>
      </c>
      <c r="C27" s="73">
        <v>7943</v>
      </c>
      <c r="D27" s="86" t="s">
        <v>27</v>
      </c>
      <c r="E27" s="73"/>
      <c r="F27" s="86" t="s">
        <v>411</v>
      </c>
      <c r="G27" s="86" t="s">
        <v>130</v>
      </c>
      <c r="H27" s="83">
        <v>5678115.5</v>
      </c>
      <c r="I27" s="83">
        <v>95.896699999999996</v>
      </c>
      <c r="J27" s="83">
        <v>17506.078129999998</v>
      </c>
      <c r="K27" s="84">
        <v>3.8240290461400463E-2</v>
      </c>
      <c r="L27" s="84">
        <f t="shared" si="0"/>
        <v>0.15669650701331767</v>
      </c>
      <c r="M27" s="84">
        <f>J27/'סכום נכסי הקרן'!$C$42</f>
        <v>1.7088391437502922E-3</v>
      </c>
    </row>
    <row r="28" spans="2:13">
      <c r="B28" s="76" t="s">
        <v>2122</v>
      </c>
      <c r="C28" s="73">
        <v>5356</v>
      </c>
      <c r="D28" s="86" t="s">
        <v>27</v>
      </c>
      <c r="E28" s="73"/>
      <c r="F28" s="86" t="s">
        <v>928</v>
      </c>
      <c r="G28" s="86" t="s">
        <v>130</v>
      </c>
      <c r="H28" s="83">
        <v>69832.23</v>
      </c>
      <c r="I28" s="83">
        <v>331.19400000000002</v>
      </c>
      <c r="J28" s="83">
        <v>743.56571999999994</v>
      </c>
      <c r="K28" s="84">
        <v>2.9467621031738175E-3</v>
      </c>
      <c r="L28" s="84">
        <f t="shared" si="0"/>
        <v>6.6556398408375321E-3</v>
      </c>
      <c r="M28" s="84">
        <f>J28/'סכום נכסי הקרן'!$C$42</f>
        <v>7.2582459580675332E-5</v>
      </c>
    </row>
    <row r="29" spans="2:13">
      <c r="B29" s="76" t="s">
        <v>2123</v>
      </c>
      <c r="C29" s="73" t="s">
        <v>2124</v>
      </c>
      <c r="D29" s="86" t="s">
        <v>27</v>
      </c>
      <c r="E29" s="73"/>
      <c r="F29" s="86" t="s">
        <v>928</v>
      </c>
      <c r="G29" s="86" t="s">
        <v>130</v>
      </c>
      <c r="H29" s="83">
        <v>2874158.53</v>
      </c>
      <c r="I29" s="83">
        <v>112.04170000000001</v>
      </c>
      <c r="J29" s="83">
        <v>10353.123300000001</v>
      </c>
      <c r="K29" s="84">
        <v>1.3783172581052012E-2</v>
      </c>
      <c r="L29" s="84">
        <f t="shared" si="0"/>
        <v>9.267057108628321E-2</v>
      </c>
      <c r="M29" s="84">
        <f>J29/'סכום נכסי הקרן'!$C$42</f>
        <v>1.0106102705434003E-3</v>
      </c>
    </row>
    <row r="30" spans="2:13">
      <c r="B30" s="76" t="s">
        <v>2125</v>
      </c>
      <c r="C30" s="73">
        <v>7425</v>
      </c>
      <c r="D30" s="86" t="s">
        <v>27</v>
      </c>
      <c r="E30" s="73"/>
      <c r="F30" s="86" t="s">
        <v>928</v>
      </c>
      <c r="G30" s="86" t="s">
        <v>130</v>
      </c>
      <c r="H30" s="83">
        <v>2855005.08</v>
      </c>
      <c r="I30" s="83">
        <v>81.791499999999999</v>
      </c>
      <c r="J30" s="83">
        <v>7507.5120099999995</v>
      </c>
      <c r="K30" s="84">
        <v>2.886321670120811E-2</v>
      </c>
      <c r="L30" s="84">
        <f t="shared" si="0"/>
        <v>6.7199569177721449E-2</v>
      </c>
      <c r="M30" s="84">
        <f>J30/'סכום נכסי הקרן'!$C$42</f>
        <v>7.3283863464988633E-4</v>
      </c>
    </row>
    <row r="31" spans="2:13">
      <c r="B31" s="72"/>
      <c r="C31" s="73"/>
      <c r="D31" s="73"/>
      <c r="E31" s="73"/>
      <c r="F31" s="73"/>
      <c r="G31" s="73"/>
      <c r="H31" s="83"/>
      <c r="I31" s="83"/>
      <c r="J31" s="73"/>
      <c r="K31" s="73"/>
      <c r="L31" s="84"/>
      <c r="M31" s="73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122" t="s">
        <v>219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122" t="s">
        <v>110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122" t="s">
        <v>202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122" t="s">
        <v>210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</row>
    <row r="127" spans="2:13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</row>
    <row r="128" spans="2:13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</row>
    <row r="129" spans="2:13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</row>
    <row r="130" spans="2:13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</row>
    <row r="131" spans="2:13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</row>
    <row r="132" spans="2:13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</row>
    <row r="133" spans="2:13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</row>
    <row r="134" spans="2:13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2:13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36" spans="2:13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</row>
    <row r="137" spans="2:13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</row>
    <row r="138" spans="2:13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</row>
    <row r="139" spans="2:13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</row>
    <row r="140" spans="2:13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</row>
    <row r="141" spans="2:13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</row>
    <row r="142" spans="2:13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</row>
    <row r="143" spans="2:13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</row>
    <row r="144" spans="2:13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</row>
    <row r="145" spans="2:13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2:13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</row>
    <row r="147" spans="2:13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</row>
    <row r="148" spans="2:13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</row>
    <row r="149" spans="2:13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</row>
    <row r="150" spans="2:13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</row>
    <row r="151" spans="2:13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</row>
    <row r="152" spans="2:13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</row>
    <row r="153" spans="2:13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</row>
    <row r="154" spans="2:13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</row>
    <row r="155" spans="2:13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</row>
    <row r="156" spans="2:13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</row>
    <row r="157" spans="2:13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</row>
    <row r="158" spans="2:13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</row>
    <row r="159" spans="2:13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</row>
    <row r="160" spans="2:13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</row>
    <row r="161" spans="2:13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</row>
    <row r="162" spans="2:13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</row>
    <row r="163" spans="2:13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</row>
    <row r="164" spans="2:13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</row>
    <row r="165" spans="2:13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</row>
    <row r="166" spans="2:13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</row>
    <row r="167" spans="2:13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</row>
    <row r="168" spans="2:13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</row>
    <row r="169" spans="2:13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</row>
    <row r="170" spans="2:13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</row>
    <row r="171" spans="2:13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</row>
    <row r="172" spans="2:13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</row>
    <row r="173" spans="2:13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</row>
    <row r="174" spans="2:13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</row>
    <row r="175" spans="2:13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</row>
    <row r="176" spans="2:13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</row>
    <row r="177" spans="2:13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</row>
    <row r="178" spans="2:13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</row>
    <row r="179" spans="2:13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</row>
    <row r="180" spans="2:13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</row>
    <row r="181" spans="2:13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</row>
    <row r="182" spans="2:13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</row>
    <row r="183" spans="2:13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</row>
    <row r="184" spans="2:13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</row>
    <row r="185" spans="2:13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</row>
    <row r="186" spans="2:13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</row>
    <row r="187" spans="2:13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</row>
    <row r="188" spans="2:13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</row>
    <row r="189" spans="2:13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</row>
    <row r="190" spans="2:13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</row>
    <row r="191" spans="2:13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</row>
    <row r="192" spans="2:13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</row>
    <row r="193" spans="2:13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</row>
    <row r="194" spans="2:13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</row>
    <row r="195" spans="2:13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</row>
    <row r="196" spans="2:13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</row>
    <row r="197" spans="2:13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</row>
    <row r="198" spans="2:13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</row>
    <row r="199" spans="2:13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</row>
    <row r="200" spans="2:13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</row>
    <row r="201" spans="2:13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</row>
    <row r="202" spans="2:13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</row>
    <row r="203" spans="2:13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</row>
    <row r="204" spans="2:13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</row>
    <row r="205" spans="2:13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</row>
    <row r="206" spans="2:13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</row>
    <row r="207" spans="2:13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</row>
    <row r="208" spans="2:13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</row>
    <row r="209" spans="2:13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</row>
    <row r="210" spans="2:13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</row>
    <row r="211" spans="2:13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</row>
    <row r="212" spans="2:13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</row>
    <row r="213" spans="2:13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</row>
    <row r="214" spans="2:13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</row>
    <row r="215" spans="2:13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</row>
    <row r="216" spans="2:13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</row>
    <row r="217" spans="2:13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</row>
    <row r="218" spans="2:13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</row>
    <row r="219" spans="2:13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</row>
    <row r="220" spans="2:13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</row>
    <row r="221" spans="2:13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</row>
    <row r="222" spans="2:13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</row>
    <row r="223" spans="2:13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</row>
    <row r="224" spans="2:13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</row>
    <row r="225" spans="2:13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</row>
    <row r="226" spans="2:13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</row>
    <row r="227" spans="2:13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</row>
    <row r="228" spans="2:13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</row>
    <row r="229" spans="2:13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</row>
    <row r="230" spans="2:13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</row>
    <row r="231" spans="2:13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</row>
    <row r="232" spans="2:13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</row>
    <row r="233" spans="2:13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</row>
    <row r="234" spans="2:13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</row>
    <row r="235" spans="2:13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</row>
    <row r="236" spans="2:13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</row>
    <row r="237" spans="2:13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</row>
    <row r="238" spans="2:13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</row>
    <row r="239" spans="2:13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</row>
    <row r="240" spans="2:13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</row>
    <row r="241" spans="2:13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</row>
    <row r="242" spans="2:13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</row>
    <row r="243" spans="2:13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</row>
    <row r="244" spans="2:13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</row>
    <row r="245" spans="2:13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</row>
    <row r="246" spans="2:13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</row>
    <row r="247" spans="2:13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</row>
    <row r="248" spans="2:13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</row>
    <row r="249" spans="2:13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</row>
    <row r="250" spans="2:13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</row>
    <row r="251" spans="2:13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</row>
    <row r="252" spans="2:13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</row>
    <row r="253" spans="2:13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</row>
    <row r="254" spans="2:13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</row>
    <row r="255" spans="2:13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</row>
    <row r="256" spans="2:13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</row>
    <row r="257" spans="2:13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</row>
    <row r="258" spans="2:13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</row>
    <row r="259" spans="2:13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</row>
    <row r="260" spans="2:13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</row>
    <row r="261" spans="2:13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</row>
    <row r="262" spans="2:13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</row>
    <row r="263" spans="2:13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</row>
    <row r="264" spans="2:13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</row>
    <row r="265" spans="2:13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</row>
    <row r="266" spans="2:13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</row>
    <row r="267" spans="2:13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</row>
    <row r="268" spans="2:13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</row>
    <row r="269" spans="2:13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</row>
    <row r="270" spans="2:13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</row>
    <row r="271" spans="2:13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</row>
    <row r="272" spans="2:13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</row>
    <row r="273" spans="2:13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</row>
    <row r="274" spans="2:13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</row>
    <row r="275" spans="2:13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</row>
    <row r="276" spans="2:13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</row>
    <row r="277" spans="2:13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</row>
    <row r="278" spans="2:13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</row>
    <row r="279" spans="2:13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</row>
    <row r="280" spans="2:13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</row>
    <row r="281" spans="2:13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</row>
    <row r="282" spans="2:13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</row>
    <row r="283" spans="2:13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</row>
    <row r="284" spans="2:13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</row>
    <row r="285" spans="2:13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</row>
    <row r="286" spans="2:13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</row>
    <row r="287" spans="2:13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</row>
    <row r="288" spans="2:13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</row>
    <row r="289" spans="2:13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</row>
    <row r="290" spans="2:13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</row>
    <row r="291" spans="2:13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</row>
    <row r="292" spans="2:13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</row>
    <row r="293" spans="2:13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</row>
    <row r="294" spans="2:13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</row>
    <row r="295" spans="2:13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</row>
    <row r="296" spans="2:13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</row>
    <row r="297" spans="2:13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</row>
    <row r="298" spans="2:13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</row>
    <row r="299" spans="2:13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</row>
    <row r="300" spans="2:13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</row>
    <row r="301" spans="2:13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</row>
    <row r="302" spans="2:13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2.85546875" style="2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7.28515625" style="1" bestFit="1" customWidth="1"/>
    <col min="8" max="8" width="11.28515625" style="1" bestFit="1" customWidth="1"/>
    <col min="9" max="9" width="10.28515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144</v>
      </c>
      <c r="C1" s="67" t="s" vm="1">
        <v>228</v>
      </c>
    </row>
    <row r="2" spans="2:11">
      <c r="B2" s="46" t="s">
        <v>143</v>
      </c>
      <c r="C2" s="67" t="s">
        <v>229</v>
      </c>
    </row>
    <row r="3" spans="2:11">
      <c r="B3" s="46" t="s">
        <v>145</v>
      </c>
      <c r="C3" s="67" t="s">
        <v>230</v>
      </c>
    </row>
    <row r="4" spans="2:11">
      <c r="B4" s="46" t="s">
        <v>146</v>
      </c>
      <c r="C4" s="67">
        <v>8801</v>
      </c>
    </row>
    <row r="6" spans="2:11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1" ht="26.25" customHeight="1">
      <c r="B7" s="134" t="s">
        <v>96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2:11" s="3" customFormat="1" ht="78.75">
      <c r="B8" s="21" t="s">
        <v>114</v>
      </c>
      <c r="C8" s="29" t="s">
        <v>44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58</v>
      </c>
      <c r="J8" s="29" t="s">
        <v>147</v>
      </c>
      <c r="K8" s="30" t="s">
        <v>149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2126</v>
      </c>
      <c r="C11" s="69"/>
      <c r="D11" s="69"/>
      <c r="E11" s="69"/>
      <c r="F11" s="77"/>
      <c r="G11" s="79"/>
      <c r="H11" s="77">
        <v>431884.40785000013</v>
      </c>
      <c r="I11" s="69"/>
      <c r="J11" s="78">
        <f>IFERROR(H11/$H$11,0)</f>
        <v>1</v>
      </c>
      <c r="K11" s="78">
        <f>H11/'סכום נכסי הקרן'!$C$42</f>
        <v>4.2157985142586375E-2</v>
      </c>
    </row>
    <row r="12" spans="2:11" ht="21" customHeight="1">
      <c r="B12" s="70" t="s">
        <v>2127</v>
      </c>
      <c r="C12" s="71"/>
      <c r="D12" s="71"/>
      <c r="E12" s="71"/>
      <c r="F12" s="80"/>
      <c r="G12" s="82"/>
      <c r="H12" s="80">
        <v>31153.837119999993</v>
      </c>
      <c r="I12" s="71"/>
      <c r="J12" s="81">
        <f t="shared" ref="J12:J75" si="0">IFERROR(H12/$H$11,0)</f>
        <v>7.213466509497185E-2</v>
      </c>
      <c r="K12" s="81">
        <f>H12/'סכום נכסי הקרן'!$C$42</f>
        <v>3.0410521393392674E-3</v>
      </c>
    </row>
    <row r="13" spans="2:11">
      <c r="B13" s="89" t="s">
        <v>192</v>
      </c>
      <c r="C13" s="71"/>
      <c r="D13" s="71"/>
      <c r="E13" s="71"/>
      <c r="F13" s="80"/>
      <c r="G13" s="82"/>
      <c r="H13" s="80">
        <v>1505.03152</v>
      </c>
      <c r="I13" s="71"/>
      <c r="J13" s="81">
        <f t="shared" si="0"/>
        <v>3.4848017030582865E-3</v>
      </c>
      <c r="K13" s="81">
        <f>H13/'סכום נכסי הקרן'!$C$42</f>
        <v>1.4691221842239092E-4</v>
      </c>
    </row>
    <row r="14" spans="2:11">
      <c r="B14" s="76" t="s">
        <v>2128</v>
      </c>
      <c r="C14" s="73">
        <v>7034</v>
      </c>
      <c r="D14" s="86" t="s">
        <v>130</v>
      </c>
      <c r="E14" s="94">
        <v>43850</v>
      </c>
      <c r="F14" s="83">
        <v>507647.88</v>
      </c>
      <c r="G14" s="85">
        <v>92.215100000000007</v>
      </c>
      <c r="H14" s="83">
        <v>1505.03152</v>
      </c>
      <c r="I14" s="84">
        <v>2.3941874304902976E-2</v>
      </c>
      <c r="J14" s="84">
        <f t="shared" si="0"/>
        <v>3.4848017030582865E-3</v>
      </c>
      <c r="K14" s="84">
        <f>H14/'סכום נכסי הקרן'!$C$42</f>
        <v>1.4691221842239092E-4</v>
      </c>
    </row>
    <row r="15" spans="2:11">
      <c r="B15" s="72"/>
      <c r="C15" s="73"/>
      <c r="D15" s="73"/>
      <c r="E15" s="73"/>
      <c r="F15" s="83"/>
      <c r="G15" s="85"/>
      <c r="H15" s="73"/>
      <c r="I15" s="84"/>
      <c r="J15" s="84"/>
      <c r="K15" s="73"/>
    </row>
    <row r="16" spans="2:11">
      <c r="B16" s="89" t="s">
        <v>194</v>
      </c>
      <c r="C16" s="73"/>
      <c r="D16" s="73"/>
      <c r="E16" s="73"/>
      <c r="F16" s="83"/>
      <c r="G16" s="85"/>
      <c r="H16" s="108">
        <v>1255.8935100000001</v>
      </c>
      <c r="I16" s="84"/>
      <c r="J16" s="109">
        <f t="shared" si="0"/>
        <v>2.9079389928709596E-3</v>
      </c>
      <c r="K16" s="109">
        <f>H16/'סכום נכסי הקרן'!$C$42</f>
        <v>1.2259284885700149E-4</v>
      </c>
    </row>
    <row r="17" spans="2:11">
      <c r="B17" s="76" t="s">
        <v>2129</v>
      </c>
      <c r="C17" s="73">
        <v>7004</v>
      </c>
      <c r="D17" s="86" t="s">
        <v>131</v>
      </c>
      <c r="E17" s="94">
        <v>43614</v>
      </c>
      <c r="F17" s="83">
        <v>1536962.44</v>
      </c>
      <c r="G17" s="85">
        <v>81.712659000000002</v>
      </c>
      <c r="H17" s="83">
        <v>1255.8935100000001</v>
      </c>
      <c r="I17" s="84">
        <v>1.3240092159999998E-2</v>
      </c>
      <c r="J17" s="84">
        <f t="shared" si="0"/>
        <v>2.9079389928709596E-3</v>
      </c>
      <c r="K17" s="84">
        <f>H17/'סכום נכסי הקרן'!$C$42</f>
        <v>1.2259284885700149E-4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28392.912090000002</v>
      </c>
      <c r="I19" s="84"/>
      <c r="J19" s="81">
        <f t="shared" si="0"/>
        <v>6.5741924399042626E-2</v>
      </c>
      <c r="K19" s="81">
        <f>H19/'סכום נכסי הקרן'!$C$42</f>
        <v>2.7715470720598759E-3</v>
      </c>
    </row>
    <row r="20" spans="2:11">
      <c r="B20" s="76" t="s">
        <v>2130</v>
      </c>
      <c r="C20" s="73">
        <v>7055</v>
      </c>
      <c r="D20" s="86" t="s">
        <v>130</v>
      </c>
      <c r="E20" s="94">
        <v>43914</v>
      </c>
      <c r="F20" s="83">
        <v>611780.1</v>
      </c>
      <c r="G20" s="85">
        <v>90.667000000000002</v>
      </c>
      <c r="H20" s="83">
        <v>1783.30475</v>
      </c>
      <c r="I20" s="84">
        <v>1.5511911266666666E-2</v>
      </c>
      <c r="J20" s="84">
        <f t="shared" si="0"/>
        <v>4.1291251028894938E-3</v>
      </c>
      <c r="K20" s="84">
        <f>H20/'סכום נכסי הקרן'!$C$42</f>
        <v>1.7407559473949573E-4</v>
      </c>
    </row>
    <row r="21" spans="2:11">
      <c r="B21" s="76" t="s">
        <v>2131</v>
      </c>
      <c r="C21" s="73">
        <v>7044</v>
      </c>
      <c r="D21" s="86" t="s">
        <v>130</v>
      </c>
      <c r="E21" s="94">
        <v>43466</v>
      </c>
      <c r="F21" s="83">
        <v>13037.58</v>
      </c>
      <c r="G21" s="85">
        <v>82.842600000000004</v>
      </c>
      <c r="H21" s="83">
        <v>34.724160000000005</v>
      </c>
      <c r="I21" s="84">
        <v>6.5381979999999998E-4</v>
      </c>
      <c r="J21" s="84">
        <f t="shared" si="0"/>
        <v>8.0401513388416243E-5</v>
      </c>
      <c r="K21" s="84">
        <f>H21/'סכום נכסי הקרן'!$C$42</f>
        <v>3.3895658068703111E-6</v>
      </c>
    </row>
    <row r="22" spans="2:11" ht="16.5" customHeight="1">
      <c r="B22" s="76" t="s">
        <v>2132</v>
      </c>
      <c r="C22" s="73">
        <v>7038</v>
      </c>
      <c r="D22" s="86" t="s">
        <v>130</v>
      </c>
      <c r="E22" s="94">
        <v>43556</v>
      </c>
      <c r="F22" s="83">
        <v>699794.9</v>
      </c>
      <c r="G22" s="85">
        <v>100</v>
      </c>
      <c r="H22" s="83">
        <v>2249.8406</v>
      </c>
      <c r="I22" s="84">
        <v>5.2517445384615393E-3</v>
      </c>
      <c r="J22" s="84">
        <f t="shared" si="0"/>
        <v>5.2093582428690112E-3</v>
      </c>
      <c r="K22" s="84">
        <f>H22/'סכום נכסי הקרן'!$C$42</f>
        <v>2.1961604740528164E-4</v>
      </c>
    </row>
    <row r="23" spans="2:11" ht="16.5" customHeight="1">
      <c r="B23" s="76" t="s">
        <v>2133</v>
      </c>
      <c r="C23" s="73">
        <v>7079</v>
      </c>
      <c r="D23" s="86" t="s">
        <v>131</v>
      </c>
      <c r="E23" s="94">
        <v>44166</v>
      </c>
      <c r="F23" s="83">
        <v>12304349.109999999</v>
      </c>
      <c r="G23" s="85">
        <v>100</v>
      </c>
      <c r="H23" s="83">
        <v>12304.349109999999</v>
      </c>
      <c r="I23" s="84">
        <v>3.2091201387959865E-2</v>
      </c>
      <c r="J23" s="84">
        <f t="shared" si="0"/>
        <v>2.8489912778405936E-2</v>
      </c>
      <c r="K23" s="84">
        <f>H23/'סכום נכסי הקרן'!$C$42</f>
        <v>1.201077319625619E-3</v>
      </c>
    </row>
    <row r="24" spans="2:11" ht="16.5" customHeight="1">
      <c r="B24" s="76" t="s">
        <v>2134</v>
      </c>
      <c r="C24" s="73">
        <v>6662</v>
      </c>
      <c r="D24" s="86" t="s">
        <v>130</v>
      </c>
      <c r="E24" s="94">
        <v>43556</v>
      </c>
      <c r="F24" s="83">
        <v>363897.76</v>
      </c>
      <c r="G24" s="85">
        <v>88.384699999999995</v>
      </c>
      <c r="H24" s="83">
        <v>1034.0402900000001</v>
      </c>
      <c r="I24" s="84">
        <v>8.6348419999999985E-3</v>
      </c>
      <c r="J24" s="84">
        <f t="shared" si="0"/>
        <v>2.3942524231139592E-3</v>
      </c>
      <c r="K24" s="84">
        <f>H24/'סכום נכסי הקרן'!$C$42</f>
        <v>1.0093685808123971E-4</v>
      </c>
    </row>
    <row r="25" spans="2:11">
      <c r="B25" s="76" t="s">
        <v>2135</v>
      </c>
      <c r="C25" s="73">
        <v>7067</v>
      </c>
      <c r="D25" s="86" t="s">
        <v>131</v>
      </c>
      <c r="E25" s="94">
        <v>44048</v>
      </c>
      <c r="F25" s="83">
        <v>427901.26</v>
      </c>
      <c r="G25" s="85">
        <v>100</v>
      </c>
      <c r="H25" s="83">
        <v>427.90126000000004</v>
      </c>
      <c r="I25" s="84">
        <v>3.213294834437086E-2</v>
      </c>
      <c r="J25" s="84">
        <f t="shared" si="0"/>
        <v>9.9077728258394667E-4</v>
      </c>
      <c r="K25" s="84">
        <f>H25/'סכום נכסי הקרן'!$C$42</f>
        <v>4.1769173958786123E-5</v>
      </c>
    </row>
    <row r="26" spans="2:11">
      <c r="B26" s="76" t="s">
        <v>2136</v>
      </c>
      <c r="C26" s="73">
        <v>5310</v>
      </c>
      <c r="D26" s="86" t="s">
        <v>130</v>
      </c>
      <c r="E26" s="94">
        <v>42979</v>
      </c>
      <c r="F26" s="83">
        <v>145447.76999999999</v>
      </c>
      <c r="G26" s="85">
        <v>99.779300000000006</v>
      </c>
      <c r="H26" s="83">
        <v>466.58257000000003</v>
      </c>
      <c r="I26" s="84">
        <v>7.9193306311866078E-4</v>
      </c>
      <c r="J26" s="84">
        <f t="shared" si="0"/>
        <v>1.0803413170730883E-3</v>
      </c>
      <c r="K26" s="84">
        <f>H26/'סכום נכסי הקרן'!$C$42</f>
        <v>4.5545013194089456E-5</v>
      </c>
    </row>
    <row r="27" spans="2:11">
      <c r="B27" s="76" t="s">
        <v>2137</v>
      </c>
      <c r="C27" s="73">
        <v>7047</v>
      </c>
      <c r="D27" s="86" t="s">
        <v>130</v>
      </c>
      <c r="E27" s="94">
        <v>43466</v>
      </c>
      <c r="F27" s="83">
        <v>62337.63</v>
      </c>
      <c r="G27" s="85">
        <v>91.672600000000003</v>
      </c>
      <c r="H27" s="83">
        <v>183.72609</v>
      </c>
      <c r="I27" s="84">
        <v>4.9194662050921481E-4</v>
      </c>
      <c r="J27" s="84">
        <f t="shared" si="0"/>
        <v>4.2540570268471186E-4</v>
      </c>
      <c r="K27" s="84">
        <f>H27/'סכום נכסי הקרן'!$C$42</f>
        <v>1.7934247293353599E-5</v>
      </c>
    </row>
    <row r="28" spans="2:11">
      <c r="B28" s="76" t="s">
        <v>2138</v>
      </c>
      <c r="C28" s="73">
        <v>7048</v>
      </c>
      <c r="D28" s="86" t="s">
        <v>130</v>
      </c>
      <c r="E28" s="94">
        <v>43466</v>
      </c>
      <c r="F28" s="83">
        <v>51206.75</v>
      </c>
      <c r="G28" s="85">
        <v>98.265199999999993</v>
      </c>
      <c r="H28" s="83">
        <v>161.77372</v>
      </c>
      <c r="I28" s="84">
        <v>2.9866998750000001E-4</v>
      </c>
      <c r="J28" s="84">
        <f t="shared" si="0"/>
        <v>3.7457643077539956E-4</v>
      </c>
      <c r="K28" s="84">
        <f>H28/'סכום נכסי הקרן'!$C$42</f>
        <v>1.5791387603392326E-5</v>
      </c>
    </row>
    <row r="29" spans="2:11">
      <c r="B29" s="76" t="s">
        <v>2139</v>
      </c>
      <c r="C29" s="73">
        <v>7081</v>
      </c>
      <c r="D29" s="86" t="s">
        <v>130</v>
      </c>
      <c r="E29" s="94">
        <v>44165</v>
      </c>
      <c r="F29" s="83">
        <v>7238.74</v>
      </c>
      <c r="G29" s="85">
        <v>100</v>
      </c>
      <c r="H29" s="83">
        <v>23.272549999999999</v>
      </c>
      <c r="I29" s="84">
        <v>8.2728399999999999E-5</v>
      </c>
      <c r="J29" s="84">
        <f t="shared" si="0"/>
        <v>5.3886062050387566E-5</v>
      </c>
      <c r="K29" s="84">
        <f>H29/'סכום נכסי הקרן'!$C$42</f>
        <v>2.2717278033127266E-6</v>
      </c>
    </row>
    <row r="30" spans="2:11">
      <c r="B30" s="76" t="s">
        <v>2140</v>
      </c>
      <c r="C30" s="73">
        <v>7080</v>
      </c>
      <c r="D30" s="86" t="s">
        <v>130</v>
      </c>
      <c r="E30" s="94">
        <v>44165</v>
      </c>
      <c r="F30" s="83">
        <v>20682.099999999999</v>
      </c>
      <c r="G30" s="85">
        <v>100</v>
      </c>
      <c r="H30" s="83">
        <v>66.492949999999993</v>
      </c>
      <c r="I30" s="84">
        <v>5.170525E-4</v>
      </c>
      <c r="J30" s="84">
        <f t="shared" si="0"/>
        <v>1.5396006151510331E-4</v>
      </c>
      <c r="K30" s="84">
        <f>H30/'סכום נכסי הקרן'!$C$42</f>
        <v>6.49064598590541E-6</v>
      </c>
    </row>
    <row r="31" spans="2:11">
      <c r="B31" s="76" t="s">
        <v>2141</v>
      </c>
      <c r="C31" s="73">
        <v>7075</v>
      </c>
      <c r="D31" s="86" t="s">
        <v>130</v>
      </c>
      <c r="E31" s="94">
        <v>43466</v>
      </c>
      <c r="F31" s="83">
        <v>285413.36</v>
      </c>
      <c r="G31" s="85">
        <v>100</v>
      </c>
      <c r="H31" s="83">
        <v>917.60394999999994</v>
      </c>
      <c r="I31" s="84">
        <v>1.8801937272727273E-3</v>
      </c>
      <c r="J31" s="84">
        <f t="shared" si="0"/>
        <v>2.1246517200470398E-3</v>
      </c>
      <c r="K31" s="84">
        <f>H31/'סכום נכסי הקרן'!$C$42</f>
        <v>8.9571035646913684E-5</v>
      </c>
    </row>
    <row r="32" spans="2:11">
      <c r="B32" s="76" t="s">
        <v>2142</v>
      </c>
      <c r="C32" s="73">
        <v>7026</v>
      </c>
      <c r="D32" s="86" t="s">
        <v>130</v>
      </c>
      <c r="E32" s="94">
        <v>43466</v>
      </c>
      <c r="F32" s="83">
        <v>37282.04</v>
      </c>
      <c r="G32" s="85">
        <v>92.396699999999996</v>
      </c>
      <c r="H32" s="83">
        <v>110.7483</v>
      </c>
      <c r="I32" s="84">
        <v>1.8869258083714141E-3</v>
      </c>
      <c r="J32" s="84">
        <f t="shared" si="0"/>
        <v>2.5643041977673001E-4</v>
      </c>
      <c r="K32" s="84">
        <f>H32/'סכום נכסי הקרן'!$C$42</f>
        <v>1.081058982705457E-5</v>
      </c>
    </row>
    <row r="33" spans="2:11">
      <c r="B33" s="76" t="s">
        <v>2143</v>
      </c>
      <c r="C33" s="73">
        <v>7073</v>
      </c>
      <c r="D33" s="86" t="s">
        <v>130</v>
      </c>
      <c r="E33" s="94">
        <v>43466</v>
      </c>
      <c r="F33" s="83">
        <v>200278.63</v>
      </c>
      <c r="G33" s="85">
        <v>98.862799999999993</v>
      </c>
      <c r="H33" s="83">
        <v>636.57341000000008</v>
      </c>
      <c r="I33" s="84">
        <v>3.0665045000000004E-3</v>
      </c>
      <c r="J33" s="84">
        <f t="shared" si="0"/>
        <v>1.4739439498845984E-3</v>
      </c>
      <c r="K33" s="84">
        <f>H33/'סכום נכסי הקרן'!$C$42</f>
        <v>6.213850714023998E-5</v>
      </c>
    </row>
    <row r="34" spans="2:11">
      <c r="B34" s="76" t="s">
        <v>2144</v>
      </c>
      <c r="C34" s="73">
        <v>7029</v>
      </c>
      <c r="D34" s="86" t="s">
        <v>131</v>
      </c>
      <c r="E34" s="94">
        <v>43739</v>
      </c>
      <c r="F34" s="83">
        <v>6631784.6600000001</v>
      </c>
      <c r="G34" s="85">
        <v>98.948696999999996</v>
      </c>
      <c r="H34" s="83">
        <v>6562.0647099999996</v>
      </c>
      <c r="I34" s="84">
        <v>1.4321627906976744E-2</v>
      </c>
      <c r="J34" s="84">
        <f t="shared" si="0"/>
        <v>1.5194030140303426E-2</v>
      </c>
      <c r="K34" s="84">
        <f>H34/'סכום נכסי הקרן'!$C$42</f>
        <v>6.4054969691092136E-4</v>
      </c>
    </row>
    <row r="35" spans="2:11">
      <c r="B35" s="76" t="s">
        <v>2145</v>
      </c>
      <c r="C35" s="73">
        <v>7076</v>
      </c>
      <c r="D35" s="86" t="s">
        <v>131</v>
      </c>
      <c r="E35" s="94">
        <v>44104</v>
      </c>
      <c r="F35" s="83">
        <v>1429913.67</v>
      </c>
      <c r="G35" s="85">
        <v>100</v>
      </c>
      <c r="H35" s="83">
        <v>1429.9136699999999</v>
      </c>
      <c r="I35" s="84">
        <v>2.5998429529872673E-2</v>
      </c>
      <c r="J35" s="84">
        <f t="shared" si="0"/>
        <v>3.3108712516813762E-3</v>
      </c>
      <c r="K35" s="84">
        <f>H35/'סכום נכסי הקרן'!$C$42</f>
        <v>1.3957966103739981E-4</v>
      </c>
    </row>
    <row r="36" spans="2:11">
      <c r="B36" s="72"/>
      <c r="C36" s="73"/>
      <c r="D36" s="73"/>
      <c r="E36" s="73"/>
      <c r="F36" s="83"/>
      <c r="G36" s="85"/>
      <c r="H36" s="73"/>
      <c r="I36" s="84"/>
      <c r="J36" s="84"/>
      <c r="K36" s="73"/>
    </row>
    <row r="37" spans="2:11">
      <c r="B37" s="70" t="s">
        <v>2146</v>
      </c>
      <c r="C37" s="71"/>
      <c r="D37" s="71"/>
      <c r="E37" s="71"/>
      <c r="F37" s="80"/>
      <c r="G37" s="82"/>
      <c r="H37" s="80">
        <v>400730.57073000009</v>
      </c>
      <c r="I37" s="84"/>
      <c r="J37" s="81">
        <f t="shared" si="0"/>
        <v>0.92786533490502798</v>
      </c>
      <c r="K37" s="81">
        <f>H37/'סכום נכסי הקרן'!$C$42</f>
        <v>3.9116933003247104E-2</v>
      </c>
    </row>
    <row r="38" spans="2:11">
      <c r="B38" s="89" t="s">
        <v>192</v>
      </c>
      <c r="C38" s="71"/>
      <c r="D38" s="71"/>
      <c r="E38" s="71"/>
      <c r="F38" s="80"/>
      <c r="G38" s="82"/>
      <c r="H38" s="80">
        <v>10519.52176</v>
      </c>
      <c r="I38" s="84"/>
      <c r="J38" s="81">
        <f t="shared" si="0"/>
        <v>2.4357262195151035E-2</v>
      </c>
      <c r="K38" s="81">
        <f>H38/'סכום נכסי הקרן'!$C$42</f>
        <v>1.0268530977372581E-3</v>
      </c>
    </row>
    <row r="39" spans="2:11">
      <c r="B39" s="76" t="s">
        <v>2147</v>
      </c>
      <c r="C39" s="73">
        <v>5295</v>
      </c>
      <c r="D39" s="86" t="s">
        <v>130</v>
      </c>
      <c r="E39" s="94">
        <v>42879</v>
      </c>
      <c r="F39" s="83">
        <v>278377.05</v>
      </c>
      <c r="G39" s="85">
        <v>116.46850000000001</v>
      </c>
      <c r="H39" s="83">
        <v>1042.3723399999999</v>
      </c>
      <c r="I39" s="84">
        <v>2.8498878650476877E-4</v>
      </c>
      <c r="J39" s="84">
        <f t="shared" si="0"/>
        <v>2.4135447380217332E-3</v>
      </c>
      <c r="K39" s="84">
        <f>H39/'סכום נכסי הקרן'!$C$42</f>
        <v>1.0175018320648775E-4</v>
      </c>
    </row>
    <row r="40" spans="2:11">
      <c r="B40" s="76" t="s">
        <v>2148</v>
      </c>
      <c r="C40" s="73">
        <v>5327</v>
      </c>
      <c r="D40" s="86" t="s">
        <v>130</v>
      </c>
      <c r="E40" s="94">
        <v>43244</v>
      </c>
      <c r="F40" s="83">
        <v>816923.58</v>
      </c>
      <c r="G40" s="85">
        <v>109.8674</v>
      </c>
      <c r="H40" s="83">
        <v>2885.56763</v>
      </c>
      <c r="I40" s="84">
        <v>2.2612542857142854E-3</v>
      </c>
      <c r="J40" s="84">
        <f t="shared" si="0"/>
        <v>6.6813424554150623E-3</v>
      </c>
      <c r="K40" s="84">
        <f>H40/'סכום נכסי הקרן'!$C$42</f>
        <v>2.8167193596791975E-4</v>
      </c>
    </row>
    <row r="41" spans="2:11">
      <c r="B41" s="76" t="s">
        <v>2149</v>
      </c>
      <c r="C41" s="73">
        <v>5288</v>
      </c>
      <c r="D41" s="86" t="s">
        <v>130</v>
      </c>
      <c r="E41" s="94">
        <v>42649</v>
      </c>
      <c r="F41" s="83">
        <v>45738.64</v>
      </c>
      <c r="G41" s="85">
        <v>177.30289999999999</v>
      </c>
      <c r="H41" s="83">
        <v>260.72342000000003</v>
      </c>
      <c r="I41" s="84">
        <v>1.15923509490921E-4</v>
      </c>
      <c r="J41" s="84">
        <f t="shared" si="0"/>
        <v>6.0368796664350319E-4</v>
      </c>
      <c r="K41" s="84">
        <f>H41/'סכום נכסי הקרן'!$C$42</f>
        <v>2.5450268328514988E-5</v>
      </c>
    </row>
    <row r="42" spans="2:11">
      <c r="B42" s="76" t="s">
        <v>2150</v>
      </c>
      <c r="C42" s="73">
        <v>7068</v>
      </c>
      <c r="D42" s="86" t="s">
        <v>130</v>
      </c>
      <c r="E42" s="94">
        <v>43885</v>
      </c>
      <c r="F42" s="83">
        <v>566730.69999999995</v>
      </c>
      <c r="G42" s="85">
        <v>96.861599999999996</v>
      </c>
      <c r="H42" s="83">
        <v>1764.8563100000001</v>
      </c>
      <c r="I42" s="84">
        <v>5.0122160000000008E-3</v>
      </c>
      <c r="J42" s="84">
        <f t="shared" si="0"/>
        <v>4.0864089509176282E-3</v>
      </c>
      <c r="K42" s="84">
        <f>H42/'סכום נכסי הקרן'!$C$42</f>
        <v>1.7227476783931734E-4</v>
      </c>
    </row>
    <row r="43" spans="2:11">
      <c r="B43" s="76" t="s">
        <v>2151</v>
      </c>
      <c r="C43" s="73">
        <v>6645</v>
      </c>
      <c r="D43" s="86" t="s">
        <v>130</v>
      </c>
      <c r="E43" s="94">
        <v>43466</v>
      </c>
      <c r="F43" s="83">
        <v>229223.49</v>
      </c>
      <c r="G43" s="85">
        <v>91.129300000000001</v>
      </c>
      <c r="H43" s="83">
        <v>671.58057999999994</v>
      </c>
      <c r="I43" s="84">
        <v>1.828051141153773E-2</v>
      </c>
      <c r="J43" s="84">
        <f t="shared" si="0"/>
        <v>1.5550007543528865E-3</v>
      </c>
      <c r="K43" s="84">
        <f>H43/'סכום נכסי הקרן'!$C$42</f>
        <v>6.55556986987196E-5</v>
      </c>
    </row>
    <row r="44" spans="2:11">
      <c r="B44" s="76" t="s">
        <v>2152</v>
      </c>
      <c r="C44" s="73">
        <v>5333</v>
      </c>
      <c r="D44" s="86" t="s">
        <v>130</v>
      </c>
      <c r="E44" s="94">
        <v>43321</v>
      </c>
      <c r="F44" s="83">
        <v>1073396.1299999999</v>
      </c>
      <c r="G44" s="85">
        <v>112.8501</v>
      </c>
      <c r="H44" s="83">
        <v>3894.42148</v>
      </c>
      <c r="I44" s="84">
        <v>1.1208339319098773E-2</v>
      </c>
      <c r="J44" s="84">
        <f t="shared" si="0"/>
        <v>9.0172773298002242E-3</v>
      </c>
      <c r="K44" s="84">
        <f>H44/'סכום נכסי הקרן'!$C$42</f>
        <v>3.8015024369629876E-4</v>
      </c>
    </row>
    <row r="45" spans="2:11">
      <c r="B45" s="72"/>
      <c r="C45" s="73"/>
      <c r="D45" s="73"/>
      <c r="E45" s="73"/>
      <c r="F45" s="83"/>
      <c r="G45" s="85"/>
      <c r="H45" s="73"/>
      <c r="I45" s="84"/>
      <c r="J45" s="84"/>
      <c r="K45" s="73"/>
    </row>
    <row r="46" spans="2:11">
      <c r="B46" s="89" t="s">
        <v>194</v>
      </c>
      <c r="C46" s="71"/>
      <c r="D46" s="71"/>
      <c r="E46" s="71"/>
      <c r="F46" s="80"/>
      <c r="G46" s="82"/>
      <c r="H46" s="80">
        <v>18099.290249999998</v>
      </c>
      <c r="I46" s="84"/>
      <c r="J46" s="81">
        <f t="shared" si="0"/>
        <v>4.1907718641896768E-2</v>
      </c>
      <c r="K46" s="81">
        <f>H46/'סכום נכסי הקרן'!$C$42</f>
        <v>1.766744979864774E-3</v>
      </c>
    </row>
    <row r="47" spans="2:11">
      <c r="B47" s="76" t="s">
        <v>2153</v>
      </c>
      <c r="C47" s="73">
        <v>7064</v>
      </c>
      <c r="D47" s="86" t="s">
        <v>130</v>
      </c>
      <c r="E47" s="94">
        <v>43466</v>
      </c>
      <c r="F47" s="83">
        <v>1017595.45</v>
      </c>
      <c r="G47" s="85">
        <v>97.563100000000006</v>
      </c>
      <c r="H47" s="83">
        <v>3191.8445000000002</v>
      </c>
      <c r="I47" s="84">
        <v>1.6756257807598392E-4</v>
      </c>
      <c r="J47" s="84">
        <f t="shared" si="0"/>
        <v>7.39050644567047E-3</v>
      </c>
      <c r="K47" s="84">
        <f>H47/'סכום נכסי הקרן'!$C$42</f>
        <v>3.115688609327645E-4</v>
      </c>
    </row>
    <row r="48" spans="2:11">
      <c r="B48" s="76" t="s">
        <v>2154</v>
      </c>
      <c r="C48" s="73">
        <v>7031</v>
      </c>
      <c r="D48" s="86" t="s">
        <v>130</v>
      </c>
      <c r="E48" s="94">
        <v>43090</v>
      </c>
      <c r="F48" s="83">
        <v>1619618.17</v>
      </c>
      <c r="G48" s="85">
        <v>98.243600000000001</v>
      </c>
      <c r="H48" s="83">
        <v>5115.6153800000002</v>
      </c>
      <c r="I48" s="84">
        <v>3.102850566415713E-4</v>
      </c>
      <c r="J48" s="84">
        <f t="shared" si="0"/>
        <v>1.1844871653196448E-2</v>
      </c>
      <c r="K48" s="84">
        <f>H48/'סכום נכסי הקרן'!$C$42</f>
        <v>4.9935592317129835E-4</v>
      </c>
    </row>
    <row r="49" spans="2:11">
      <c r="B49" s="76" t="s">
        <v>2155</v>
      </c>
      <c r="C49" s="73">
        <v>7002</v>
      </c>
      <c r="D49" s="86" t="s">
        <v>130</v>
      </c>
      <c r="E49" s="94">
        <v>43431</v>
      </c>
      <c r="F49" s="83">
        <v>2340184.6</v>
      </c>
      <c r="G49" s="85">
        <v>114.14830000000001</v>
      </c>
      <c r="H49" s="83">
        <v>8588.1682300000011</v>
      </c>
      <c r="I49" s="84">
        <v>6.6510956285714294E-4</v>
      </c>
      <c r="J49" s="84">
        <f t="shared" si="0"/>
        <v>1.9885339859231035E-2</v>
      </c>
      <c r="K49" s="84">
        <f>H49/'סכום נכסי הקרן'!$C$42</f>
        <v>8.3832586234074266E-4</v>
      </c>
    </row>
    <row r="50" spans="2:11">
      <c r="B50" s="76" t="s">
        <v>2156</v>
      </c>
      <c r="C50" s="73">
        <v>53431</v>
      </c>
      <c r="D50" s="86" t="s">
        <v>130</v>
      </c>
      <c r="E50" s="94">
        <v>43382</v>
      </c>
      <c r="F50" s="83">
        <v>103550.28</v>
      </c>
      <c r="G50" s="85">
        <v>119.4002</v>
      </c>
      <c r="H50" s="83">
        <v>397.50015000000002</v>
      </c>
      <c r="I50" s="84">
        <v>9.282144916692973E-4</v>
      </c>
      <c r="J50" s="84">
        <f t="shared" si="0"/>
        <v>9.2038550773071144E-4</v>
      </c>
      <c r="K50" s="84">
        <f>H50/'סכום נכסי הקרן'!$C$42</f>
        <v>3.880159856036315E-5</v>
      </c>
    </row>
    <row r="51" spans="2:11">
      <c r="B51" s="76" t="s">
        <v>2157</v>
      </c>
      <c r="C51" s="73">
        <v>5299</v>
      </c>
      <c r="D51" s="86" t="s">
        <v>130</v>
      </c>
      <c r="E51" s="94">
        <v>42831</v>
      </c>
      <c r="F51" s="83">
        <v>249606.03</v>
      </c>
      <c r="G51" s="85">
        <v>100.4584</v>
      </c>
      <c r="H51" s="83">
        <v>806.16198999999995</v>
      </c>
      <c r="I51" s="84">
        <v>4.035186666666667E-4</v>
      </c>
      <c r="J51" s="84">
        <f t="shared" si="0"/>
        <v>1.8666151760681111E-3</v>
      </c>
      <c r="K51" s="84">
        <f>H51/'סכום נכסי הקרן'!$C$42</f>
        <v>7.8692734859605687E-5</v>
      </c>
    </row>
    <row r="52" spans="2:11">
      <c r="B52" s="72"/>
      <c r="C52" s="73"/>
      <c r="D52" s="73"/>
      <c r="E52" s="73"/>
      <c r="F52" s="83"/>
      <c r="G52" s="85"/>
      <c r="H52" s="73"/>
      <c r="I52" s="84"/>
      <c r="J52" s="84"/>
      <c r="K52" s="73"/>
    </row>
    <row r="53" spans="2:11">
      <c r="B53" s="89" t="s">
        <v>195</v>
      </c>
      <c r="C53" s="71"/>
      <c r="D53" s="71"/>
      <c r="E53" s="71"/>
      <c r="F53" s="80"/>
      <c r="G53" s="82"/>
      <c r="H53" s="80">
        <v>372111.75872000004</v>
      </c>
      <c r="I53" s="84"/>
      <c r="J53" s="81">
        <f t="shared" si="0"/>
        <v>0.86160035406798008</v>
      </c>
      <c r="K53" s="81">
        <f>H53/'סכום נכסי הקרן'!$C$42</f>
        <v>3.6323334925645066E-2</v>
      </c>
    </row>
    <row r="54" spans="2:11">
      <c r="B54" s="76" t="s">
        <v>2158</v>
      </c>
      <c r="C54" s="73">
        <v>7043</v>
      </c>
      <c r="D54" s="86" t="s">
        <v>132</v>
      </c>
      <c r="E54" s="94">
        <v>43860</v>
      </c>
      <c r="F54" s="83">
        <v>1858276.47</v>
      </c>
      <c r="G54" s="85">
        <v>70.5672</v>
      </c>
      <c r="H54" s="83">
        <v>5172.0311200000006</v>
      </c>
      <c r="I54" s="84">
        <v>3.01417749E-3</v>
      </c>
      <c r="J54" s="84">
        <f t="shared" si="0"/>
        <v>1.1975498596365914E-2</v>
      </c>
      <c r="K54" s="84">
        <f>H54/'סכום נכסי הקרן'!$C$42</f>
        <v>5.0486289190065817E-4</v>
      </c>
    </row>
    <row r="55" spans="2:11">
      <c r="B55" s="76" t="s">
        <v>2159</v>
      </c>
      <c r="C55" s="73">
        <v>5238</v>
      </c>
      <c r="D55" s="86" t="s">
        <v>132</v>
      </c>
      <c r="E55" s="94">
        <v>43221</v>
      </c>
      <c r="F55" s="83">
        <v>2342086.25</v>
      </c>
      <c r="G55" s="85">
        <v>100.39830000000001</v>
      </c>
      <c r="H55" s="83">
        <v>9274.2150299999994</v>
      </c>
      <c r="I55" s="84">
        <v>5.7798814409081858E-4</v>
      </c>
      <c r="J55" s="84">
        <f t="shared" si="0"/>
        <v>2.1473836196515508E-2</v>
      </c>
      <c r="K55" s="84">
        <f>H55/'סכום נכסי הקרן'!$C$42</f>
        <v>9.0529366732703428E-4</v>
      </c>
    </row>
    <row r="56" spans="2:11">
      <c r="B56" s="76" t="s">
        <v>2160</v>
      </c>
      <c r="C56" s="73">
        <v>5339</v>
      </c>
      <c r="D56" s="86" t="s">
        <v>130</v>
      </c>
      <c r="E56" s="94">
        <v>42916</v>
      </c>
      <c r="F56" s="83">
        <v>1955740.19</v>
      </c>
      <c r="G56" s="85">
        <v>95.326599999999999</v>
      </c>
      <c r="H56" s="83">
        <v>5993.8550999999998</v>
      </c>
      <c r="I56" s="84">
        <v>3.3560025472964233E-3</v>
      </c>
      <c r="J56" s="84">
        <f t="shared" si="0"/>
        <v>1.3878378082317235E-2</v>
      </c>
      <c r="K56" s="84">
        <f>H56/'סכום נכסי הקרן'!$C$42</f>
        <v>5.8508445699752645E-4</v>
      </c>
    </row>
    <row r="57" spans="2:11">
      <c r="B57" s="76" t="s">
        <v>2161</v>
      </c>
      <c r="C57" s="73">
        <v>7006</v>
      </c>
      <c r="D57" s="86" t="s">
        <v>132</v>
      </c>
      <c r="E57" s="94">
        <v>43617</v>
      </c>
      <c r="F57" s="83">
        <v>855467.88</v>
      </c>
      <c r="G57" s="85">
        <v>116.6294</v>
      </c>
      <c r="H57" s="83">
        <v>3935.1352999999999</v>
      </c>
      <c r="I57" s="84">
        <v>1.3192806114466763E-4</v>
      </c>
      <c r="J57" s="84">
        <f t="shared" si="0"/>
        <v>9.1115475077922486E-3</v>
      </c>
      <c r="K57" s="84">
        <f>H57/'סכום נכסי הקרן'!$C$42</f>
        <v>3.8412448445947553E-4</v>
      </c>
    </row>
    <row r="58" spans="2:11">
      <c r="B58" s="76" t="s">
        <v>2162</v>
      </c>
      <c r="C58" s="73">
        <v>5291</v>
      </c>
      <c r="D58" s="86" t="s">
        <v>130</v>
      </c>
      <c r="E58" s="94">
        <v>42787</v>
      </c>
      <c r="F58" s="83">
        <v>422484.2</v>
      </c>
      <c r="G58" s="85">
        <v>98.903599999999997</v>
      </c>
      <c r="H58" s="83">
        <v>1343.39444</v>
      </c>
      <c r="I58" s="84">
        <v>2.8565781697893663E-4</v>
      </c>
      <c r="J58" s="84">
        <f t="shared" si="0"/>
        <v>3.1105416532346331E-3</v>
      </c>
      <c r="K58" s="84">
        <f>H58/'סכום נכסי הקרן'!$C$42</f>
        <v>1.3113416880246174E-4</v>
      </c>
    </row>
    <row r="59" spans="2:11">
      <c r="B59" s="76" t="s">
        <v>2163</v>
      </c>
      <c r="C59" s="73">
        <v>5281</v>
      </c>
      <c r="D59" s="86" t="s">
        <v>130</v>
      </c>
      <c r="E59" s="94">
        <v>42603</v>
      </c>
      <c r="F59" s="83">
        <v>27818.75</v>
      </c>
      <c r="G59" s="85">
        <v>53.406999999999996</v>
      </c>
      <c r="H59" s="83">
        <v>47.765769999999996</v>
      </c>
      <c r="I59" s="84">
        <v>9.0009015334879554E-6</v>
      </c>
      <c r="J59" s="84">
        <f t="shared" si="0"/>
        <v>1.105985053681071E-4</v>
      </c>
      <c r="K59" s="84">
        <f>H59/'סכום נכסי הקרן'!$C$42</f>
        <v>4.6626101461009183E-6</v>
      </c>
    </row>
    <row r="60" spans="2:11">
      <c r="B60" s="76" t="s">
        <v>2164</v>
      </c>
      <c r="C60" s="73">
        <v>5302</v>
      </c>
      <c r="D60" s="86" t="s">
        <v>130</v>
      </c>
      <c r="E60" s="94">
        <v>42948</v>
      </c>
      <c r="F60" s="83">
        <v>158702.66</v>
      </c>
      <c r="G60" s="85">
        <v>89.287599999999998</v>
      </c>
      <c r="H60" s="83">
        <v>455.57128</v>
      </c>
      <c r="I60" s="84">
        <v>2.4219884680851068E-5</v>
      </c>
      <c r="J60" s="84">
        <f t="shared" si="0"/>
        <v>1.0548453977950198E-3</v>
      </c>
      <c r="K60" s="84">
        <f>H60/'סכום נכסי הקרן'!$C$42</f>
        <v>4.4470156607968062E-5</v>
      </c>
    </row>
    <row r="61" spans="2:11">
      <c r="B61" s="76" t="s">
        <v>2165</v>
      </c>
      <c r="C61" s="73">
        <v>7025</v>
      </c>
      <c r="D61" s="86" t="s">
        <v>130</v>
      </c>
      <c r="E61" s="94">
        <v>43556</v>
      </c>
      <c r="F61" s="83">
        <v>509126.58</v>
      </c>
      <c r="G61" s="85">
        <v>76.344200000000001</v>
      </c>
      <c r="H61" s="83">
        <v>1249.6338799999999</v>
      </c>
      <c r="I61" s="84">
        <v>8.8855058666666663E-4</v>
      </c>
      <c r="J61" s="84">
        <f t="shared" si="0"/>
        <v>2.893445230451608E-3</v>
      </c>
      <c r="K61" s="84">
        <f>H61/'סכום נכסי הקרן'!$C$42</f>
        <v>1.219818210362663E-4</v>
      </c>
    </row>
    <row r="62" spans="2:11">
      <c r="B62" s="76" t="s">
        <v>2166</v>
      </c>
      <c r="C62" s="73">
        <v>7045</v>
      </c>
      <c r="D62" s="86" t="s">
        <v>132</v>
      </c>
      <c r="E62" s="94">
        <v>43909</v>
      </c>
      <c r="F62" s="83">
        <v>678578.77</v>
      </c>
      <c r="G62" s="85">
        <v>99.118099999999998</v>
      </c>
      <c r="H62" s="83">
        <v>2652.7795000000001</v>
      </c>
      <c r="I62" s="84">
        <v>2.9773742460000004E-3</v>
      </c>
      <c r="J62" s="84">
        <f t="shared" si="0"/>
        <v>6.142336819256855E-3</v>
      </c>
      <c r="K62" s="84">
        <f>H62/'סכום נכסי הקרן'!$C$42</f>
        <v>2.5894854436699175E-4</v>
      </c>
    </row>
    <row r="63" spans="2:11">
      <c r="B63" s="76" t="s">
        <v>2167</v>
      </c>
      <c r="C63" s="73">
        <v>6650</v>
      </c>
      <c r="D63" s="86" t="s">
        <v>132</v>
      </c>
      <c r="E63" s="94">
        <v>43466</v>
      </c>
      <c r="F63" s="83">
        <v>1427746.03</v>
      </c>
      <c r="G63" s="85">
        <v>93.265100000000004</v>
      </c>
      <c r="H63" s="83">
        <v>5251.9192699999994</v>
      </c>
      <c r="I63" s="84">
        <v>1.0511637477702126E-3</v>
      </c>
      <c r="J63" s="84">
        <f t="shared" si="0"/>
        <v>1.2160474364298117E-2</v>
      </c>
      <c r="K63" s="84">
        <f>H63/'סכום נכסי הקרן'!$C$42</f>
        <v>5.1266109757688253E-4</v>
      </c>
    </row>
    <row r="64" spans="2:11">
      <c r="B64" s="76" t="s">
        <v>2168</v>
      </c>
      <c r="C64" s="73">
        <v>7035</v>
      </c>
      <c r="D64" s="86" t="s">
        <v>132</v>
      </c>
      <c r="E64" s="94">
        <v>43847</v>
      </c>
      <c r="F64" s="83">
        <v>837894.9</v>
      </c>
      <c r="G64" s="85">
        <v>99.764499999999998</v>
      </c>
      <c r="H64" s="83">
        <v>3296.9586200000003</v>
      </c>
      <c r="I64" s="84">
        <v>2.0947372501119253E-3</v>
      </c>
      <c r="J64" s="84">
        <f t="shared" si="0"/>
        <v>7.6338912914519549E-3</v>
      </c>
      <c r="K64" s="84">
        <f>H64/'סכום נכסי הקרן'!$C$42</f>
        <v>3.2182947564515102E-4</v>
      </c>
    </row>
    <row r="65" spans="2:11">
      <c r="B65" s="76" t="s">
        <v>2169</v>
      </c>
      <c r="C65" s="73">
        <v>7040</v>
      </c>
      <c r="D65" s="86" t="s">
        <v>132</v>
      </c>
      <c r="E65" s="94">
        <v>43891</v>
      </c>
      <c r="F65" s="83">
        <v>308495.03999999998</v>
      </c>
      <c r="G65" s="85">
        <v>99.7744</v>
      </c>
      <c r="H65" s="83">
        <v>1213.99035</v>
      </c>
      <c r="I65" s="84">
        <v>9.6404699999999989E-4</v>
      </c>
      <c r="J65" s="84">
        <f t="shared" si="0"/>
        <v>2.8109149761702834E-3</v>
      </c>
      <c r="K65" s="84">
        <f>H65/'סכום נכסי הקרן'!$C$42</f>
        <v>1.1850251180246034E-4</v>
      </c>
    </row>
    <row r="66" spans="2:11">
      <c r="B66" s="76" t="s">
        <v>2170</v>
      </c>
      <c r="C66" s="73">
        <v>7032</v>
      </c>
      <c r="D66" s="86" t="s">
        <v>130</v>
      </c>
      <c r="E66" s="94">
        <v>43853</v>
      </c>
      <c r="F66" s="83">
        <v>809053.56</v>
      </c>
      <c r="G66" s="85">
        <v>100.051</v>
      </c>
      <c r="H66" s="83">
        <v>2602.4337700000001</v>
      </c>
      <c r="I66" s="84">
        <v>1.4817830769230768E-3</v>
      </c>
      <c r="J66" s="84">
        <f t="shared" si="0"/>
        <v>6.0257645858422934E-3</v>
      </c>
      <c r="K66" s="84">
        <f>H66/'סכום נכסי הקרן'!$C$42</f>
        <v>2.5403409388266254E-4</v>
      </c>
    </row>
    <row r="67" spans="2:11">
      <c r="B67" s="76" t="s">
        <v>2171</v>
      </c>
      <c r="C67" s="73">
        <v>6648</v>
      </c>
      <c r="D67" s="86" t="s">
        <v>130</v>
      </c>
      <c r="E67" s="94">
        <v>43466</v>
      </c>
      <c r="F67" s="83">
        <v>2417413.63</v>
      </c>
      <c r="G67" s="85">
        <v>102.31619999999999</v>
      </c>
      <c r="H67" s="83">
        <v>7951.9995499999995</v>
      </c>
      <c r="I67" s="84">
        <v>8.9346850436683738E-4</v>
      </c>
      <c r="J67" s="84">
        <f t="shared" si="0"/>
        <v>1.8412333035097313E-2</v>
      </c>
      <c r="K67" s="84">
        <f>H67/'סכום נכסי הקרן'!$C$42</f>
        <v>7.7622686253398486E-4</v>
      </c>
    </row>
    <row r="68" spans="2:11">
      <c r="B68" s="76" t="s">
        <v>2172</v>
      </c>
      <c r="C68" s="73">
        <v>6665</v>
      </c>
      <c r="D68" s="86" t="s">
        <v>130</v>
      </c>
      <c r="E68" s="94">
        <v>43586</v>
      </c>
      <c r="F68" s="83">
        <v>777532.6</v>
      </c>
      <c r="G68" s="85">
        <v>98.221199999999996</v>
      </c>
      <c r="H68" s="83">
        <v>2455.3014500000004</v>
      </c>
      <c r="I68" s="84">
        <v>1.9779504174573053E-3</v>
      </c>
      <c r="J68" s="84">
        <f t="shared" si="0"/>
        <v>5.6850893557906885E-3</v>
      </c>
      <c r="K68" s="84">
        <f>H68/'סכום נכסי הקרן'!$C$42</f>
        <v>2.396719125956998E-4</v>
      </c>
    </row>
    <row r="69" spans="2:11">
      <c r="B69" s="76" t="s">
        <v>2173</v>
      </c>
      <c r="C69" s="73">
        <v>7016</v>
      </c>
      <c r="D69" s="86" t="s">
        <v>130</v>
      </c>
      <c r="E69" s="94">
        <v>43627</v>
      </c>
      <c r="F69" s="83">
        <v>741762.13</v>
      </c>
      <c r="G69" s="85">
        <v>94.2196</v>
      </c>
      <c r="H69" s="83">
        <v>2246.9162999999999</v>
      </c>
      <c r="I69" s="84">
        <v>3.7733209954751126E-3</v>
      </c>
      <c r="J69" s="84">
        <f t="shared" si="0"/>
        <v>5.2025872181530276E-3</v>
      </c>
      <c r="K69" s="84">
        <f>H69/'סכום נכסי הקרן'!$C$42</f>
        <v>2.1933059464590511E-4</v>
      </c>
    </row>
    <row r="70" spans="2:11">
      <c r="B70" s="76" t="s">
        <v>2174</v>
      </c>
      <c r="C70" s="73">
        <v>5237</v>
      </c>
      <c r="D70" s="86" t="s">
        <v>130</v>
      </c>
      <c r="E70" s="94">
        <v>43007</v>
      </c>
      <c r="F70" s="83">
        <v>4131109.27</v>
      </c>
      <c r="G70" s="85">
        <v>87.7179</v>
      </c>
      <c r="H70" s="83">
        <v>11650.267189999999</v>
      </c>
      <c r="I70" s="84">
        <v>2.8011843750000002E-3</v>
      </c>
      <c r="J70" s="84">
        <f t="shared" si="0"/>
        <v>2.6975429022772938E-2</v>
      </c>
      <c r="K70" s="84">
        <f>H70/'סכום נכסי הקרן'!$C$42</f>
        <v>1.1372297359569549E-3</v>
      </c>
    </row>
    <row r="71" spans="2:11">
      <c r="B71" s="76" t="s">
        <v>2175</v>
      </c>
      <c r="C71" s="73">
        <v>5290</v>
      </c>
      <c r="D71" s="86" t="s">
        <v>130</v>
      </c>
      <c r="E71" s="94">
        <v>42359</v>
      </c>
      <c r="F71" s="83">
        <v>323284.93</v>
      </c>
      <c r="G71" s="85">
        <v>79.694699999999997</v>
      </c>
      <c r="H71" s="83">
        <v>828.3156899999999</v>
      </c>
      <c r="I71" s="84">
        <v>9.1036991462015434E-5</v>
      </c>
      <c r="J71" s="84">
        <f t="shared" si="0"/>
        <v>1.9179106143782951E-3</v>
      </c>
      <c r="K71" s="84">
        <f>H71/'סכום נכסי הקרן'!$C$42</f>
        <v>8.0855247185768867E-5</v>
      </c>
    </row>
    <row r="72" spans="2:11">
      <c r="B72" s="76" t="s">
        <v>2176</v>
      </c>
      <c r="C72" s="73">
        <v>7053</v>
      </c>
      <c r="D72" s="86" t="s">
        <v>137</v>
      </c>
      <c r="E72" s="94">
        <v>43096</v>
      </c>
      <c r="F72" s="83">
        <v>23163653.350000001</v>
      </c>
      <c r="G72" s="85">
        <v>68.196899999999999</v>
      </c>
      <c r="H72" s="83">
        <v>8372.3535599999996</v>
      </c>
      <c r="I72" s="84">
        <v>1.6599589681926836E-3</v>
      </c>
      <c r="J72" s="84">
        <f t="shared" si="0"/>
        <v>1.9385635155663786E-2</v>
      </c>
      <c r="K72" s="84">
        <f>H72/'סכום נכסי הקרן'!$C$42</f>
        <v>8.1725931887207401E-4</v>
      </c>
    </row>
    <row r="73" spans="2:11">
      <c r="B73" s="76" t="s">
        <v>2177</v>
      </c>
      <c r="C73" s="73">
        <v>5332</v>
      </c>
      <c r="D73" s="86" t="s">
        <v>130</v>
      </c>
      <c r="E73" s="94">
        <v>43318</v>
      </c>
      <c r="F73" s="83">
        <v>102558.85</v>
      </c>
      <c r="G73" s="85">
        <v>105.41289999999999</v>
      </c>
      <c r="H73" s="83">
        <v>347.57445000000001</v>
      </c>
      <c r="I73" s="84">
        <v>1.4332639136295335E-4</v>
      </c>
      <c r="J73" s="84">
        <f t="shared" si="0"/>
        <v>8.0478582621282724E-4</v>
      </c>
      <c r="K73" s="84">
        <f>H73/'סכום נכסי הקרן'!$C$42</f>
        <v>3.392814890444447E-5</v>
      </c>
    </row>
    <row r="74" spans="2:11">
      <c r="B74" s="76" t="s">
        <v>2178</v>
      </c>
      <c r="C74" s="73">
        <v>5294</v>
      </c>
      <c r="D74" s="86" t="s">
        <v>133</v>
      </c>
      <c r="E74" s="94">
        <v>42646</v>
      </c>
      <c r="F74" s="83">
        <v>485198.74</v>
      </c>
      <c r="G74" s="85">
        <v>108.6259</v>
      </c>
      <c r="H74" s="83">
        <v>2314.7574799999998</v>
      </c>
      <c r="I74" s="84">
        <v>1.4929191816591336E-3</v>
      </c>
      <c r="J74" s="84">
        <f t="shared" si="0"/>
        <v>5.3596690177431672E-3</v>
      </c>
      <c r="K74" s="84">
        <f>H74/'סכום נכסי הקרן'!$C$42</f>
        <v>2.2595284681919695E-4</v>
      </c>
    </row>
    <row r="75" spans="2:11">
      <c r="B75" s="76" t="s">
        <v>2179</v>
      </c>
      <c r="C75" s="73">
        <v>6657</v>
      </c>
      <c r="D75" s="86" t="s">
        <v>130</v>
      </c>
      <c r="E75" s="94">
        <v>42916</v>
      </c>
      <c r="F75" s="83">
        <v>193589.11</v>
      </c>
      <c r="G75" s="85">
        <v>94.7898</v>
      </c>
      <c r="H75" s="83">
        <v>589.96127000000001</v>
      </c>
      <c r="I75" s="84">
        <v>1.9733452687858116E-2</v>
      </c>
      <c r="J75" s="84">
        <f t="shared" si="0"/>
        <v>1.3660165990639383E-3</v>
      </c>
      <c r="K75" s="84">
        <f>H75/'סכום נכסי הקרן'!$C$42</f>
        <v>5.7588507487863878E-5</v>
      </c>
    </row>
    <row r="76" spans="2:11">
      <c r="B76" s="76" t="s">
        <v>2180</v>
      </c>
      <c r="C76" s="73">
        <v>7009</v>
      </c>
      <c r="D76" s="86" t="s">
        <v>130</v>
      </c>
      <c r="E76" s="94">
        <v>42916</v>
      </c>
      <c r="F76" s="83">
        <v>198464.59</v>
      </c>
      <c r="G76" s="85">
        <v>96.389099999999999</v>
      </c>
      <c r="H76" s="83">
        <v>615.02381000000003</v>
      </c>
      <c r="I76" s="84">
        <v>1.9733452687858116E-2</v>
      </c>
      <c r="J76" s="84">
        <f t="shared" ref="J76:J121" si="1">IFERROR(H76/$H$11,0)</f>
        <v>1.4240472654748096E-3</v>
      </c>
      <c r="K76" s="84">
        <f>H76/'סכום נכסי הקרן'!$C$42</f>
        <v>6.0034963460227772E-5</v>
      </c>
    </row>
    <row r="77" spans="2:11">
      <c r="B77" s="76" t="s">
        <v>2181</v>
      </c>
      <c r="C77" s="73">
        <v>7027</v>
      </c>
      <c r="D77" s="86" t="s">
        <v>133</v>
      </c>
      <c r="E77" s="94">
        <v>43738</v>
      </c>
      <c r="F77" s="83">
        <v>4618724.96</v>
      </c>
      <c r="G77" s="85">
        <v>85.770499999999998</v>
      </c>
      <c r="H77" s="83">
        <v>17398.527180000001</v>
      </c>
      <c r="I77" s="84">
        <v>1.9244687318230569E-3</v>
      </c>
      <c r="J77" s="84">
        <f t="shared" si="1"/>
        <v>4.0285147747317535E-2</v>
      </c>
      <c r="K77" s="84">
        <f>H77/'סכום נכסי הקרן'!$C$42</f>
        <v>1.6983406601983097E-3</v>
      </c>
    </row>
    <row r="78" spans="2:11">
      <c r="B78" s="76" t="s">
        <v>2182</v>
      </c>
      <c r="C78" s="73">
        <v>7018</v>
      </c>
      <c r="D78" s="86" t="s">
        <v>130</v>
      </c>
      <c r="E78" s="94">
        <v>43525</v>
      </c>
      <c r="F78" s="83">
        <v>249331.71</v>
      </c>
      <c r="G78" s="85">
        <v>1E-4</v>
      </c>
      <c r="H78" s="83">
        <v>8.0000000000000004E-4</v>
      </c>
      <c r="I78" s="84">
        <v>4.5707214590909095E-4</v>
      </c>
      <c r="J78" s="84">
        <f t="shared" si="1"/>
        <v>1.8523474926602396E-9</v>
      </c>
      <c r="K78" s="84">
        <f>H78/'סכום נכסי הקרן'!$C$42</f>
        <v>7.8091238074477509E-11</v>
      </c>
    </row>
    <row r="79" spans="2:11">
      <c r="B79" s="76" t="s">
        <v>2183</v>
      </c>
      <c r="C79" s="73">
        <v>5239</v>
      </c>
      <c r="D79" s="86" t="s">
        <v>130</v>
      </c>
      <c r="E79" s="94">
        <v>42549</v>
      </c>
      <c r="F79" s="83">
        <v>25632.799999999999</v>
      </c>
      <c r="G79" s="85">
        <v>104.8652</v>
      </c>
      <c r="H79" s="83">
        <v>86.418850000000006</v>
      </c>
      <c r="I79" s="84">
        <v>7.9909814814814826E-6</v>
      </c>
      <c r="J79" s="84">
        <f t="shared" si="1"/>
        <v>2.0009717514510167E-4</v>
      </c>
      <c r="K79" s="84">
        <f>H79/'סכום נכסי הקרן'!$C$42</f>
        <v>8.4356937368407002E-6</v>
      </c>
    </row>
    <row r="80" spans="2:11">
      <c r="B80" s="76" t="s">
        <v>2184</v>
      </c>
      <c r="C80" s="73">
        <v>5297</v>
      </c>
      <c r="D80" s="86" t="s">
        <v>130</v>
      </c>
      <c r="E80" s="94">
        <v>42916</v>
      </c>
      <c r="F80" s="83">
        <v>306039.89</v>
      </c>
      <c r="G80" s="85">
        <v>130.64570000000001</v>
      </c>
      <c r="H80" s="83">
        <v>1285.44686</v>
      </c>
      <c r="I80" s="84">
        <v>2.2192092587253946E-4</v>
      </c>
      <c r="J80" s="84">
        <f t="shared" si="1"/>
        <v>2.9763678350862226E-3</v>
      </c>
      <c r="K80" s="84">
        <f>H80/'סכום נכסי הקרן'!$C$42</f>
        <v>1.2547767097043693E-4</v>
      </c>
    </row>
    <row r="81" spans="2:11">
      <c r="B81" s="76" t="s">
        <v>2185</v>
      </c>
      <c r="C81" s="73">
        <v>5313</v>
      </c>
      <c r="D81" s="86" t="s">
        <v>130</v>
      </c>
      <c r="E81" s="94">
        <v>42549</v>
      </c>
      <c r="F81" s="83">
        <v>25340.5</v>
      </c>
      <c r="G81" s="85">
        <v>94.167400000000001</v>
      </c>
      <c r="H81" s="83">
        <v>76.7179</v>
      </c>
      <c r="I81" s="84">
        <v>5.7535054855843579E-5</v>
      </c>
      <c r="J81" s="84">
        <f t="shared" si="1"/>
        <v>1.7763526213394873E-4</v>
      </c>
      <c r="K81" s="84">
        <f>H81/'סכום נכסי הקרן'!$C$42</f>
        <v>7.4887447418424466E-6</v>
      </c>
    </row>
    <row r="82" spans="2:11">
      <c r="B82" s="76" t="s">
        <v>2186</v>
      </c>
      <c r="C82" s="73">
        <v>5326</v>
      </c>
      <c r="D82" s="86" t="s">
        <v>133</v>
      </c>
      <c r="E82" s="94">
        <v>43220</v>
      </c>
      <c r="F82" s="83">
        <v>1543761.69</v>
      </c>
      <c r="G82" s="85">
        <v>100.032</v>
      </c>
      <c r="H82" s="83">
        <v>6782.2165700000005</v>
      </c>
      <c r="I82" s="84">
        <v>2.4976386575837079E-3</v>
      </c>
      <c r="J82" s="84">
        <f t="shared" si="1"/>
        <v>1.5703777322647789E-2</v>
      </c>
      <c r="K82" s="84">
        <f>H82/'סכום נכסי הקרן'!$C$42</f>
        <v>6.6203961105067025E-4</v>
      </c>
    </row>
    <row r="83" spans="2:11">
      <c r="B83" s="76" t="s">
        <v>2187</v>
      </c>
      <c r="C83" s="73">
        <v>7036</v>
      </c>
      <c r="D83" s="86" t="s">
        <v>130</v>
      </c>
      <c r="E83" s="94">
        <v>37987</v>
      </c>
      <c r="F83" s="83">
        <v>18101787.23</v>
      </c>
      <c r="G83" s="85">
        <v>103.9198</v>
      </c>
      <c r="H83" s="83">
        <v>60478.461609999998</v>
      </c>
      <c r="I83" s="84">
        <v>9.39951043753577E-4</v>
      </c>
      <c r="J83" s="84">
        <f t="shared" si="1"/>
        <v>0.14003390840404006</v>
      </c>
      <c r="K83" s="84">
        <f>H83/'סכום נכסי הקרן'!$C$42</f>
        <v>5.9035474299558221E-3</v>
      </c>
    </row>
    <row r="84" spans="2:11">
      <c r="B84" s="76" t="s">
        <v>2188</v>
      </c>
      <c r="C84" s="73">
        <v>5336</v>
      </c>
      <c r="D84" s="86" t="s">
        <v>132</v>
      </c>
      <c r="E84" s="94">
        <v>43083</v>
      </c>
      <c r="F84" s="83">
        <v>41191.629999999997</v>
      </c>
      <c r="G84" s="85">
        <v>104.5013</v>
      </c>
      <c r="H84" s="83">
        <v>169.77689999999998</v>
      </c>
      <c r="I84" s="84">
        <v>1.3337671611922188E-4</v>
      </c>
      <c r="J84" s="84">
        <f t="shared" si="1"/>
        <v>3.9310726878328525E-4</v>
      </c>
      <c r="K84" s="84">
        <f>H84/'סכום נכסי הקרן'!$C$42</f>
        <v>1.6572610396808446E-5</v>
      </c>
    </row>
    <row r="85" spans="2:11">
      <c r="B85" s="76" t="s">
        <v>2189</v>
      </c>
      <c r="C85" s="73">
        <v>5309</v>
      </c>
      <c r="D85" s="86" t="s">
        <v>130</v>
      </c>
      <c r="E85" s="94">
        <v>42795</v>
      </c>
      <c r="F85" s="83">
        <v>1223420.42</v>
      </c>
      <c r="G85" s="85">
        <v>94.629000000000005</v>
      </c>
      <c r="H85" s="83">
        <v>3722.0392900000002</v>
      </c>
      <c r="I85" s="84">
        <v>2.8077544136552598E-3</v>
      </c>
      <c r="J85" s="84">
        <f t="shared" si="1"/>
        <v>8.6181376830179977E-3</v>
      </c>
      <c r="K85" s="84">
        <f>H85/'סכום נכסי הקרן'!$C$42</f>
        <v>3.6332332039743653E-4</v>
      </c>
    </row>
    <row r="86" spans="2:11">
      <c r="B86" s="76" t="s">
        <v>2190</v>
      </c>
      <c r="C86" s="73">
        <v>5321</v>
      </c>
      <c r="D86" s="86" t="s">
        <v>130</v>
      </c>
      <c r="E86" s="94">
        <v>42549</v>
      </c>
      <c r="F86" s="83">
        <v>126605.91</v>
      </c>
      <c r="G86" s="85">
        <v>124.3147</v>
      </c>
      <c r="H86" s="83">
        <v>506.00808000000001</v>
      </c>
      <c r="I86" s="84">
        <v>2.4894980769230769E-5</v>
      </c>
      <c r="J86" s="84">
        <f t="shared" si="1"/>
        <v>1.1716284978172773E-3</v>
      </c>
      <c r="K86" s="84">
        <f>H86/'סכום נכסי הקרן'!$C$42</f>
        <v>4.9393496803611568E-5</v>
      </c>
    </row>
    <row r="87" spans="2:11">
      <c r="B87" s="76" t="s">
        <v>2191</v>
      </c>
      <c r="C87" s="73">
        <v>7046</v>
      </c>
      <c r="D87" s="86" t="s">
        <v>130</v>
      </c>
      <c r="E87" s="94">
        <v>43795</v>
      </c>
      <c r="F87" s="83">
        <v>2404641.44</v>
      </c>
      <c r="G87" s="85">
        <v>111.16070000000001</v>
      </c>
      <c r="H87" s="83">
        <v>8593.7472400000006</v>
      </c>
      <c r="I87" s="84">
        <v>5.5352639333333339E-4</v>
      </c>
      <c r="J87" s="84">
        <f t="shared" si="1"/>
        <v>1.989825769071232E-2</v>
      </c>
      <c r="K87" s="84">
        <f>H87/'סכום נכסי הקרן'!$C$42</f>
        <v>8.3887045208840493E-4</v>
      </c>
    </row>
    <row r="88" spans="2:11">
      <c r="B88" s="76" t="s">
        <v>2192</v>
      </c>
      <c r="C88" s="73">
        <v>7012</v>
      </c>
      <c r="D88" s="86" t="s">
        <v>132</v>
      </c>
      <c r="E88" s="94">
        <v>43710</v>
      </c>
      <c r="F88" s="83">
        <v>6686.72</v>
      </c>
      <c r="G88" s="85">
        <v>66.337800000000001</v>
      </c>
      <c r="H88" s="83">
        <v>17.495360000000002</v>
      </c>
      <c r="I88" s="84">
        <v>3.0024770559216253E-5</v>
      </c>
      <c r="J88" s="84">
        <f t="shared" si="1"/>
        <v>4.0509357786485316E-5</v>
      </c>
      <c r="K88" s="84">
        <f>H88/'סכום נכסי הקרן'!$C$42</f>
        <v>1.7077929036983634E-6</v>
      </c>
    </row>
    <row r="89" spans="2:11">
      <c r="B89" s="76" t="s">
        <v>2193</v>
      </c>
      <c r="C89" s="73">
        <v>6653</v>
      </c>
      <c r="D89" s="86" t="s">
        <v>130</v>
      </c>
      <c r="E89" s="94">
        <v>39264</v>
      </c>
      <c r="F89" s="83">
        <v>8353651.4800000004</v>
      </c>
      <c r="G89" s="85">
        <v>92.811999999999998</v>
      </c>
      <c r="H89" s="83">
        <v>24926.509090000003</v>
      </c>
      <c r="I89" s="84">
        <v>8.03894627996789E-4</v>
      </c>
      <c r="J89" s="84">
        <f t="shared" si="1"/>
        <v>5.7715695767042718E-2</v>
      </c>
      <c r="K89" s="84">
        <f>H89/'סכום נכסי הקרן'!$C$42</f>
        <v>2.4331774446410223E-3</v>
      </c>
    </row>
    <row r="90" spans="2:11">
      <c r="B90" s="76" t="s">
        <v>2194</v>
      </c>
      <c r="C90" s="73">
        <v>7072</v>
      </c>
      <c r="D90" s="86" t="s">
        <v>130</v>
      </c>
      <c r="E90" s="94">
        <v>43709</v>
      </c>
      <c r="F90" s="83">
        <v>10419330.07</v>
      </c>
      <c r="G90" s="85">
        <v>100</v>
      </c>
      <c r="H90" s="83">
        <v>33498.146179999996</v>
      </c>
      <c r="I90" s="84">
        <v>1.2258035376470587E-3</v>
      </c>
      <c r="J90" s="84">
        <f t="shared" si="1"/>
        <v>7.7562758856611472E-2</v>
      </c>
      <c r="K90" s="84">
        <f>H90/'סכום נכסי הקרן'!$C$42</f>
        <v>3.2698896354950357E-3</v>
      </c>
    </row>
    <row r="91" spans="2:11">
      <c r="B91" s="76" t="s">
        <v>2195</v>
      </c>
      <c r="C91" s="73">
        <v>7001</v>
      </c>
      <c r="D91" s="86" t="s">
        <v>132</v>
      </c>
      <c r="E91" s="94">
        <v>43602</v>
      </c>
      <c r="F91" s="83">
        <v>549388.89</v>
      </c>
      <c r="G91" s="85">
        <v>95.885800000000003</v>
      </c>
      <c r="H91" s="83">
        <v>2077.6963900000001</v>
      </c>
      <c r="I91" s="84">
        <v>2.7775211166666666E-3</v>
      </c>
      <c r="J91" s="84">
        <f t="shared" si="1"/>
        <v>4.8107696231571642E-3</v>
      </c>
      <c r="K91" s="84">
        <f>H91/'סכום נכסי הקרן'!$C$42</f>
        <v>2.0281235429746557E-4</v>
      </c>
    </row>
    <row r="92" spans="2:11">
      <c r="B92" s="76" t="s">
        <v>2196</v>
      </c>
      <c r="C92" s="73">
        <v>5303</v>
      </c>
      <c r="D92" s="86" t="s">
        <v>132</v>
      </c>
      <c r="E92" s="94">
        <v>42788</v>
      </c>
      <c r="F92" s="83">
        <v>2028766.98</v>
      </c>
      <c r="G92" s="85">
        <v>86.314599999999999</v>
      </c>
      <c r="H92" s="83">
        <v>6906.6006699999998</v>
      </c>
      <c r="I92" s="84">
        <v>2.7263849710982657E-3</v>
      </c>
      <c r="J92" s="84">
        <f t="shared" si="1"/>
        <v>1.5991780542350037E-2</v>
      </c>
      <c r="K92" s="84">
        <f>H92/'סכום נכסי הקרן'!$C$42</f>
        <v>6.7418124650789476E-4</v>
      </c>
    </row>
    <row r="93" spans="2:11">
      <c r="B93" s="76" t="s">
        <v>2197</v>
      </c>
      <c r="C93" s="73">
        <v>7011</v>
      </c>
      <c r="D93" s="86" t="s">
        <v>132</v>
      </c>
      <c r="E93" s="94">
        <v>43651</v>
      </c>
      <c r="F93" s="83">
        <v>1511414.37</v>
      </c>
      <c r="G93" s="85">
        <v>114.4922</v>
      </c>
      <c r="H93" s="83">
        <v>6825.0740400000004</v>
      </c>
      <c r="I93" s="84">
        <v>4.5163755846153843E-3</v>
      </c>
      <c r="J93" s="84">
        <f t="shared" si="1"/>
        <v>1.5803010981518116E-2</v>
      </c>
      <c r="K93" s="84">
        <f>H93/'סכום נכסי הקרן'!$C$42</f>
        <v>6.6622310216696995E-4</v>
      </c>
    </row>
    <row r="94" spans="2:11">
      <c r="B94" s="76" t="s">
        <v>2198</v>
      </c>
      <c r="C94" s="73">
        <v>6644</v>
      </c>
      <c r="D94" s="86" t="s">
        <v>130</v>
      </c>
      <c r="E94" s="94">
        <v>43083</v>
      </c>
      <c r="F94" s="83">
        <v>49589.43</v>
      </c>
      <c r="G94" s="85">
        <v>99.3065</v>
      </c>
      <c r="H94" s="83">
        <v>158.32437999999999</v>
      </c>
      <c r="I94" s="84">
        <v>7.6149352941176467E-5</v>
      </c>
      <c r="J94" s="84">
        <f t="shared" si="1"/>
        <v>3.6658971039998369E-4</v>
      </c>
      <c r="K94" s="84">
        <f>H94/'סכום נכסי הקרן'!$C$42</f>
        <v>1.5454683564467553E-5</v>
      </c>
    </row>
    <row r="95" spans="2:11">
      <c r="B95" s="76" t="s">
        <v>2199</v>
      </c>
      <c r="C95" s="73">
        <v>7017</v>
      </c>
      <c r="D95" s="86" t="s">
        <v>131</v>
      </c>
      <c r="E95" s="94">
        <v>43709</v>
      </c>
      <c r="F95" s="83">
        <v>6270269.4299999997</v>
      </c>
      <c r="G95" s="85">
        <v>102.218682</v>
      </c>
      <c r="H95" s="83">
        <v>6409.38789</v>
      </c>
      <c r="I95" s="84">
        <v>6.2702690909090921E-3</v>
      </c>
      <c r="J95" s="84">
        <f t="shared" si="1"/>
        <v>1.4840516984410504E-2</v>
      </c>
      <c r="K95" s="84">
        <f>H95/'סכום נכסי הקרן'!$C$42</f>
        <v>6.2564629453707875E-4</v>
      </c>
    </row>
    <row r="96" spans="2:11">
      <c r="B96" s="76" t="s">
        <v>2200</v>
      </c>
      <c r="C96" s="73">
        <v>6885</v>
      </c>
      <c r="D96" s="86" t="s">
        <v>132</v>
      </c>
      <c r="E96" s="94">
        <v>43602</v>
      </c>
      <c r="F96" s="83">
        <v>999907.6</v>
      </c>
      <c r="G96" s="85">
        <v>100.8496</v>
      </c>
      <c r="H96" s="83">
        <v>3977.24152</v>
      </c>
      <c r="I96" s="84">
        <v>4.1662816666666663E-3</v>
      </c>
      <c r="J96" s="84">
        <f t="shared" si="1"/>
        <v>9.2090416965952496E-3</v>
      </c>
      <c r="K96" s="84">
        <f>H96/'סכום נכסי הקרן'!$C$42</f>
        <v>3.8823464302252097E-4</v>
      </c>
    </row>
    <row r="97" spans="2:11">
      <c r="B97" s="76" t="s">
        <v>2201</v>
      </c>
      <c r="C97" s="73">
        <v>5317</v>
      </c>
      <c r="D97" s="86" t="s">
        <v>130</v>
      </c>
      <c r="E97" s="94">
        <v>43191</v>
      </c>
      <c r="F97" s="83">
        <v>828952.84</v>
      </c>
      <c r="G97" s="85">
        <v>100.93210000000001</v>
      </c>
      <c r="H97" s="83">
        <v>2689.92463</v>
      </c>
      <c r="I97" s="84">
        <v>1.5519223106629611E-3</v>
      </c>
      <c r="J97" s="84">
        <f t="shared" si="1"/>
        <v>6.2283439297819033E-3</v>
      </c>
      <c r="K97" s="84">
        <f>H97/'סכום נכסי הקרן'!$C$42</f>
        <v>2.6257443085466348E-4</v>
      </c>
    </row>
    <row r="98" spans="2:11">
      <c r="B98" s="76" t="s">
        <v>2202</v>
      </c>
      <c r="C98" s="73">
        <v>7054</v>
      </c>
      <c r="D98" s="86" t="s">
        <v>130</v>
      </c>
      <c r="E98" s="94">
        <v>43973</v>
      </c>
      <c r="F98" s="83">
        <v>1474246.35</v>
      </c>
      <c r="G98" s="85">
        <v>105.5149</v>
      </c>
      <c r="H98" s="83">
        <v>5001.09184</v>
      </c>
      <c r="I98" s="84">
        <v>1.4286076865630534E-2</v>
      </c>
      <c r="J98" s="84">
        <f t="shared" si="1"/>
        <v>1.157969991298448E-2</v>
      </c>
      <c r="K98" s="84">
        <f>H98/'סכום נכסי הקרן'!$C$42</f>
        <v>4.8817681688720843E-4</v>
      </c>
    </row>
    <row r="99" spans="2:11">
      <c r="B99" s="76" t="s">
        <v>2203</v>
      </c>
      <c r="C99" s="73">
        <v>7077</v>
      </c>
      <c r="D99" s="86" t="s">
        <v>130</v>
      </c>
      <c r="E99" s="94">
        <v>44012</v>
      </c>
      <c r="F99" s="83">
        <v>2655883.6800000002</v>
      </c>
      <c r="G99" s="85">
        <v>125.4118</v>
      </c>
      <c r="H99" s="83">
        <v>10708.494769999999</v>
      </c>
      <c r="I99" s="84">
        <v>4.2494138880000004E-3</v>
      </c>
      <c r="J99" s="84">
        <f t="shared" si="1"/>
        <v>2.4794816796718484E-2</v>
      </c>
      <c r="K99" s="84">
        <f>H99/'סכום נכסי הקרן'!$C$42</f>
        <v>1.045299518129209E-3</v>
      </c>
    </row>
    <row r="100" spans="2:11">
      <c r="B100" s="76" t="s">
        <v>2204</v>
      </c>
      <c r="C100" s="73">
        <v>5298</v>
      </c>
      <c r="D100" s="86" t="s">
        <v>130</v>
      </c>
      <c r="E100" s="94">
        <v>42549</v>
      </c>
      <c r="F100" s="83">
        <v>350.03</v>
      </c>
      <c r="G100" s="85">
        <v>100</v>
      </c>
      <c r="H100" s="83">
        <v>1.1253499999999999</v>
      </c>
      <c r="I100" s="84">
        <v>1.0531581372465538E-3</v>
      </c>
      <c r="J100" s="84">
        <f t="shared" si="1"/>
        <v>2.6056740635815003E-6</v>
      </c>
      <c r="K100" s="84">
        <f>H100/'סכום נכסי הקרן'!$C$42</f>
        <v>1.0984996845889156E-7</v>
      </c>
    </row>
    <row r="101" spans="2:11">
      <c r="B101" s="76" t="s">
        <v>2205</v>
      </c>
      <c r="C101" s="73">
        <v>6651</v>
      </c>
      <c r="D101" s="86" t="s">
        <v>132</v>
      </c>
      <c r="E101" s="94">
        <v>43465</v>
      </c>
      <c r="F101" s="83">
        <v>2819118.98</v>
      </c>
      <c r="G101" s="85">
        <v>100.3565</v>
      </c>
      <c r="H101" s="83">
        <v>11158.525960000001</v>
      </c>
      <c r="I101" s="84">
        <v>1.9645428401402567E-2</v>
      </c>
      <c r="J101" s="84">
        <f t="shared" si="1"/>
        <v>2.5836834479737742E-2</v>
      </c>
      <c r="K101" s="84">
        <f>H101/'סכום נכסי הקרן'!$C$42</f>
        <v>1.089228884128247E-3</v>
      </c>
    </row>
    <row r="102" spans="2:11">
      <c r="B102" s="76" t="s">
        <v>2206</v>
      </c>
      <c r="C102" s="73">
        <v>7085</v>
      </c>
      <c r="D102" s="86" t="s">
        <v>130</v>
      </c>
      <c r="E102" s="94">
        <v>43983</v>
      </c>
      <c r="F102" s="83">
        <v>459658.48</v>
      </c>
      <c r="G102" s="85">
        <v>100</v>
      </c>
      <c r="H102" s="83">
        <v>1477.8020100000001</v>
      </c>
      <c r="I102" s="84">
        <v>2.8715236466666664E-3</v>
      </c>
      <c r="J102" s="84">
        <f t="shared" si="1"/>
        <v>3.4217535598397028E-3</v>
      </c>
      <c r="K102" s="84">
        <f>H102/'סכום נכסי הקרן'!$C$42</f>
        <v>1.4425423573731424E-4</v>
      </c>
    </row>
    <row r="103" spans="2:11">
      <c r="B103" s="76" t="s">
        <v>2207</v>
      </c>
      <c r="C103" s="73">
        <v>5331</v>
      </c>
      <c r="D103" s="86" t="s">
        <v>130</v>
      </c>
      <c r="E103" s="94">
        <v>43251</v>
      </c>
      <c r="F103" s="83">
        <v>289615.90000000002</v>
      </c>
      <c r="G103" s="85">
        <v>115.7628</v>
      </c>
      <c r="H103" s="83">
        <v>1077.8849399999999</v>
      </c>
      <c r="I103" s="84">
        <v>8.7994218571428562E-4</v>
      </c>
      <c r="J103" s="84">
        <f t="shared" si="1"/>
        <v>2.4957718324815407E-3</v>
      </c>
      <c r="K103" s="84">
        <f>H103/'סכום נכסי הקרן'!$C$42</f>
        <v>1.0521671183304236E-4</v>
      </c>
    </row>
    <row r="104" spans="2:11">
      <c r="B104" s="76" t="s">
        <v>2208</v>
      </c>
      <c r="C104" s="73">
        <v>7010</v>
      </c>
      <c r="D104" s="86" t="s">
        <v>132</v>
      </c>
      <c r="E104" s="94">
        <v>43678</v>
      </c>
      <c r="F104" s="83">
        <v>30715.58</v>
      </c>
      <c r="G104" s="85">
        <v>95.159899999999993</v>
      </c>
      <c r="H104" s="83">
        <v>115.28174</v>
      </c>
      <c r="I104" s="84">
        <v>8.7453306666666661E-5</v>
      </c>
      <c r="J104" s="84">
        <f t="shared" si="1"/>
        <v>2.6692730254813707E-4</v>
      </c>
      <c r="K104" s="84">
        <f>H104/'סכום נכסי הקרן'!$C$42</f>
        <v>1.1253117254975019E-5</v>
      </c>
    </row>
    <row r="105" spans="2:11">
      <c r="B105" s="76" t="s">
        <v>2209</v>
      </c>
      <c r="C105" s="73">
        <v>5320</v>
      </c>
      <c r="D105" s="86" t="s">
        <v>130</v>
      </c>
      <c r="E105" s="94">
        <v>42948</v>
      </c>
      <c r="F105" s="83">
        <v>502215.44</v>
      </c>
      <c r="G105" s="85">
        <v>96.544499999999999</v>
      </c>
      <c r="H105" s="83">
        <v>1558.8293600000002</v>
      </c>
      <c r="I105" s="84">
        <v>9.3115338639777672E-4</v>
      </c>
      <c r="J105" s="84">
        <f t="shared" si="1"/>
        <v>3.6093670706014579E-3</v>
      </c>
      <c r="K105" s="84">
        <f>H105/'סכום נכסי הקרן'!$C$42</f>
        <v>1.5216364333655677E-4</v>
      </c>
    </row>
    <row r="106" spans="2:11">
      <c r="B106" s="76" t="s">
        <v>2210</v>
      </c>
      <c r="C106" s="73">
        <v>5287</v>
      </c>
      <c r="D106" s="86" t="s">
        <v>132</v>
      </c>
      <c r="E106" s="94">
        <v>42735</v>
      </c>
      <c r="F106" s="83">
        <v>77957.7</v>
      </c>
      <c r="G106" s="85">
        <v>88.997299999999996</v>
      </c>
      <c r="H106" s="83">
        <v>273.64265</v>
      </c>
      <c r="I106" s="84">
        <v>5.0694447489960857E-5</v>
      </c>
      <c r="J106" s="84">
        <f t="shared" si="1"/>
        <v>6.3360159576550433E-4</v>
      </c>
      <c r="K106" s="84">
        <f>H106/'סכום נכסי הקרן'!$C$42</f>
        <v>2.6711366660601152E-5</v>
      </c>
    </row>
    <row r="107" spans="2:11">
      <c r="B107" s="76" t="s">
        <v>2211</v>
      </c>
      <c r="C107" s="73">
        <v>7028</v>
      </c>
      <c r="D107" s="86" t="s">
        <v>132</v>
      </c>
      <c r="E107" s="94">
        <v>43754</v>
      </c>
      <c r="F107" s="83">
        <v>2396862.58</v>
      </c>
      <c r="G107" s="85">
        <v>105.6617</v>
      </c>
      <c r="H107" s="83">
        <v>9988.6925299999984</v>
      </c>
      <c r="I107" s="84">
        <v>6.5179245283018871E-4</v>
      </c>
      <c r="J107" s="84">
        <f t="shared" si="1"/>
        <v>2.3128161953624451E-2</v>
      </c>
      <c r="K107" s="84">
        <f>H107/'סכום נכסי הקרן'!$C$42</f>
        <v>9.7503670801623113E-4</v>
      </c>
    </row>
    <row r="108" spans="2:11">
      <c r="B108" s="76" t="s">
        <v>2212</v>
      </c>
      <c r="C108" s="73">
        <v>5335</v>
      </c>
      <c r="D108" s="86" t="s">
        <v>130</v>
      </c>
      <c r="E108" s="94">
        <v>43306</v>
      </c>
      <c r="F108" s="83">
        <v>260858.26</v>
      </c>
      <c r="G108" s="85">
        <v>117.84950000000001</v>
      </c>
      <c r="H108" s="83">
        <v>988.35581000000002</v>
      </c>
      <c r="I108" s="84">
        <v>4.5626631621070328E-4</v>
      </c>
      <c r="J108" s="84">
        <f t="shared" si="1"/>
        <v>2.2884730081371E-3</v>
      </c>
      <c r="K108" s="84">
        <f>H108/'סכום נכסי הקרן'!$C$42</f>
        <v>9.6477411076253811E-5</v>
      </c>
    </row>
    <row r="109" spans="2:11">
      <c r="B109" s="76" t="s">
        <v>2213</v>
      </c>
      <c r="C109" s="73">
        <v>7013</v>
      </c>
      <c r="D109" s="86" t="s">
        <v>132</v>
      </c>
      <c r="E109" s="94">
        <v>43507</v>
      </c>
      <c r="F109" s="83">
        <v>1968192.66</v>
      </c>
      <c r="G109" s="85">
        <v>98.740799999999993</v>
      </c>
      <c r="H109" s="83">
        <v>7665.0001500000008</v>
      </c>
      <c r="I109" s="84">
        <v>1.97065598E-3</v>
      </c>
      <c r="J109" s="84">
        <f t="shared" si="1"/>
        <v>1.7747804761366077E-2</v>
      </c>
      <c r="K109" s="84">
        <f>H109/'סכום נכסי הקרן'!$C$42</f>
        <v>7.4821168944319474E-4</v>
      </c>
    </row>
    <row r="110" spans="2:11">
      <c r="B110" s="76" t="s">
        <v>2214</v>
      </c>
      <c r="C110" s="73">
        <v>5304</v>
      </c>
      <c r="D110" s="86" t="s">
        <v>132</v>
      </c>
      <c r="E110" s="94">
        <v>42928</v>
      </c>
      <c r="F110" s="83">
        <v>2312729.2599999998</v>
      </c>
      <c r="G110" s="85">
        <v>66.954800000000006</v>
      </c>
      <c r="H110" s="83">
        <v>6107.3727900000004</v>
      </c>
      <c r="I110" s="84">
        <v>4.7166459999999999E-4</v>
      </c>
      <c r="J110" s="84">
        <f t="shared" si="1"/>
        <v>1.4141220842872341E-2</v>
      </c>
      <c r="K110" s="84">
        <f>H110/'סכום נכסי הקרן'!$C$42</f>
        <v>5.9616537819184487E-4</v>
      </c>
    </row>
    <row r="111" spans="2:11">
      <c r="B111" s="76" t="s">
        <v>2215</v>
      </c>
      <c r="C111" s="73">
        <v>5284</v>
      </c>
      <c r="D111" s="86" t="s">
        <v>132</v>
      </c>
      <c r="E111" s="94">
        <v>42531</v>
      </c>
      <c r="F111" s="83">
        <v>19646.79</v>
      </c>
      <c r="G111" s="85">
        <v>79.462999999999994</v>
      </c>
      <c r="H111" s="83">
        <v>61.575009999999999</v>
      </c>
      <c r="I111" s="84">
        <v>1.9910528333333335E-5</v>
      </c>
      <c r="J111" s="84">
        <f t="shared" si="1"/>
        <v>1.4257289423003647E-4</v>
      </c>
      <c r="K111" s="84">
        <f>H111/'סכום נכסי הקרן'!$C$42</f>
        <v>6.0105859566854157E-6</v>
      </c>
    </row>
    <row r="112" spans="2:11">
      <c r="B112" s="76" t="s">
        <v>2216</v>
      </c>
      <c r="C112" s="73">
        <v>7041</v>
      </c>
      <c r="D112" s="86" t="s">
        <v>130</v>
      </c>
      <c r="E112" s="94">
        <v>43516</v>
      </c>
      <c r="F112" s="83">
        <v>1266113.01</v>
      </c>
      <c r="G112" s="85">
        <v>100.9636</v>
      </c>
      <c r="H112" s="83">
        <v>4109.7771899999998</v>
      </c>
      <c r="I112" s="84">
        <v>2.6531285680000002E-3</v>
      </c>
      <c r="J112" s="84">
        <f t="shared" si="1"/>
        <v>9.5159193416109299E-3</v>
      </c>
      <c r="K112" s="84">
        <f>H112/'סכום נכסי הקרן'!$C$42</f>
        <v>4.0117198622168393E-4</v>
      </c>
    </row>
    <row r="113" spans="2:11">
      <c r="B113" s="76" t="s">
        <v>2217</v>
      </c>
      <c r="C113" s="73">
        <v>7071</v>
      </c>
      <c r="D113" s="86" t="s">
        <v>130</v>
      </c>
      <c r="E113" s="94">
        <v>44055</v>
      </c>
      <c r="F113" s="83">
        <v>1969947.96</v>
      </c>
      <c r="G113" s="85">
        <v>96.361500000000007</v>
      </c>
      <c r="H113" s="83">
        <v>6102.9425499999998</v>
      </c>
      <c r="I113" s="84">
        <v>6.1226043999999995E-3</v>
      </c>
      <c r="J113" s="84">
        <f t="shared" si="1"/>
        <v>1.4130962912927484E-2</v>
      </c>
      <c r="K113" s="84">
        <f>H113/'סכום נכסי הקרן'!$C$42</f>
        <v>5.9573292453363592E-4</v>
      </c>
    </row>
    <row r="114" spans="2:11">
      <c r="B114" s="76" t="s">
        <v>2218</v>
      </c>
      <c r="C114" s="73">
        <v>6652</v>
      </c>
      <c r="D114" s="86" t="s">
        <v>130</v>
      </c>
      <c r="E114" s="94">
        <v>43175</v>
      </c>
      <c r="F114" s="83">
        <v>47694.57</v>
      </c>
      <c r="G114" s="85">
        <v>93.004099999999994</v>
      </c>
      <c r="H114" s="83">
        <v>142.61068</v>
      </c>
      <c r="I114" s="84">
        <v>7.2494183999999984E-5</v>
      </c>
      <c r="J114" s="84">
        <f t="shared" si="1"/>
        <v>3.302056694057147E-4</v>
      </c>
      <c r="K114" s="84">
        <f>H114/'סכום נכסי הקרן'!$C$42</f>
        <v>1.3920805704803909E-5</v>
      </c>
    </row>
    <row r="115" spans="2:11">
      <c r="B115" s="76" t="s">
        <v>2219</v>
      </c>
      <c r="C115" s="73">
        <v>6646</v>
      </c>
      <c r="D115" s="86" t="s">
        <v>132</v>
      </c>
      <c r="E115" s="94">
        <v>42947</v>
      </c>
      <c r="F115" s="83">
        <v>3703007.66</v>
      </c>
      <c r="G115" s="85">
        <v>97.712599999999995</v>
      </c>
      <c r="H115" s="83">
        <v>14270.956980000001</v>
      </c>
      <c r="I115" s="84">
        <v>2.6848752148583509E-3</v>
      </c>
      <c r="J115" s="84">
        <f t="shared" si="1"/>
        <v>3.3043464224706429E-2</v>
      </c>
      <c r="K115" s="84">
        <f>H115/'סכום נכסי הקרן'!$C$42</f>
        <v>1.3930458738447581E-3</v>
      </c>
    </row>
    <row r="116" spans="2:11">
      <c r="B116" s="76" t="s">
        <v>2220</v>
      </c>
      <c r="C116" s="73">
        <v>6647</v>
      </c>
      <c r="D116" s="86" t="s">
        <v>130</v>
      </c>
      <c r="E116" s="94">
        <v>43454</v>
      </c>
      <c r="F116" s="83">
        <v>3604235.63</v>
      </c>
      <c r="G116" s="85">
        <v>111.00060000000001</v>
      </c>
      <c r="H116" s="83">
        <v>12862.32502</v>
      </c>
      <c r="I116" s="84">
        <v>3.9667720199121906E-4</v>
      </c>
      <c r="J116" s="84">
        <f t="shared" si="1"/>
        <v>2.9781869375722581E-2</v>
      </c>
      <c r="K116" s="84">
        <f>H116/'סכום נכסי הקרן'!$C$42</f>
        <v>1.2555436066601607E-3</v>
      </c>
    </row>
    <row r="117" spans="2:11">
      <c r="B117" s="76" t="s">
        <v>2221</v>
      </c>
      <c r="C117" s="73">
        <v>6642</v>
      </c>
      <c r="D117" s="86" t="s">
        <v>130</v>
      </c>
      <c r="E117" s="94">
        <v>43083</v>
      </c>
      <c r="F117" s="83">
        <v>83892.33</v>
      </c>
      <c r="G117" s="85">
        <v>114.129</v>
      </c>
      <c r="H117" s="83">
        <v>307.82171999999997</v>
      </c>
      <c r="I117" s="84">
        <v>4.4589675000000003E-5</v>
      </c>
      <c r="J117" s="84">
        <f t="shared" si="1"/>
        <v>7.1274098903545283E-4</v>
      </c>
      <c r="K117" s="84">
        <f>H117/'סכום נכסי הקרן'!$C$42</f>
        <v>3.0047724026268937E-5</v>
      </c>
    </row>
    <row r="118" spans="2:11">
      <c r="B118" s="76" t="s">
        <v>2222</v>
      </c>
      <c r="C118" s="73">
        <v>5337</v>
      </c>
      <c r="D118" s="86" t="s">
        <v>130</v>
      </c>
      <c r="E118" s="94">
        <v>42985</v>
      </c>
      <c r="F118" s="83">
        <v>1737435.42</v>
      </c>
      <c r="G118" s="85">
        <v>101.10469999999999</v>
      </c>
      <c r="H118" s="83">
        <v>5647.5618199999999</v>
      </c>
      <c r="I118" s="84">
        <v>6.4528280888888887E-4</v>
      </c>
      <c r="J118" s="84">
        <f t="shared" si="1"/>
        <v>1.3076558721150874E-2</v>
      </c>
      <c r="K118" s="84">
        <f>H118/'סכום נכסי הקרן'!$C$42</f>
        <v>5.5128136828243681E-4</v>
      </c>
    </row>
    <row r="119" spans="2:11">
      <c r="B119" s="76" t="s">
        <v>2223</v>
      </c>
      <c r="C119" s="73">
        <v>7005</v>
      </c>
      <c r="D119" s="86" t="s">
        <v>130</v>
      </c>
      <c r="E119" s="94">
        <v>43621</v>
      </c>
      <c r="F119" s="83">
        <v>621517.65</v>
      </c>
      <c r="G119" s="85">
        <v>91.748099999999994</v>
      </c>
      <c r="H119" s="83">
        <v>1833.29151</v>
      </c>
      <c r="I119" s="84">
        <v>8.4045659764705885E-4</v>
      </c>
      <c r="J119" s="84">
        <f t="shared" si="1"/>
        <v>4.2448661648297557E-3</v>
      </c>
      <c r="K119" s="84">
        <f>H119/'סכום נכסי הקרן'!$C$42</f>
        <v>1.7895500470916043E-4</v>
      </c>
    </row>
    <row r="120" spans="2:11">
      <c r="B120" s="76" t="s">
        <v>2224</v>
      </c>
      <c r="C120" s="73">
        <v>5286</v>
      </c>
      <c r="D120" s="86" t="s">
        <v>130</v>
      </c>
      <c r="E120" s="94">
        <v>42705</v>
      </c>
      <c r="F120" s="83">
        <v>56883.54</v>
      </c>
      <c r="G120" s="85">
        <v>136.3083</v>
      </c>
      <c r="H120" s="83">
        <v>249.28142000000003</v>
      </c>
      <c r="I120" s="84">
        <v>2.8663931159005184E-5</v>
      </c>
      <c r="J120" s="84">
        <f t="shared" si="1"/>
        <v>5.7719476662973013E-4</v>
      </c>
      <c r="K120" s="84">
        <f>H120/'סכום נכסי הקרן'!$C$42</f>
        <v>2.4333368395954773E-5</v>
      </c>
    </row>
    <row r="121" spans="2:11">
      <c r="B121" s="76" t="s">
        <v>2225</v>
      </c>
      <c r="C121" s="73">
        <v>6658</v>
      </c>
      <c r="D121" s="86" t="s">
        <v>130</v>
      </c>
      <c r="E121" s="94">
        <v>43356</v>
      </c>
      <c r="F121" s="83">
        <v>1731982.66</v>
      </c>
      <c r="G121" s="85">
        <v>71.001599999999996</v>
      </c>
      <c r="H121" s="83">
        <v>3953.5993100000001</v>
      </c>
      <c r="I121" s="84">
        <v>5.36426E-3</v>
      </c>
      <c r="J121" s="84">
        <f t="shared" si="1"/>
        <v>9.1542997110771913E-3</v>
      </c>
      <c r="K121" s="84">
        <f>H121/'סכום נכסי הקרן'!$C$42</f>
        <v>3.8592683121037498E-4</v>
      </c>
    </row>
    <row r="122" spans="2:11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</row>
    <row r="123" spans="2:11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</row>
    <row r="124" spans="2:11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</row>
    <row r="125" spans="2:11">
      <c r="B125" s="122" t="s">
        <v>110</v>
      </c>
      <c r="C125" s="121"/>
      <c r="D125" s="121"/>
      <c r="E125" s="121"/>
      <c r="F125" s="121"/>
      <c r="G125" s="121"/>
      <c r="H125" s="121"/>
      <c r="I125" s="121"/>
      <c r="J125" s="121"/>
      <c r="K125" s="121"/>
    </row>
    <row r="126" spans="2:11">
      <c r="B126" s="122" t="s">
        <v>202</v>
      </c>
      <c r="C126" s="121"/>
      <c r="D126" s="121"/>
      <c r="E126" s="121"/>
      <c r="F126" s="121"/>
      <c r="G126" s="121"/>
      <c r="H126" s="121"/>
      <c r="I126" s="121"/>
      <c r="J126" s="121"/>
      <c r="K126" s="121"/>
    </row>
    <row r="127" spans="2:11">
      <c r="B127" s="122" t="s">
        <v>210</v>
      </c>
      <c r="C127" s="121"/>
      <c r="D127" s="121"/>
      <c r="E127" s="121"/>
      <c r="F127" s="121"/>
      <c r="G127" s="121"/>
      <c r="H127" s="121"/>
      <c r="I127" s="121"/>
      <c r="J127" s="121"/>
      <c r="K127" s="121"/>
    </row>
    <row r="128" spans="2:11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</row>
    <row r="129" spans="2:11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</row>
    <row r="130" spans="2:11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</row>
    <row r="131" spans="2:11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</row>
    <row r="132" spans="2:11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2:11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</row>
    <row r="134" spans="2:11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</row>
    <row r="135" spans="2:11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</row>
    <row r="136" spans="2:11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2:11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</row>
    <row r="138" spans="2:11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</row>
    <row r="139" spans="2:11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</row>
    <row r="140" spans="2:11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2:11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2:11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</row>
    <row r="143" spans="2:11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</row>
    <row r="144" spans="2:11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2:11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</row>
    <row r="146" spans="2:11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</row>
    <row r="147" spans="2:11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2:11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</row>
    <row r="149" spans="2:11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</row>
    <row r="150" spans="2:11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</row>
    <row r="151" spans="2:11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</row>
    <row r="152" spans="2:11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</row>
    <row r="153" spans="2:11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</row>
    <row r="154" spans="2:11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</row>
    <row r="155" spans="2:11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</row>
    <row r="156" spans="2:11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</row>
    <row r="157" spans="2:11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</row>
    <row r="158" spans="2:11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</row>
    <row r="159" spans="2:11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</row>
    <row r="160" spans="2:11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</row>
    <row r="161" spans="2:11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</row>
    <row r="162" spans="2:11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</row>
    <row r="163" spans="2:11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</row>
    <row r="164" spans="2:11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</row>
    <row r="165" spans="2:11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</row>
    <row r="166" spans="2:11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2:11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</row>
    <row r="168" spans="2:11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</row>
    <row r="169" spans="2:11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</row>
    <row r="170" spans="2:11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2:11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</row>
    <row r="172" spans="2:1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</row>
    <row r="173" spans="2:11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</row>
    <row r="174" spans="2:1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</row>
    <row r="175" spans="2:11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</row>
    <row r="176" spans="2:11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</row>
    <row r="177" spans="2:11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</row>
    <row r="178" spans="2:11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</row>
    <row r="179" spans="2:11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</row>
    <row r="180" spans="2:11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</row>
    <row r="181" spans="2:11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</row>
    <row r="182" spans="2:11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</row>
    <row r="183" spans="2:11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2:11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2:11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</row>
    <row r="186" spans="2:11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</row>
    <row r="187" spans="2:11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</row>
    <row r="188" spans="2:11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</row>
    <row r="189" spans="2:11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</row>
    <row r="190" spans="2:11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</row>
    <row r="191" spans="2:11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</row>
    <row r="192" spans="2:11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</row>
    <row r="193" spans="2:11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</row>
    <row r="194" spans="2:11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</row>
    <row r="195" spans="2:11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</row>
    <row r="196" spans="2:11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</row>
    <row r="197" spans="2:11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</row>
    <row r="198" spans="2:11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</row>
    <row r="199" spans="2:11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</row>
    <row r="200" spans="2:11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</row>
    <row r="201" spans="2:11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</row>
    <row r="202" spans="2:11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</row>
    <row r="203" spans="2:11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</row>
    <row r="204" spans="2:11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</row>
    <row r="205" spans="2:11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</row>
    <row r="206" spans="2:11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</row>
    <row r="207" spans="2:11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</row>
    <row r="208" spans="2:11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2:11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</row>
    <row r="210" spans="2:11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</row>
    <row r="211" spans="2:11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</row>
    <row r="212" spans="2:11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</row>
    <row r="213" spans="2:11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</row>
    <row r="214" spans="2:11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</row>
    <row r="215" spans="2:11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</row>
    <row r="216" spans="2:11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</row>
    <row r="217" spans="2:11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</row>
    <row r="218" spans="2:11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</row>
    <row r="219" spans="2:11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</row>
    <row r="220" spans="2:11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</row>
    <row r="221" spans="2:11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</row>
    <row r="222" spans="2:11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</row>
    <row r="223" spans="2:11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</row>
    <row r="224" spans="2:11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</row>
    <row r="225" spans="2:11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</row>
    <row r="226" spans="2:11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</row>
    <row r="227" spans="2:11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</row>
    <row r="228" spans="2:11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</row>
    <row r="229" spans="2:11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</row>
    <row r="230" spans="2:11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</row>
    <row r="231" spans="2:11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2:11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3" spans="2:11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</row>
    <row r="234" spans="2:11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</row>
    <row r="235" spans="2:11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</row>
    <row r="236" spans="2:11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</row>
    <row r="237" spans="2:11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</row>
    <row r="238" spans="2:11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</row>
    <row r="239" spans="2:11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</row>
    <row r="240" spans="2:11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</row>
    <row r="241" spans="2:11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</row>
    <row r="242" spans="2:11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</row>
    <row r="243" spans="2:11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</row>
    <row r="244" spans="2:11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</row>
    <row r="245" spans="2:11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</row>
    <row r="246" spans="2:11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</row>
    <row r="247" spans="2:11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</row>
    <row r="248" spans="2:11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</row>
    <row r="249" spans="2:11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</row>
    <row r="250" spans="2:11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</row>
    <row r="251" spans="2:11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</row>
    <row r="252" spans="2:11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</row>
    <row r="253" spans="2:11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</row>
    <row r="254" spans="2:11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</row>
    <row r="255" spans="2:11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</row>
    <row r="256" spans="2:11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2:11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</row>
    <row r="258" spans="2:11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</row>
    <row r="259" spans="2:11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</row>
    <row r="260" spans="2:11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</row>
    <row r="261" spans="2:11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</row>
    <row r="262" spans="2:11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</row>
    <row r="263" spans="2:11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</row>
    <row r="264" spans="2:11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</row>
    <row r="265" spans="2:11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2:11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</row>
    <row r="267" spans="2:11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</row>
    <row r="268" spans="2:11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</row>
    <row r="269" spans="2:11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</row>
    <row r="270" spans="2:11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</row>
    <row r="271" spans="2:11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</row>
    <row r="272" spans="2:11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</row>
    <row r="273" spans="2:11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</row>
    <row r="274" spans="2:11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</row>
    <row r="275" spans="2:11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</row>
    <row r="276" spans="2:11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</row>
    <row r="277" spans="2:11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</row>
    <row r="278" spans="2:11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</row>
    <row r="279" spans="2:11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</row>
    <row r="280" spans="2:11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</row>
    <row r="281" spans="2:11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</row>
    <row r="282" spans="2:11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</row>
    <row r="283" spans="2:11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</row>
    <row r="284" spans="2:11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</row>
    <row r="285" spans="2:11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</row>
    <row r="286" spans="2:11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</row>
    <row r="287" spans="2:11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</row>
    <row r="288" spans="2:11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</row>
    <row r="289" spans="2:11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</row>
    <row r="290" spans="2:11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</row>
    <row r="291" spans="2:11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</row>
    <row r="292" spans="2:11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</row>
    <row r="293" spans="2:11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</row>
    <row r="294" spans="2:11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</row>
    <row r="295" spans="2:11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</row>
    <row r="296" spans="2:11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</row>
    <row r="297" spans="2:11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</row>
    <row r="298" spans="2:1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2:1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2:1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2:11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2:11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2:11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2:11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2:1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2:1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2:1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2:1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2:1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2:1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2:1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2:1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2:1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2:1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2:1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2:1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2:1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2:1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2:1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2:1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2:1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2:1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2:1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2:1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2:1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2:1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2:1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2:1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2:1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2:1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2:1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2:1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2:1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2:1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2:1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2:1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2:1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2:1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2:1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2:1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2:1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2:1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2:1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2:1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2:1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2:1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2:1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2:1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2:1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2:1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2:1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2:1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2:1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2:1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2:1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2:1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2:1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2:1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2:1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2:1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2:1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2:1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2:1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2:1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2:1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2:1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2:1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2:1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2:1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2:1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2:1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2:1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2:1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2:1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2:1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2:1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2:1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2:1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2:1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2:1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2:1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2:1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2:1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2:1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2:1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2:1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2:1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2:1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2:1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2:1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2:1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2:1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2:1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2:1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2:1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2:1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2:1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2:1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2:1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2:1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2:1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2:1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2:1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2:1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2:1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2:1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2:1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2:1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2:1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2:1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2:1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2:1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2:1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2:1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2:1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2:1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2:1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</row>
    <row r="418" spans="2:1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2:1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</row>
    <row r="420" spans="2:1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</row>
    <row r="421" spans="2:1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</row>
    <row r="422" spans="2:1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</row>
    <row r="423" spans="2:1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2:1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</row>
    <row r="425" spans="2:1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</row>
    <row r="426" spans="2:1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</row>
    <row r="427" spans="2:1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</row>
    <row r="428" spans="2:1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</row>
    <row r="429" spans="2:1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</row>
    <row r="430" spans="2:1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</row>
    <row r="431" spans="2:1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</row>
    <row r="432" spans="2:1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</row>
    <row r="433" spans="2:1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</row>
    <row r="434" spans="2:1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</row>
    <row r="435" spans="2:1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</row>
    <row r="436" spans="2:1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</row>
    <row r="437" spans="2:1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</row>
    <row r="438" spans="2:1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</row>
    <row r="439" spans="2:1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</row>
    <row r="440" spans="2:1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</row>
    <row r="441" spans="2:1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</row>
    <row r="442" spans="2:1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</row>
    <row r="443" spans="2:1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</row>
    <row r="444" spans="2:1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</row>
    <row r="445" spans="2:1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</row>
    <row r="446" spans="2:1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</row>
    <row r="447" spans="2:1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</row>
    <row r="448" spans="2:1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</row>
    <row r="449" spans="2:1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</row>
    <row r="450" spans="2:1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</row>
    <row r="451" spans="2:1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</row>
    <row r="452" spans="2:1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</row>
    <row r="453" spans="2:1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</row>
    <row r="454" spans="2:1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</row>
    <row r="455" spans="2:1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</row>
    <row r="456" spans="2:1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</row>
    <row r="457" spans="2:1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</row>
    <row r="458" spans="2:1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</row>
    <row r="459" spans="2:1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</row>
    <row r="460" spans="2:11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</row>
    <row r="461" spans="2:11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</row>
    <row r="462" spans="2:11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</row>
    <row r="463" spans="2:11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</row>
    <row r="464" spans="2:11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</row>
    <row r="465" spans="2:11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</row>
    <row r="466" spans="2:11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</row>
    <row r="467" spans="2:11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</row>
    <row r="468" spans="2:11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</row>
    <row r="469" spans="2:11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</row>
    <row r="470" spans="2:11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</row>
    <row r="471" spans="2:11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</row>
    <row r="472" spans="2:11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</row>
    <row r="473" spans="2:11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</row>
    <row r="474" spans="2:11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</row>
    <row r="475" spans="2:11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</row>
    <row r="476" spans="2:11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</row>
    <row r="477" spans="2:11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</row>
    <row r="478" spans="2:11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</row>
    <row r="479" spans="2:11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</row>
    <row r="480" spans="2:11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</row>
    <row r="481" spans="2:11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</row>
    <row r="482" spans="2:11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</row>
    <row r="483" spans="2:11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</row>
    <row r="484" spans="2:11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</row>
    <row r="485" spans="2:11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</row>
    <row r="486" spans="2:11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</row>
    <row r="487" spans="2:11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</row>
    <row r="488" spans="2:11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</row>
    <row r="489" spans="2:11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</row>
    <row r="490" spans="2:11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</row>
    <row r="491" spans="2:11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</row>
    <row r="492" spans="2:11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</row>
    <row r="493" spans="2:11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</row>
    <row r="494" spans="2:11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</row>
    <row r="495" spans="2:11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</row>
    <row r="496" spans="2:11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</row>
    <row r="497" spans="2:11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</row>
    <row r="498" spans="2:11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</row>
    <row r="499" spans="2:11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</row>
    <row r="500" spans="2:11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34.140625" style="2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2" style="1" bestFit="1" customWidth="1"/>
    <col min="8" max="8" width="8.42578125" style="1" bestFit="1" customWidth="1"/>
    <col min="9" max="9" width="9.710937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8801</v>
      </c>
    </row>
    <row r="6" spans="2:12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ht="26.25" customHeight="1">
      <c r="B7" s="134" t="s">
        <v>97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12" s="3" customFormat="1" ht="78.75">
      <c r="B8" s="21" t="s">
        <v>114</v>
      </c>
      <c r="C8" s="29" t="s">
        <v>44</v>
      </c>
      <c r="D8" s="29" t="s">
        <v>65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58</v>
      </c>
      <c r="K8" s="29" t="s">
        <v>147</v>
      </c>
      <c r="L8" s="30" t="s">
        <v>149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4" t="s">
        <v>47</v>
      </c>
      <c r="C11" s="107"/>
      <c r="D11" s="107"/>
      <c r="E11" s="107"/>
      <c r="F11" s="107"/>
      <c r="G11" s="108"/>
      <c r="H11" s="112"/>
      <c r="I11" s="108">
        <v>-2906.7439194930002</v>
      </c>
      <c r="J11" s="107"/>
      <c r="K11" s="109">
        <f>IFERROR(I11/$I$11,0)</f>
        <v>1</v>
      </c>
      <c r="L11" s="109">
        <f>I11/'סכום נכסי הקרן'!$C$42</f>
        <v>-2.8373903929833469E-4</v>
      </c>
    </row>
    <row r="12" spans="2:12" ht="21" customHeight="1">
      <c r="B12" s="110" t="s">
        <v>2226</v>
      </c>
      <c r="C12" s="107"/>
      <c r="D12" s="107"/>
      <c r="E12" s="107"/>
      <c r="F12" s="107"/>
      <c r="G12" s="108"/>
      <c r="H12" s="112"/>
      <c r="I12" s="108">
        <v>-3142.040913501</v>
      </c>
      <c r="J12" s="107"/>
      <c r="K12" s="109">
        <f t="shared" ref="K12:K16" si="0">IFERROR(I12/$I$11,0)</f>
        <v>1.0809486492532305</v>
      </c>
      <c r="L12" s="109">
        <f>I12/'סכום נכסי הקרן'!$C$42</f>
        <v>-3.0670733126994418E-4</v>
      </c>
    </row>
    <row r="13" spans="2:12">
      <c r="B13" s="72" t="s">
        <v>2227</v>
      </c>
      <c r="C13" s="73">
        <v>8050</v>
      </c>
      <c r="D13" s="86" t="s">
        <v>350</v>
      </c>
      <c r="E13" s="86" t="s">
        <v>131</v>
      </c>
      <c r="F13" s="94">
        <v>44144</v>
      </c>
      <c r="G13" s="83">
        <v>-948296.10528000002</v>
      </c>
      <c r="H13" s="85">
        <v>408</v>
      </c>
      <c r="I13" s="83">
        <v>-3869.04810954</v>
      </c>
      <c r="J13" s="73"/>
      <c r="K13" s="84">
        <f t="shared" si="0"/>
        <v>1.3310591564649585</v>
      </c>
      <c r="L13" s="84">
        <f>I13/'סכום נכסי הקרן'!$C$42</f>
        <v>-3.7767344630461905E-4</v>
      </c>
    </row>
    <row r="14" spans="2:12">
      <c r="B14" s="72" t="s">
        <v>2228</v>
      </c>
      <c r="C14" s="73" t="s">
        <v>2229</v>
      </c>
      <c r="D14" s="86" t="s">
        <v>154</v>
      </c>
      <c r="E14" s="86" t="s">
        <v>131</v>
      </c>
      <c r="F14" s="94">
        <v>44014</v>
      </c>
      <c r="G14" s="83">
        <v>7494.2048180000011</v>
      </c>
      <c r="H14" s="85">
        <v>9700.9251000000004</v>
      </c>
      <c r="I14" s="83">
        <v>727.00719603900006</v>
      </c>
      <c r="J14" s="73"/>
      <c r="K14" s="84">
        <f t="shared" si="0"/>
        <v>-0.25011050721172784</v>
      </c>
      <c r="L14" s="84">
        <f>I14/'סכום נכסי הקרן'!$C$42</f>
        <v>7.0966115034674858E-5</v>
      </c>
    </row>
    <row r="15" spans="2:12">
      <c r="B15" s="110" t="s">
        <v>198</v>
      </c>
      <c r="C15" s="107"/>
      <c r="D15" s="107"/>
      <c r="E15" s="107"/>
      <c r="F15" s="107"/>
      <c r="G15" s="108"/>
      <c r="H15" s="112"/>
      <c r="I15" s="108">
        <v>235.29699400800001</v>
      </c>
      <c r="J15" s="107"/>
      <c r="K15" s="109">
        <f t="shared" si="0"/>
        <v>-8.0948649253230726E-2</v>
      </c>
      <c r="L15" s="109">
        <f>I15/'סכום נכסי הקרן'!$C$42</f>
        <v>2.2968291971609542E-5</v>
      </c>
    </row>
    <row r="16" spans="2:12">
      <c r="B16" s="72" t="s">
        <v>2230</v>
      </c>
      <c r="C16" s="73" t="s">
        <v>2231</v>
      </c>
      <c r="D16" s="86" t="s">
        <v>921</v>
      </c>
      <c r="E16" s="86" t="s">
        <v>130</v>
      </c>
      <c r="F16" s="94">
        <v>43879</v>
      </c>
      <c r="G16" s="83">
        <v>21373.824808000001</v>
      </c>
      <c r="H16" s="85">
        <v>342.4153</v>
      </c>
      <c r="I16" s="83">
        <v>235.29699400800001</v>
      </c>
      <c r="J16" s="73"/>
      <c r="K16" s="84">
        <f t="shared" si="0"/>
        <v>-8.0948649253230726E-2</v>
      </c>
      <c r="L16" s="84">
        <f>I16/'סכום נכסי הקרן'!$C$42</f>
        <v>2.2968291971609542E-5</v>
      </c>
    </row>
    <row r="17" spans="2:12">
      <c r="B17" s="88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3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3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3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</row>
    <row r="507" spans="2:12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</row>
    <row r="508" spans="2:12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</row>
    <row r="509" spans="2:12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</row>
    <row r="510" spans="2:12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</row>
    <row r="511" spans="2:12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</row>
    <row r="512" spans="2:12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</row>
    <row r="513" spans="2:12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</row>
    <row r="514" spans="2:12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</row>
    <row r="515" spans="2:12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</row>
    <row r="516" spans="2:12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</row>
    <row r="517" spans="2:12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</row>
    <row r="518" spans="2:12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</row>
    <row r="519" spans="2:12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</row>
    <row r="520" spans="2:12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</row>
    <row r="521" spans="2:12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</row>
    <row r="522" spans="2:12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</row>
    <row r="523" spans="2:12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</row>
    <row r="524" spans="2:12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</row>
    <row r="525" spans="2:12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</row>
    <row r="526" spans="2:12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</row>
    <row r="527" spans="2:12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</row>
    <row r="528" spans="2:12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</row>
    <row r="529" spans="2:12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</row>
    <row r="530" spans="2:12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</row>
    <row r="531" spans="2:12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</row>
    <row r="532" spans="2:12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</row>
    <row r="533" spans="2:12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</row>
    <row r="534" spans="2:12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</row>
    <row r="535" spans="2:12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</row>
    <row r="536" spans="2:12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</row>
    <row r="537" spans="2:12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</row>
    <row r="538" spans="2:12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</row>
    <row r="539" spans="2:12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</row>
    <row r="540" spans="2:12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</row>
    <row r="541" spans="2:12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</row>
    <row r="542" spans="2:12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</row>
    <row r="543" spans="2:12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</row>
    <row r="544" spans="2:12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</row>
    <row r="545" spans="2:12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</row>
    <row r="546" spans="2:12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</row>
    <row r="547" spans="2:12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</row>
    <row r="548" spans="2:12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</row>
    <row r="549" spans="2:12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</row>
    <row r="550" spans="2:12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</row>
    <row r="551" spans="2:12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</row>
    <row r="552" spans="2:12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</row>
    <row r="553" spans="2:12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</row>
    <row r="554" spans="2:12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</row>
    <row r="555" spans="2:12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</row>
    <row r="556" spans="2:12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</row>
    <row r="557" spans="2:12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</row>
    <row r="558" spans="2:12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</row>
    <row r="559" spans="2:12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</row>
    <row r="560" spans="2:12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</row>
    <row r="561" spans="2:12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</row>
    <row r="562" spans="2:12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</row>
    <row r="563" spans="2:12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</row>
    <row r="564" spans="2:12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</row>
    <row r="565" spans="2:12">
      <c r="B565" s="120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</row>
    <row r="566" spans="2:12">
      <c r="B566" s="120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</row>
    <row r="567" spans="2:12">
      <c r="B567" s="120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</row>
    <row r="568" spans="2:12">
      <c r="B568" s="120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</row>
    <row r="569" spans="2:12">
      <c r="B569" s="120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</row>
    <row r="570" spans="2:12">
      <c r="B570" s="120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8801</v>
      </c>
    </row>
    <row r="6" spans="2:12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ht="26.25" customHeight="1">
      <c r="B7" s="134" t="s">
        <v>98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12" s="3" customFormat="1" ht="78.75">
      <c r="B8" s="21" t="s">
        <v>114</v>
      </c>
      <c r="C8" s="29" t="s">
        <v>44</v>
      </c>
      <c r="D8" s="29" t="s">
        <v>65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58</v>
      </c>
      <c r="K8" s="29" t="s">
        <v>147</v>
      </c>
      <c r="L8" s="30" t="s">
        <v>149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25" t="s">
        <v>49</v>
      </c>
      <c r="C11" s="88"/>
      <c r="D11" s="88"/>
      <c r="E11" s="88"/>
      <c r="F11" s="88"/>
      <c r="G11" s="88"/>
      <c r="H11" s="88"/>
      <c r="I11" s="126">
        <v>0</v>
      </c>
      <c r="J11" s="88"/>
      <c r="K11" s="127">
        <v>0</v>
      </c>
      <c r="L11" s="127">
        <v>0</v>
      </c>
    </row>
    <row r="12" spans="2:12" ht="19.5" customHeight="1">
      <c r="B12" s="122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22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22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22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0"/>
      <c r="D474" s="120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0"/>
      <c r="D475" s="120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0"/>
      <c r="D476" s="120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0"/>
      <c r="D477" s="120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0"/>
      <c r="D478" s="120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0"/>
      <c r="D479" s="120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0"/>
      <c r="D480" s="120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0"/>
      <c r="D481" s="120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0"/>
      <c r="D482" s="120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0"/>
      <c r="D483" s="120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0"/>
      <c r="D484" s="120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0"/>
      <c r="D485" s="120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0"/>
      <c r="D486" s="120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0"/>
      <c r="D487" s="120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0"/>
      <c r="D488" s="120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0"/>
      <c r="D489" s="120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0"/>
      <c r="D490" s="120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0"/>
      <c r="D491" s="120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0"/>
      <c r="D492" s="120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0"/>
      <c r="D493" s="120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0"/>
      <c r="D494" s="120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0"/>
      <c r="D495" s="120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0"/>
      <c r="D496" s="120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0"/>
      <c r="D497" s="120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0"/>
      <c r="D498" s="120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0"/>
      <c r="D499" s="120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0"/>
      <c r="D500" s="120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0"/>
      <c r="D501" s="120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0"/>
      <c r="D502" s="120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0"/>
      <c r="D503" s="120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0"/>
      <c r="D504" s="120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0"/>
      <c r="D505" s="120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B506" s="120"/>
      <c r="C506" s="120"/>
      <c r="D506" s="120"/>
      <c r="E506" s="121"/>
      <c r="F506" s="121"/>
      <c r="G506" s="121"/>
      <c r="H506" s="121"/>
      <c r="I506" s="121"/>
      <c r="J506" s="121"/>
      <c r="K506" s="121"/>
      <c r="L506" s="121"/>
    </row>
    <row r="507" spans="2:12">
      <c r="B507" s="120"/>
      <c r="C507" s="120"/>
      <c r="D507" s="120"/>
      <c r="E507" s="121"/>
      <c r="F507" s="121"/>
      <c r="G507" s="121"/>
      <c r="H507" s="121"/>
      <c r="I507" s="121"/>
      <c r="J507" s="121"/>
      <c r="K507" s="121"/>
      <c r="L507" s="121"/>
    </row>
    <row r="508" spans="2:12">
      <c r="B508" s="120"/>
      <c r="C508" s="120"/>
      <c r="D508" s="120"/>
      <c r="E508" s="121"/>
      <c r="F508" s="121"/>
      <c r="G508" s="121"/>
      <c r="H508" s="121"/>
      <c r="I508" s="121"/>
      <c r="J508" s="121"/>
      <c r="K508" s="121"/>
      <c r="L508" s="121"/>
    </row>
    <row r="509" spans="2:12">
      <c r="B509" s="120"/>
      <c r="C509" s="120"/>
      <c r="D509" s="120"/>
      <c r="E509" s="121"/>
      <c r="F509" s="121"/>
      <c r="G509" s="121"/>
      <c r="H509" s="121"/>
      <c r="I509" s="121"/>
      <c r="J509" s="121"/>
      <c r="K509" s="121"/>
      <c r="L509" s="121"/>
    </row>
    <row r="510" spans="2:12">
      <c r="B510" s="120"/>
      <c r="C510" s="120"/>
      <c r="D510" s="120"/>
      <c r="E510" s="121"/>
      <c r="F510" s="121"/>
      <c r="G510" s="121"/>
      <c r="H510" s="121"/>
      <c r="I510" s="121"/>
      <c r="J510" s="121"/>
      <c r="K510" s="121"/>
      <c r="L510" s="121"/>
    </row>
    <row r="511" spans="2:12">
      <c r="B511" s="120"/>
      <c r="C511" s="120"/>
      <c r="D511" s="120"/>
      <c r="E511" s="121"/>
      <c r="F511" s="121"/>
      <c r="G511" s="121"/>
      <c r="H511" s="121"/>
      <c r="I511" s="121"/>
      <c r="J511" s="121"/>
      <c r="K511" s="121"/>
      <c r="L511" s="121"/>
    </row>
    <row r="512" spans="2:12">
      <c r="B512" s="120"/>
      <c r="C512" s="120"/>
      <c r="D512" s="120"/>
      <c r="E512" s="121"/>
      <c r="F512" s="121"/>
      <c r="G512" s="121"/>
      <c r="H512" s="121"/>
      <c r="I512" s="121"/>
      <c r="J512" s="121"/>
      <c r="K512" s="121"/>
      <c r="L512" s="121"/>
    </row>
    <row r="513" spans="2:12">
      <c r="B513" s="120"/>
      <c r="C513" s="120"/>
      <c r="D513" s="120"/>
      <c r="E513" s="121"/>
      <c r="F513" s="121"/>
      <c r="G513" s="121"/>
      <c r="H513" s="121"/>
      <c r="I513" s="121"/>
      <c r="J513" s="121"/>
      <c r="K513" s="121"/>
      <c r="L513" s="121"/>
    </row>
    <row r="514" spans="2:12">
      <c r="B514" s="120"/>
      <c r="C514" s="120"/>
      <c r="D514" s="120"/>
      <c r="E514" s="121"/>
      <c r="F514" s="121"/>
      <c r="G514" s="121"/>
      <c r="H514" s="121"/>
      <c r="I514" s="121"/>
      <c r="J514" s="121"/>
      <c r="K514" s="121"/>
      <c r="L514" s="121"/>
    </row>
    <row r="515" spans="2:12">
      <c r="B515" s="120"/>
      <c r="C515" s="120"/>
      <c r="D515" s="120"/>
      <c r="E515" s="121"/>
      <c r="F515" s="121"/>
      <c r="G515" s="121"/>
      <c r="H515" s="121"/>
      <c r="I515" s="121"/>
      <c r="J515" s="121"/>
      <c r="K515" s="121"/>
      <c r="L515" s="121"/>
    </row>
    <row r="516" spans="2:12">
      <c r="B516" s="120"/>
      <c r="C516" s="120"/>
      <c r="D516" s="120"/>
      <c r="E516" s="121"/>
      <c r="F516" s="121"/>
      <c r="G516" s="121"/>
      <c r="H516" s="121"/>
      <c r="I516" s="121"/>
      <c r="J516" s="121"/>
      <c r="K516" s="121"/>
      <c r="L516" s="121"/>
    </row>
    <row r="517" spans="2:12">
      <c r="B517" s="120"/>
      <c r="C517" s="120"/>
      <c r="D517" s="120"/>
      <c r="E517" s="121"/>
      <c r="F517" s="121"/>
      <c r="G517" s="121"/>
      <c r="H517" s="121"/>
      <c r="I517" s="121"/>
      <c r="J517" s="121"/>
      <c r="K517" s="121"/>
      <c r="L517" s="121"/>
    </row>
    <row r="518" spans="2:12">
      <c r="B518" s="120"/>
      <c r="C518" s="120"/>
      <c r="D518" s="120"/>
      <c r="E518" s="121"/>
      <c r="F518" s="121"/>
      <c r="G518" s="121"/>
      <c r="H518" s="121"/>
      <c r="I518" s="121"/>
      <c r="J518" s="121"/>
      <c r="K518" s="121"/>
      <c r="L518" s="121"/>
    </row>
    <row r="519" spans="2:12">
      <c r="B519" s="120"/>
      <c r="C519" s="120"/>
      <c r="D519" s="120"/>
      <c r="E519" s="121"/>
      <c r="F519" s="121"/>
      <c r="G519" s="121"/>
      <c r="H519" s="121"/>
      <c r="I519" s="121"/>
      <c r="J519" s="121"/>
      <c r="K519" s="121"/>
      <c r="L519" s="121"/>
    </row>
    <row r="520" spans="2:12">
      <c r="B520" s="120"/>
      <c r="C520" s="120"/>
      <c r="D520" s="120"/>
      <c r="E520" s="121"/>
      <c r="F520" s="121"/>
      <c r="G520" s="121"/>
      <c r="H520" s="121"/>
      <c r="I520" s="121"/>
      <c r="J520" s="121"/>
      <c r="K520" s="121"/>
      <c r="L520" s="121"/>
    </row>
    <row r="521" spans="2:12">
      <c r="B521" s="120"/>
      <c r="C521" s="120"/>
      <c r="D521" s="120"/>
      <c r="E521" s="121"/>
      <c r="F521" s="121"/>
      <c r="G521" s="121"/>
      <c r="H521" s="121"/>
      <c r="I521" s="121"/>
      <c r="J521" s="121"/>
      <c r="K521" s="121"/>
      <c r="L521" s="121"/>
    </row>
    <row r="522" spans="2:12">
      <c r="B522" s="120"/>
      <c r="C522" s="120"/>
      <c r="D522" s="120"/>
      <c r="E522" s="121"/>
      <c r="F522" s="121"/>
      <c r="G522" s="121"/>
      <c r="H522" s="121"/>
      <c r="I522" s="121"/>
      <c r="J522" s="121"/>
      <c r="K522" s="121"/>
      <c r="L522" s="121"/>
    </row>
    <row r="523" spans="2:12">
      <c r="B523" s="120"/>
      <c r="C523" s="120"/>
      <c r="D523" s="120"/>
      <c r="E523" s="121"/>
      <c r="F523" s="121"/>
      <c r="G523" s="121"/>
      <c r="H523" s="121"/>
      <c r="I523" s="121"/>
      <c r="J523" s="121"/>
      <c r="K523" s="121"/>
      <c r="L523" s="121"/>
    </row>
    <row r="524" spans="2:12">
      <c r="B524" s="120"/>
      <c r="C524" s="120"/>
      <c r="D524" s="120"/>
      <c r="E524" s="121"/>
      <c r="F524" s="121"/>
      <c r="G524" s="121"/>
      <c r="H524" s="121"/>
      <c r="I524" s="121"/>
      <c r="J524" s="121"/>
      <c r="K524" s="121"/>
      <c r="L524" s="121"/>
    </row>
    <row r="525" spans="2:12">
      <c r="B525" s="120"/>
      <c r="C525" s="120"/>
      <c r="D525" s="120"/>
      <c r="E525" s="121"/>
      <c r="F525" s="121"/>
      <c r="G525" s="121"/>
      <c r="H525" s="121"/>
      <c r="I525" s="121"/>
      <c r="J525" s="121"/>
      <c r="K525" s="121"/>
      <c r="L525" s="121"/>
    </row>
    <row r="526" spans="2:12">
      <c r="B526" s="120"/>
      <c r="C526" s="120"/>
      <c r="D526" s="120"/>
      <c r="E526" s="121"/>
      <c r="F526" s="121"/>
      <c r="G526" s="121"/>
      <c r="H526" s="121"/>
      <c r="I526" s="121"/>
      <c r="J526" s="121"/>
      <c r="K526" s="121"/>
      <c r="L526" s="121"/>
    </row>
    <row r="527" spans="2:12">
      <c r="B527" s="120"/>
      <c r="C527" s="120"/>
      <c r="D527" s="120"/>
      <c r="E527" s="121"/>
      <c r="F527" s="121"/>
      <c r="G527" s="121"/>
      <c r="H527" s="121"/>
      <c r="I527" s="121"/>
      <c r="J527" s="121"/>
      <c r="K527" s="121"/>
      <c r="L527" s="121"/>
    </row>
    <row r="528" spans="2:12">
      <c r="B528" s="120"/>
      <c r="C528" s="120"/>
      <c r="D528" s="120"/>
      <c r="E528" s="121"/>
      <c r="F528" s="121"/>
      <c r="G528" s="121"/>
      <c r="H528" s="121"/>
      <c r="I528" s="121"/>
      <c r="J528" s="121"/>
      <c r="K528" s="121"/>
      <c r="L528" s="121"/>
    </row>
    <row r="529" spans="2:12">
      <c r="B529" s="120"/>
      <c r="C529" s="120"/>
      <c r="D529" s="120"/>
      <c r="E529" s="121"/>
      <c r="F529" s="121"/>
      <c r="G529" s="121"/>
      <c r="H529" s="121"/>
      <c r="I529" s="121"/>
      <c r="J529" s="121"/>
      <c r="K529" s="121"/>
      <c r="L529" s="121"/>
    </row>
    <row r="530" spans="2:12">
      <c r="B530" s="120"/>
      <c r="C530" s="120"/>
      <c r="D530" s="120"/>
      <c r="E530" s="121"/>
      <c r="F530" s="121"/>
      <c r="G530" s="121"/>
      <c r="H530" s="121"/>
      <c r="I530" s="121"/>
      <c r="J530" s="121"/>
      <c r="K530" s="121"/>
      <c r="L530" s="12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1"/>
  <sheetViews>
    <sheetView rightToLeft="1" topLeftCell="A2" workbookViewId="0">
      <selection activeCell="A9" sqref="A9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4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8801</v>
      </c>
    </row>
    <row r="6" spans="2:12" ht="26.25" customHeight="1">
      <c r="B6" s="134" t="s">
        <v>171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s="3" customFormat="1" ht="63">
      <c r="B7" s="66" t="s">
        <v>113</v>
      </c>
      <c r="C7" s="49" t="s">
        <v>44</v>
      </c>
      <c r="D7" s="49" t="s">
        <v>115</v>
      </c>
      <c r="E7" s="49" t="s">
        <v>14</v>
      </c>
      <c r="F7" s="49" t="s">
        <v>66</v>
      </c>
      <c r="G7" s="49" t="s">
        <v>101</v>
      </c>
      <c r="H7" s="49" t="s">
        <v>16</v>
      </c>
      <c r="I7" s="49" t="s">
        <v>18</v>
      </c>
      <c r="J7" s="49" t="s">
        <v>61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</f>
        <v>781249.39603550092</v>
      </c>
      <c r="K10" s="78">
        <f>IFERROR(J10/$J$10,0)</f>
        <v>1</v>
      </c>
      <c r="L10" s="78">
        <f>J10/'סכום נכסי הקרן'!$C$42</f>
        <v>7.626091572668757E-2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f>J12+J21</f>
        <v>781249.39603550092</v>
      </c>
      <c r="K11" s="81">
        <f t="shared" ref="K11:K51" si="0">IFERROR(J11/$J$10,0)</f>
        <v>1</v>
      </c>
      <c r="L11" s="81">
        <f>J11/'סכום נכסי הקרן'!$C$42</f>
        <v>7.626091572668757E-2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SUM(J13:J19)</f>
        <v>437835.10067922692</v>
      </c>
      <c r="K12" s="81">
        <f t="shared" si="0"/>
        <v>0.56042936212309236</v>
      </c>
      <c r="L12" s="81">
        <f>J12/'סכום נכסי הקרן'!$C$42</f>
        <v>4.273885635563042E-2</v>
      </c>
    </row>
    <row r="13" spans="2:12">
      <c r="B13" s="76" t="s">
        <v>2758</v>
      </c>
      <c r="C13" s="73" t="s">
        <v>2759</v>
      </c>
      <c r="D13" s="73">
        <v>11</v>
      </c>
      <c r="E13" s="73" t="s">
        <v>299</v>
      </c>
      <c r="F13" s="73" t="s">
        <v>300</v>
      </c>
      <c r="G13" s="86" t="s">
        <v>131</v>
      </c>
      <c r="H13" s="87">
        <v>0</v>
      </c>
      <c r="I13" s="87">
        <v>0</v>
      </c>
      <c r="J13" s="83">
        <v>1890.1986015080001</v>
      </c>
      <c r="K13" s="84">
        <f t="shared" si="0"/>
        <v>2.4194560803501822E-3</v>
      </c>
      <c r="L13" s="84">
        <f>J13/'סכום נכסי הקרן'!$C$42</f>
        <v>1.8450993624800709E-4</v>
      </c>
    </row>
    <row r="14" spans="2:12">
      <c r="B14" s="76" t="s">
        <v>2760</v>
      </c>
      <c r="C14" s="73" t="s">
        <v>2761</v>
      </c>
      <c r="D14" s="73">
        <v>12</v>
      </c>
      <c r="E14" s="73" t="s">
        <v>299</v>
      </c>
      <c r="F14" s="73" t="s">
        <v>300</v>
      </c>
      <c r="G14" s="86" t="s">
        <v>131</v>
      </c>
      <c r="H14" s="87">
        <v>0</v>
      </c>
      <c r="I14" s="87">
        <v>0</v>
      </c>
      <c r="J14" s="83">
        <v>8204.2816336510004</v>
      </c>
      <c r="K14" s="84">
        <f t="shared" si="0"/>
        <v>1.0501488609506955E-2</v>
      </c>
      <c r="L14" s="84">
        <f>J14/'סכום נכסי הקרן'!$C$42</f>
        <v>8.008531378543793E-4</v>
      </c>
    </row>
    <row r="15" spans="2:12">
      <c r="B15" s="76" t="s">
        <v>2760</v>
      </c>
      <c r="C15" s="73" t="s">
        <v>2762</v>
      </c>
      <c r="D15" s="73">
        <v>12</v>
      </c>
      <c r="E15" s="73" t="s">
        <v>299</v>
      </c>
      <c r="F15" s="73" t="s">
        <v>300</v>
      </c>
      <c r="G15" s="86" t="s">
        <v>131</v>
      </c>
      <c r="H15" s="87">
        <v>0</v>
      </c>
      <c r="I15" s="87">
        <v>0</v>
      </c>
      <c r="J15" s="83">
        <v>309.60156000000001</v>
      </c>
      <c r="K15" s="84">
        <f t="shared" si="0"/>
        <v>3.9629030316195131E-4</v>
      </c>
      <c r="L15" s="84">
        <f>J15/'סכום נכסי הקרן'!$C$42</f>
        <v>3.0221461412737039E-5</v>
      </c>
    </row>
    <row r="16" spans="2:12">
      <c r="B16" s="76" t="s">
        <v>2763</v>
      </c>
      <c r="C16" s="73" t="s">
        <v>2764</v>
      </c>
      <c r="D16" s="73">
        <v>10</v>
      </c>
      <c r="E16" s="73" t="s">
        <v>299</v>
      </c>
      <c r="F16" s="73" t="s">
        <v>300</v>
      </c>
      <c r="G16" s="86" t="s">
        <v>131</v>
      </c>
      <c r="H16" s="87">
        <v>0</v>
      </c>
      <c r="I16" s="87">
        <v>0</v>
      </c>
      <c r="J16" s="83">
        <v>2952.5963700200004</v>
      </c>
      <c r="K16" s="84">
        <f t="shared" si="0"/>
        <v>3.7793262753265935E-3</v>
      </c>
      <c r="L16" s="84">
        <f>J16/'סכום נכסי הקרן'!$C$42</f>
        <v>2.8821488258633742E-4</v>
      </c>
    </row>
    <row r="17" spans="2:12">
      <c r="B17" s="76" t="s">
        <v>2763</v>
      </c>
      <c r="C17" s="73" t="s">
        <v>2765</v>
      </c>
      <c r="D17" s="73">
        <v>10</v>
      </c>
      <c r="E17" s="73" t="s">
        <v>299</v>
      </c>
      <c r="F17" s="73" t="s">
        <v>300</v>
      </c>
      <c r="G17" s="86" t="s">
        <v>131</v>
      </c>
      <c r="H17" s="87">
        <v>0</v>
      </c>
      <c r="I17" s="87">
        <v>0</v>
      </c>
      <c r="J17" s="83">
        <v>298120.29845999996</v>
      </c>
      <c r="K17" s="84">
        <f t="shared" si="0"/>
        <v>0.38159427702962734</v>
      </c>
      <c r="L17" s="84">
        <f>J17/'סכום נכסי הקרן'!$C$42</f>
        <v>2.910072900234268E-2</v>
      </c>
    </row>
    <row r="18" spans="2:12">
      <c r="B18" s="76" t="s">
        <v>2763</v>
      </c>
      <c r="C18" s="73" t="s">
        <v>2766</v>
      </c>
      <c r="D18" s="73">
        <v>10</v>
      </c>
      <c r="E18" s="73" t="s">
        <v>299</v>
      </c>
      <c r="F18" s="73" t="s">
        <v>300</v>
      </c>
      <c r="G18" s="86" t="s">
        <v>131</v>
      </c>
      <c r="H18" s="87">
        <v>0</v>
      </c>
      <c r="I18" s="87">
        <v>0</v>
      </c>
      <c r="J18" s="83">
        <v>101508.25093919902</v>
      </c>
      <c r="K18" s="84">
        <f t="shared" si="0"/>
        <v>0.12993066164826367</v>
      </c>
      <c r="L18" s="84">
        <f>J18/'סכום נכסי הקרן'!$C$42</f>
        <v>9.9086312382709926E-3</v>
      </c>
    </row>
    <row r="19" spans="2:12">
      <c r="B19" s="76" t="s">
        <v>2767</v>
      </c>
      <c r="C19" s="73" t="s">
        <v>2768</v>
      </c>
      <c r="D19" s="73">
        <v>20</v>
      </c>
      <c r="E19" s="73" t="s">
        <v>299</v>
      </c>
      <c r="F19" s="73" t="s">
        <v>300</v>
      </c>
      <c r="G19" s="86" t="s">
        <v>131</v>
      </c>
      <c r="H19" s="87">
        <v>0</v>
      </c>
      <c r="I19" s="87">
        <v>0</v>
      </c>
      <c r="J19" s="83">
        <v>24849.873114849001</v>
      </c>
      <c r="K19" s="84">
        <f t="shared" si="0"/>
        <v>3.1807862176855738E-2</v>
      </c>
      <c r="L19" s="84">
        <f>J19/'סכום נכסי הקרן'!$C$42</f>
        <v>2.4256966969152887E-3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42</v>
      </c>
      <c r="C21" s="71"/>
      <c r="D21" s="71"/>
      <c r="E21" s="71"/>
      <c r="F21" s="71"/>
      <c r="G21" s="71"/>
      <c r="H21" s="71"/>
      <c r="I21" s="71"/>
      <c r="J21" s="80">
        <f>SUM(J22:J51)</f>
        <v>343414.295356274</v>
      </c>
      <c r="K21" s="81">
        <f t="shared" si="0"/>
        <v>0.43957063787690764</v>
      </c>
      <c r="L21" s="81">
        <f>J21/'סכום נכסי הקרן'!$C$42</f>
        <v>3.3522059371057157E-2</v>
      </c>
    </row>
    <row r="22" spans="2:12">
      <c r="B22" s="76" t="s">
        <v>2758</v>
      </c>
      <c r="C22" s="73" t="s">
        <v>2769</v>
      </c>
      <c r="D22" s="73">
        <v>11</v>
      </c>
      <c r="E22" s="73" t="s">
        <v>299</v>
      </c>
      <c r="F22" s="73" t="s">
        <v>300</v>
      </c>
      <c r="G22" s="86" t="s">
        <v>133</v>
      </c>
      <c r="H22" s="87">
        <v>0</v>
      </c>
      <c r="I22" s="87">
        <v>0</v>
      </c>
      <c r="J22" s="83">
        <v>7.7426109629999997</v>
      </c>
      <c r="K22" s="84">
        <f t="shared" si="0"/>
        <v>9.9105496942338331E-6</v>
      </c>
      <c r="L22" s="84">
        <f>J22/'סכום נכסי הקרן'!$C$42</f>
        <v>7.5578759503711564E-7</v>
      </c>
    </row>
    <row r="23" spans="2:12">
      <c r="B23" s="76" t="s">
        <v>2758</v>
      </c>
      <c r="C23" s="73" t="s">
        <v>2770</v>
      </c>
      <c r="D23" s="73">
        <v>11</v>
      </c>
      <c r="E23" s="73" t="s">
        <v>299</v>
      </c>
      <c r="F23" s="73" t="s">
        <v>300</v>
      </c>
      <c r="G23" s="86" t="s">
        <v>132</v>
      </c>
      <c r="H23" s="87">
        <v>0</v>
      </c>
      <c r="I23" s="87">
        <v>0</v>
      </c>
      <c r="J23" s="83">
        <v>4.0499858000000007E-2</v>
      </c>
      <c r="K23" s="84">
        <f t="shared" si="0"/>
        <v>5.1839858316075606E-8</v>
      </c>
      <c r="L23" s="84">
        <f>J23/'סכום נכסי הקרן'!$C$42</f>
        <v>3.9533550663256656E-9</v>
      </c>
    </row>
    <row r="24" spans="2:12">
      <c r="B24" s="76" t="s">
        <v>2758</v>
      </c>
      <c r="C24" s="73" t="s">
        <v>2771</v>
      </c>
      <c r="D24" s="73">
        <v>11</v>
      </c>
      <c r="E24" s="73" t="s">
        <v>299</v>
      </c>
      <c r="F24" s="73" t="s">
        <v>300</v>
      </c>
      <c r="G24" s="86" t="s">
        <v>130</v>
      </c>
      <c r="H24" s="87">
        <v>0</v>
      </c>
      <c r="I24" s="87">
        <v>0</v>
      </c>
      <c r="J24" s="83">
        <v>6658.6756091100006</v>
      </c>
      <c r="K24" s="84">
        <f t="shared" si="0"/>
        <v>8.5231113686613617E-3</v>
      </c>
      <c r="L24" s="84">
        <f>J24/'סכום נכסי הקרן'!$C$42</f>
        <v>6.4998027781465689E-4</v>
      </c>
    </row>
    <row r="25" spans="2:12">
      <c r="B25" s="76" t="s">
        <v>2760</v>
      </c>
      <c r="C25" s="73" t="s">
        <v>2772</v>
      </c>
      <c r="D25" s="73">
        <v>12</v>
      </c>
      <c r="E25" s="73" t="s">
        <v>299</v>
      </c>
      <c r="F25" s="73" t="s">
        <v>300</v>
      </c>
      <c r="G25" s="86" t="s">
        <v>137</v>
      </c>
      <c r="H25" s="87">
        <v>0</v>
      </c>
      <c r="I25" s="87">
        <v>0</v>
      </c>
      <c r="J25" s="83">
        <v>0.35920999999999997</v>
      </c>
      <c r="K25" s="84">
        <f t="shared" si="0"/>
        <v>4.5978915545129849E-7</v>
      </c>
      <c r="L25" s="84">
        <f>J25/'סכום נכסי הקרן'!$C$42</f>
        <v>3.5063942035916325E-8</v>
      </c>
    </row>
    <row r="26" spans="2:12">
      <c r="B26" s="76" t="s">
        <v>2760</v>
      </c>
      <c r="C26" s="73" t="s">
        <v>2773</v>
      </c>
      <c r="D26" s="73">
        <v>12</v>
      </c>
      <c r="E26" s="73" t="s">
        <v>299</v>
      </c>
      <c r="F26" s="73" t="s">
        <v>300</v>
      </c>
      <c r="G26" s="86" t="s">
        <v>133</v>
      </c>
      <c r="H26" s="87">
        <v>0</v>
      </c>
      <c r="I26" s="87">
        <v>0</v>
      </c>
      <c r="J26" s="83">
        <v>675.33718959200007</v>
      </c>
      <c r="K26" s="84">
        <f t="shared" si="0"/>
        <v>8.6443227094835657E-4</v>
      </c>
      <c r="L26" s="84">
        <f>J26/'סכום נכסי הקרן'!$C$42</f>
        <v>6.5922396566221779E-5</v>
      </c>
    </row>
    <row r="27" spans="2:12">
      <c r="B27" s="76" t="s">
        <v>2760</v>
      </c>
      <c r="C27" s="73" t="s">
        <v>2774</v>
      </c>
      <c r="D27" s="73">
        <v>12</v>
      </c>
      <c r="E27" s="73" t="s">
        <v>299</v>
      </c>
      <c r="F27" s="73" t="s">
        <v>300</v>
      </c>
      <c r="G27" s="86" t="s">
        <v>132</v>
      </c>
      <c r="H27" s="87">
        <v>0</v>
      </c>
      <c r="I27" s="87">
        <v>0</v>
      </c>
      <c r="J27" s="83">
        <v>1869.0697648670002</v>
      </c>
      <c r="K27" s="84">
        <f t="shared" si="0"/>
        <v>2.3924111485419536E-3</v>
      </c>
      <c r="L27" s="84">
        <f>J27/'סכום נכסי הקרן'!$C$42</f>
        <v>1.8244746498254574E-4</v>
      </c>
    </row>
    <row r="28" spans="2:12">
      <c r="B28" s="76" t="s">
        <v>2760</v>
      </c>
      <c r="C28" s="73" t="s">
        <v>2775</v>
      </c>
      <c r="D28" s="73">
        <v>12</v>
      </c>
      <c r="E28" s="73" t="s">
        <v>299</v>
      </c>
      <c r="F28" s="73" t="s">
        <v>300</v>
      </c>
      <c r="G28" s="86" t="s">
        <v>130</v>
      </c>
      <c r="H28" s="87">
        <v>0</v>
      </c>
      <c r="I28" s="87">
        <v>0</v>
      </c>
      <c r="J28" s="83">
        <v>41535.784694639995</v>
      </c>
      <c r="K28" s="84">
        <f t="shared" si="0"/>
        <v>5.3165845510301755E-2</v>
      </c>
      <c r="L28" s="84">
        <f>J28/'סכום נכסי הקרן'!$C$42</f>
        <v>4.0544760639992135E-3</v>
      </c>
    </row>
    <row r="29" spans="2:12">
      <c r="B29" s="76" t="s">
        <v>2760</v>
      </c>
      <c r="C29" s="73" t="s">
        <v>2776</v>
      </c>
      <c r="D29" s="73">
        <v>12</v>
      </c>
      <c r="E29" s="73" t="s">
        <v>299</v>
      </c>
      <c r="F29" s="73" t="s">
        <v>300</v>
      </c>
      <c r="G29" s="86" t="s">
        <v>134</v>
      </c>
      <c r="H29" s="87">
        <v>0</v>
      </c>
      <c r="I29" s="87">
        <v>0</v>
      </c>
      <c r="J29" s="83">
        <v>188.34498000000002</v>
      </c>
      <c r="K29" s="84">
        <f t="shared" si="0"/>
        <v>2.4108176077417587E-4</v>
      </c>
      <c r="L29" s="84">
        <f>J29/'סכום נכסי הקרן'!$C$42</f>
        <v>1.838511584164088E-5</v>
      </c>
    </row>
    <row r="30" spans="2:12">
      <c r="B30" s="76" t="s">
        <v>2760</v>
      </c>
      <c r="C30" s="73" t="s">
        <v>2777</v>
      </c>
      <c r="D30" s="73">
        <v>12</v>
      </c>
      <c r="E30" s="73" t="s">
        <v>299</v>
      </c>
      <c r="F30" s="73" t="s">
        <v>300</v>
      </c>
      <c r="G30" s="86" t="s">
        <v>139</v>
      </c>
      <c r="H30" s="87">
        <v>0</v>
      </c>
      <c r="I30" s="87">
        <v>0</v>
      </c>
      <c r="J30" s="83">
        <v>1.5559666E-2</v>
      </c>
      <c r="K30" s="84">
        <f t="shared" si="0"/>
        <v>1.9916387876852771E-8</v>
      </c>
      <c r="L30" s="84">
        <f>J30/'סכום נכסי הקרן'!$C$42</f>
        <v>1.5188419774566912E-9</v>
      </c>
    </row>
    <row r="31" spans="2:12">
      <c r="B31" s="76" t="s">
        <v>2763</v>
      </c>
      <c r="C31" s="73" t="s">
        <v>2778</v>
      </c>
      <c r="D31" s="73">
        <v>10</v>
      </c>
      <c r="E31" s="73" t="s">
        <v>299</v>
      </c>
      <c r="F31" s="73" t="s">
        <v>300</v>
      </c>
      <c r="G31" s="86" t="s">
        <v>138</v>
      </c>
      <c r="H31" s="87">
        <v>0</v>
      </c>
      <c r="I31" s="87">
        <v>0</v>
      </c>
      <c r="J31" s="83">
        <v>5.1806800000000006</v>
      </c>
      <c r="K31" s="84">
        <f t="shared" si="0"/>
        <v>6.631275526470403E-6</v>
      </c>
      <c r="L31" s="84">
        <f>J31/'סכום נכסי הקרן'!$C$42</f>
        <v>5.0570714408460521E-7</v>
      </c>
    </row>
    <row r="32" spans="2:12">
      <c r="B32" s="76" t="s">
        <v>2763</v>
      </c>
      <c r="C32" s="73" t="s">
        <v>2779</v>
      </c>
      <c r="D32" s="73">
        <v>10</v>
      </c>
      <c r="E32" s="73" t="s">
        <v>299</v>
      </c>
      <c r="F32" s="73" t="s">
        <v>300</v>
      </c>
      <c r="G32" s="86" t="s">
        <v>130</v>
      </c>
      <c r="H32" s="87">
        <v>0</v>
      </c>
      <c r="I32" s="87">
        <v>0</v>
      </c>
      <c r="J32" s="83">
        <v>119031.15127999999</v>
      </c>
      <c r="K32" s="84">
        <f t="shared" si="0"/>
        <v>0.15235999142403314</v>
      </c>
      <c r="L32" s="84">
        <f>J32/'סכום נכסי הקרן'!$C$42</f>
        <v>1.1619112466107032E-2</v>
      </c>
    </row>
    <row r="33" spans="2:12">
      <c r="B33" s="76" t="s">
        <v>2763</v>
      </c>
      <c r="C33" s="73" t="s">
        <v>2780</v>
      </c>
      <c r="D33" s="73">
        <v>10</v>
      </c>
      <c r="E33" s="73" t="s">
        <v>299</v>
      </c>
      <c r="F33" s="73" t="s">
        <v>300</v>
      </c>
      <c r="G33" s="86" t="s">
        <v>133</v>
      </c>
      <c r="H33" s="87">
        <v>0</v>
      </c>
      <c r="I33" s="87">
        <v>0</v>
      </c>
      <c r="J33" s="83">
        <v>-610.28031999999996</v>
      </c>
      <c r="K33" s="84">
        <f t="shared" si="0"/>
        <v>-7.8115941349446894E-4</v>
      </c>
      <c r="L33" s="84">
        <f>J33/'סכום נכסי הקרן'!$C$42</f>
        <v>-5.9571932201610388E-5</v>
      </c>
    </row>
    <row r="34" spans="2:12">
      <c r="B34" s="76" t="s">
        <v>2763</v>
      </c>
      <c r="C34" s="73" t="s">
        <v>2781</v>
      </c>
      <c r="D34" s="73">
        <v>10</v>
      </c>
      <c r="E34" s="73" t="s">
        <v>299</v>
      </c>
      <c r="F34" s="73" t="s">
        <v>300</v>
      </c>
      <c r="G34" s="86" t="s">
        <v>132</v>
      </c>
      <c r="H34" s="87">
        <v>0</v>
      </c>
      <c r="I34" s="87">
        <v>0</v>
      </c>
      <c r="J34" s="83">
        <v>200.410463927</v>
      </c>
      <c r="K34" s="84">
        <f t="shared" si="0"/>
        <v>2.5652559213996896E-4</v>
      </c>
      <c r="L34" s="84">
        <f>J34/'סכום נכסי הקרן'!$C$42</f>
        <v>1.9562876563924802E-5</v>
      </c>
    </row>
    <row r="35" spans="2:12">
      <c r="B35" s="76" t="s">
        <v>2763</v>
      </c>
      <c r="C35" s="73" t="s">
        <v>2782</v>
      </c>
      <c r="D35" s="73">
        <v>10</v>
      </c>
      <c r="E35" s="73" t="s">
        <v>299</v>
      </c>
      <c r="F35" s="73" t="s">
        <v>300</v>
      </c>
      <c r="G35" s="86" t="s">
        <v>134</v>
      </c>
      <c r="H35" s="87">
        <v>0</v>
      </c>
      <c r="I35" s="87">
        <v>0</v>
      </c>
      <c r="J35" s="83">
        <v>8.1069760000000001E-3</v>
      </c>
      <c r="K35" s="84">
        <f t="shared" si="0"/>
        <v>1.0376937302146227E-8</v>
      </c>
      <c r="L35" s="84">
        <f>J35/'סכום נכסי הקרן'!$C$42</f>
        <v>7.9135474110009416E-10</v>
      </c>
    </row>
    <row r="36" spans="2:12">
      <c r="B36" s="76" t="s">
        <v>2763</v>
      </c>
      <c r="C36" s="73" t="s">
        <v>2783</v>
      </c>
      <c r="D36" s="73">
        <v>10</v>
      </c>
      <c r="E36" s="73" t="s">
        <v>299</v>
      </c>
      <c r="F36" s="73" t="s">
        <v>300</v>
      </c>
      <c r="G36" s="86" t="s">
        <v>139</v>
      </c>
      <c r="H36" s="87">
        <v>0</v>
      </c>
      <c r="I36" s="87">
        <v>0</v>
      </c>
      <c r="J36" s="83">
        <v>27023.581307824999</v>
      </c>
      <c r="K36" s="84">
        <f t="shared" si="0"/>
        <v>3.4590210814827965E-2</v>
      </c>
      <c r="L36" s="84">
        <f>J36/'סכום נכסי הקרן'!$C$42</f>
        <v>2.6378811519179525E-3</v>
      </c>
    </row>
    <row r="37" spans="2:12">
      <c r="B37" s="76" t="s">
        <v>2763</v>
      </c>
      <c r="C37" s="73" t="s">
        <v>2784</v>
      </c>
      <c r="D37" s="73">
        <v>10</v>
      </c>
      <c r="E37" s="73" t="s">
        <v>299</v>
      </c>
      <c r="F37" s="73" t="s">
        <v>300</v>
      </c>
      <c r="G37" s="86" t="s">
        <v>135</v>
      </c>
      <c r="H37" s="87">
        <v>0</v>
      </c>
      <c r="I37" s="87">
        <v>0</v>
      </c>
      <c r="J37" s="83">
        <v>0.16498621700000002</v>
      </c>
      <c r="K37" s="84">
        <f t="shared" si="0"/>
        <v>2.1118252101983428E-7</v>
      </c>
      <c r="L37" s="84">
        <f>J37/'סכום נכסי הקרן'!$C$42</f>
        <v>1.6104972438443009E-8</v>
      </c>
    </row>
    <row r="38" spans="2:12">
      <c r="B38" s="76" t="s">
        <v>2763</v>
      </c>
      <c r="C38" s="73" t="s">
        <v>2785</v>
      </c>
      <c r="D38" s="73">
        <v>10</v>
      </c>
      <c r="E38" s="73" t="s">
        <v>299</v>
      </c>
      <c r="F38" s="73" t="s">
        <v>300</v>
      </c>
      <c r="G38" s="86" t="s">
        <v>133</v>
      </c>
      <c r="H38" s="87">
        <v>0</v>
      </c>
      <c r="I38" s="87">
        <v>0</v>
      </c>
      <c r="J38" s="83">
        <v>-12411.201436594998</v>
      </c>
      <c r="K38" s="84">
        <f t="shared" si="0"/>
        <v>-1.5886350120174707E-2</v>
      </c>
      <c r="L38" s="84">
        <f>J38/'סכום נכסי הקרן'!$C$42</f>
        <v>-1.2115076077192964E-3</v>
      </c>
    </row>
    <row r="39" spans="2:12">
      <c r="B39" s="76" t="s">
        <v>2763</v>
      </c>
      <c r="C39" s="73" t="s">
        <v>2786</v>
      </c>
      <c r="D39" s="73">
        <v>10</v>
      </c>
      <c r="E39" s="73" t="s">
        <v>299</v>
      </c>
      <c r="F39" s="73" t="s">
        <v>300</v>
      </c>
      <c r="G39" s="86" t="s">
        <v>137</v>
      </c>
      <c r="H39" s="87">
        <v>0</v>
      </c>
      <c r="I39" s="87">
        <v>0</v>
      </c>
      <c r="J39" s="83">
        <v>582.52365899999995</v>
      </c>
      <c r="K39" s="84">
        <f t="shared" si="0"/>
        <v>7.4563085994824808E-4</v>
      </c>
      <c r="L39" s="84">
        <f>J39/'סכום נכסי הקרן'!$C$42</f>
        <v>5.6862492173730928E-5</v>
      </c>
    </row>
    <row r="40" spans="2:12">
      <c r="B40" s="76" t="s">
        <v>2763</v>
      </c>
      <c r="C40" s="73" t="s">
        <v>2787</v>
      </c>
      <c r="D40" s="73">
        <v>10</v>
      </c>
      <c r="E40" s="73" t="s">
        <v>299</v>
      </c>
      <c r="F40" s="73" t="s">
        <v>300</v>
      </c>
      <c r="G40" s="86" t="s">
        <v>132</v>
      </c>
      <c r="H40" s="87">
        <v>0</v>
      </c>
      <c r="I40" s="87">
        <v>0</v>
      </c>
      <c r="J40" s="83">
        <v>8.4324899999999996</v>
      </c>
      <c r="K40" s="84">
        <f t="shared" si="0"/>
        <v>1.0793595544254113E-5</v>
      </c>
      <c r="L40" s="84">
        <f>J40/'סכום נכסי הקרן'!$C$42</f>
        <v>8.2312948018831343E-7</v>
      </c>
    </row>
    <row r="41" spans="2:12">
      <c r="B41" s="76" t="s">
        <v>2763</v>
      </c>
      <c r="C41" s="73" t="s">
        <v>2788</v>
      </c>
      <c r="D41" s="73">
        <v>10</v>
      </c>
      <c r="E41" s="73" t="s">
        <v>299</v>
      </c>
      <c r="F41" s="73" t="s">
        <v>300</v>
      </c>
      <c r="G41" s="86" t="s">
        <v>130</v>
      </c>
      <c r="H41" s="87">
        <v>0</v>
      </c>
      <c r="I41" s="87">
        <v>0</v>
      </c>
      <c r="J41" s="83">
        <v>149122.74340607398</v>
      </c>
      <c r="K41" s="84">
        <f t="shared" si="0"/>
        <v>0.19087725912212758</v>
      </c>
      <c r="L41" s="84">
        <f>J41/'סכום נכסי הקרן'!$C$42</f>
        <v>1.4556474572053679E-2</v>
      </c>
    </row>
    <row r="42" spans="2:12">
      <c r="B42" s="76" t="s">
        <v>2763</v>
      </c>
      <c r="C42" s="73" t="s">
        <v>2789</v>
      </c>
      <c r="D42" s="73">
        <v>10</v>
      </c>
      <c r="E42" s="73" t="s">
        <v>299</v>
      </c>
      <c r="F42" s="73" t="s">
        <v>300</v>
      </c>
      <c r="G42" s="86" t="s">
        <v>136</v>
      </c>
      <c r="H42" s="87">
        <v>0</v>
      </c>
      <c r="I42" s="87">
        <v>0</v>
      </c>
      <c r="J42" s="83">
        <v>-1251.547379547</v>
      </c>
      <c r="K42" s="84">
        <f t="shared" si="0"/>
        <v>-1.6019818842715984E-3</v>
      </c>
      <c r="L42" s="84">
        <f>J42/'סכום נכסי הקרן'!$C$42</f>
        <v>-1.2216860547211654E-4</v>
      </c>
    </row>
    <row r="43" spans="2:12">
      <c r="B43" s="76" t="s">
        <v>2763</v>
      </c>
      <c r="C43" s="73" t="s">
        <v>2790</v>
      </c>
      <c r="D43" s="73">
        <v>10</v>
      </c>
      <c r="E43" s="73" t="s">
        <v>299</v>
      </c>
      <c r="F43" s="73" t="s">
        <v>300</v>
      </c>
      <c r="G43" s="86" t="s">
        <v>134</v>
      </c>
      <c r="H43" s="87">
        <v>0</v>
      </c>
      <c r="I43" s="87">
        <v>0</v>
      </c>
      <c r="J43" s="83">
        <v>1.8978599999999999</v>
      </c>
      <c r="K43" s="84">
        <f t="shared" si="0"/>
        <v>2.4292626780011728E-6</v>
      </c>
      <c r="L43" s="84">
        <f>J43/'סכום נכסי הקרן'!$C$42</f>
        <v>1.8525779636503481E-7</v>
      </c>
    </row>
    <row r="44" spans="2:12">
      <c r="B44" s="76" t="s">
        <v>2763</v>
      </c>
      <c r="C44" s="73" t="s">
        <v>2791</v>
      </c>
      <c r="D44" s="73">
        <v>10</v>
      </c>
      <c r="E44" s="73" t="s">
        <v>299</v>
      </c>
      <c r="F44" s="73" t="s">
        <v>300</v>
      </c>
      <c r="G44" s="86" t="s">
        <v>1540</v>
      </c>
      <c r="H44" s="87">
        <v>0</v>
      </c>
      <c r="I44" s="87">
        <v>0</v>
      </c>
      <c r="J44" s="83">
        <v>1.5057199999999999</v>
      </c>
      <c r="K44" s="84">
        <f t="shared" si="0"/>
        <v>1.9273230899644473E-6</v>
      </c>
      <c r="L44" s="84">
        <f>J44/'סכום נכסי הקרן'!$C$42</f>
        <v>1.4697942374187781E-7</v>
      </c>
    </row>
    <row r="45" spans="2:12">
      <c r="B45" s="76" t="s">
        <v>2767</v>
      </c>
      <c r="C45" s="73" t="s">
        <v>2792</v>
      </c>
      <c r="D45" s="73">
        <v>20</v>
      </c>
      <c r="E45" s="73" t="s">
        <v>299</v>
      </c>
      <c r="F45" s="73" t="s">
        <v>300</v>
      </c>
      <c r="G45" s="86" t="s">
        <v>134</v>
      </c>
      <c r="H45" s="87">
        <v>0</v>
      </c>
      <c r="I45" s="87">
        <v>0</v>
      </c>
      <c r="J45" s="83">
        <v>2.8260043059999997</v>
      </c>
      <c r="K45" s="84">
        <f t="shared" si="0"/>
        <v>3.6172883081135626E-6</v>
      </c>
      <c r="L45" s="84">
        <f>J45/'סכום נכסי הקרן'!$C$42</f>
        <v>2.758577188241807E-7</v>
      </c>
    </row>
    <row r="46" spans="2:12">
      <c r="B46" s="76" t="s">
        <v>2767</v>
      </c>
      <c r="C46" s="73" t="s">
        <v>2793</v>
      </c>
      <c r="D46" s="73">
        <v>20</v>
      </c>
      <c r="E46" s="73" t="s">
        <v>299</v>
      </c>
      <c r="F46" s="73" t="s">
        <v>300</v>
      </c>
      <c r="G46" s="86" t="s">
        <v>130</v>
      </c>
      <c r="H46" s="87">
        <v>0</v>
      </c>
      <c r="I46" s="87">
        <v>0</v>
      </c>
      <c r="J46" s="83">
        <v>10767.875908962</v>
      </c>
      <c r="K46" s="84">
        <f t="shared" si="0"/>
        <v>1.3782891818674372E-2</v>
      </c>
      <c r="L46" s="84">
        <f>J46/'סכום נכסי הקרן'!$C$42</f>
        <v>1.0510959514539778E-3</v>
      </c>
    </row>
    <row r="47" spans="2:12">
      <c r="B47" s="76" t="s">
        <v>2767</v>
      </c>
      <c r="C47" s="73" t="s">
        <v>2794</v>
      </c>
      <c r="D47" s="73">
        <v>20</v>
      </c>
      <c r="E47" s="73" t="s">
        <v>299</v>
      </c>
      <c r="F47" s="73" t="s">
        <v>300</v>
      </c>
      <c r="G47" s="86" t="s">
        <v>132</v>
      </c>
      <c r="H47" s="87">
        <v>0</v>
      </c>
      <c r="I47" s="87">
        <v>0</v>
      </c>
      <c r="J47" s="83">
        <v>0.62124648599999999</v>
      </c>
      <c r="K47" s="84">
        <f t="shared" si="0"/>
        <v>7.9519611682588721E-7</v>
      </c>
      <c r="L47" s="84">
        <f>J47/'סכום נכסי הקרן'!$C$42</f>
        <v>6.0642384051448184E-8</v>
      </c>
    </row>
    <row r="48" spans="2:12">
      <c r="B48" s="76" t="s">
        <v>2767</v>
      </c>
      <c r="C48" s="73" t="s">
        <v>2795</v>
      </c>
      <c r="D48" s="73">
        <v>20</v>
      </c>
      <c r="E48" s="73" t="s">
        <v>299</v>
      </c>
      <c r="F48" s="73" t="s">
        <v>300</v>
      </c>
      <c r="G48" s="86" t="s">
        <v>139</v>
      </c>
      <c r="H48" s="87">
        <v>0</v>
      </c>
      <c r="I48" s="87">
        <v>0</v>
      </c>
      <c r="J48" s="83">
        <v>8.3283000000000001E-4</v>
      </c>
      <c r="K48" s="84">
        <f t="shared" si="0"/>
        <v>1.0660232241154337E-9</v>
      </c>
      <c r="L48" s="84">
        <f>J48/'סכום נכסי הקרן'!$C$42</f>
        <v>8.1295907256958864E-11</v>
      </c>
    </row>
    <row r="49" spans="2:12">
      <c r="B49" s="76" t="s">
        <v>2767</v>
      </c>
      <c r="C49" s="73" t="s">
        <v>2796</v>
      </c>
      <c r="D49" s="73">
        <v>20</v>
      </c>
      <c r="E49" s="73" t="s">
        <v>299</v>
      </c>
      <c r="F49" s="73" t="s">
        <v>300</v>
      </c>
      <c r="G49" s="86" t="s">
        <v>133</v>
      </c>
      <c r="H49" s="87">
        <v>0</v>
      </c>
      <c r="I49" s="87">
        <v>0</v>
      </c>
      <c r="J49" s="83">
        <v>3.2109923999999998E-2</v>
      </c>
      <c r="K49" s="84">
        <f t="shared" si="0"/>
        <v>4.1100734493932182E-8</v>
      </c>
      <c r="L49" s="84">
        <f>J49/'סכום נכסי הקרן'!$C$42</f>
        <v>3.1343796495467232E-9</v>
      </c>
    </row>
    <row r="50" spans="2:12">
      <c r="B50" s="76" t="s">
        <v>2767</v>
      </c>
      <c r="C50" s="73" t="s">
        <v>2797</v>
      </c>
      <c r="D50" s="73">
        <v>20</v>
      </c>
      <c r="E50" s="73" t="s">
        <v>299</v>
      </c>
      <c r="F50" s="73" t="s">
        <v>300</v>
      </c>
      <c r="G50" s="86" t="s">
        <v>132</v>
      </c>
      <c r="H50" s="87">
        <v>0</v>
      </c>
      <c r="I50" s="87">
        <v>0</v>
      </c>
      <c r="J50" s="83">
        <v>2.202847582</v>
      </c>
      <c r="K50" s="84">
        <f t="shared" si="0"/>
        <v>2.819647084757426E-6</v>
      </c>
      <c r="L50" s="84">
        <f>J50/'סכום נכסי הקרן'!$C$42</f>
        <v>2.1502886870968635E-7</v>
      </c>
    </row>
    <row r="51" spans="2:12">
      <c r="B51" s="76" t="s">
        <v>2767</v>
      </c>
      <c r="C51" s="73" t="s">
        <v>2798</v>
      </c>
      <c r="D51" s="73">
        <v>20</v>
      </c>
      <c r="E51" s="73" t="s">
        <v>299</v>
      </c>
      <c r="F51" s="73" t="s">
        <v>300</v>
      </c>
      <c r="G51" s="86" t="s">
        <v>136</v>
      </c>
      <c r="H51" s="87">
        <v>0</v>
      </c>
      <c r="I51" s="87">
        <v>0</v>
      </c>
      <c r="J51" s="83">
        <v>0.79546361099999985</v>
      </c>
      <c r="K51" s="84">
        <f t="shared" si="0"/>
        <v>1.0181942092200389E-6</v>
      </c>
      <c r="L51" s="84">
        <f>J51/'סכום נכסי הקרן'!$C$42</f>
        <v>7.7648422782730683E-8</v>
      </c>
    </row>
    <row r="52" spans="2:12">
      <c r="B52" s="72"/>
      <c r="C52" s="73"/>
      <c r="D52" s="73"/>
      <c r="E52" s="73"/>
      <c r="F52" s="73"/>
      <c r="G52" s="73"/>
      <c r="H52" s="73"/>
      <c r="I52" s="73"/>
      <c r="J52" s="73"/>
      <c r="K52" s="84"/>
      <c r="L52" s="73"/>
    </row>
    <row r="53" spans="2:12">
      <c r="B53" s="120"/>
      <c r="C53" s="120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2:12">
      <c r="B54" s="120"/>
      <c r="C54" s="120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2:12">
      <c r="B55" s="120"/>
      <c r="C55" s="120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2:12">
      <c r="B56" s="122" t="s">
        <v>219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2:12">
      <c r="B57" s="123"/>
      <c r="C57" s="120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2:12">
      <c r="B58" s="120"/>
      <c r="C58" s="120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2:12">
      <c r="B59" s="120"/>
      <c r="C59" s="120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2:12">
      <c r="B60" s="120"/>
      <c r="C60" s="120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2:12">
      <c r="B61" s="120"/>
      <c r="C61" s="120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2:12">
      <c r="B62" s="120"/>
      <c r="C62" s="120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2:12">
      <c r="B63" s="120"/>
      <c r="C63" s="120"/>
      <c r="D63" s="121"/>
      <c r="E63" s="121"/>
      <c r="F63" s="121"/>
      <c r="G63" s="121"/>
      <c r="H63" s="121"/>
      <c r="I63" s="121"/>
      <c r="J63" s="121"/>
      <c r="K63" s="121"/>
      <c r="L63" s="121"/>
    </row>
    <row r="64" spans="2:12">
      <c r="B64" s="120"/>
      <c r="C64" s="120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2:12">
      <c r="B65" s="120"/>
      <c r="C65" s="120"/>
      <c r="D65" s="121"/>
      <c r="E65" s="121"/>
      <c r="F65" s="121"/>
      <c r="G65" s="121"/>
      <c r="H65" s="121"/>
      <c r="I65" s="121"/>
      <c r="J65" s="121"/>
      <c r="K65" s="121"/>
      <c r="L65" s="121"/>
    </row>
    <row r="66" spans="2:12">
      <c r="B66" s="120"/>
      <c r="C66" s="120"/>
      <c r="D66" s="121"/>
      <c r="E66" s="121"/>
      <c r="F66" s="121"/>
      <c r="G66" s="121"/>
      <c r="H66" s="121"/>
      <c r="I66" s="121"/>
      <c r="J66" s="121"/>
      <c r="K66" s="121"/>
      <c r="L66" s="121"/>
    </row>
    <row r="67" spans="2:12">
      <c r="B67" s="120"/>
      <c r="C67" s="120"/>
      <c r="D67" s="121"/>
      <c r="E67" s="121"/>
      <c r="F67" s="121"/>
      <c r="G67" s="121"/>
      <c r="H67" s="121"/>
      <c r="I67" s="121"/>
      <c r="J67" s="121"/>
      <c r="K67" s="121"/>
      <c r="L67" s="121"/>
    </row>
    <row r="68" spans="2:12">
      <c r="B68" s="120"/>
      <c r="C68" s="120"/>
      <c r="D68" s="121"/>
      <c r="E68" s="121"/>
      <c r="F68" s="121"/>
      <c r="G68" s="121"/>
      <c r="H68" s="121"/>
      <c r="I68" s="121"/>
      <c r="J68" s="121"/>
      <c r="K68" s="121"/>
      <c r="L68" s="121"/>
    </row>
    <row r="69" spans="2:12">
      <c r="B69" s="120"/>
      <c r="C69" s="120"/>
      <c r="D69" s="121"/>
      <c r="E69" s="121"/>
      <c r="F69" s="121"/>
      <c r="G69" s="121"/>
      <c r="H69" s="121"/>
      <c r="I69" s="121"/>
      <c r="J69" s="121"/>
      <c r="K69" s="121"/>
      <c r="L69" s="121"/>
    </row>
    <row r="70" spans="2:12">
      <c r="B70" s="120"/>
      <c r="C70" s="120"/>
      <c r="D70" s="121"/>
      <c r="E70" s="121"/>
      <c r="F70" s="121"/>
      <c r="G70" s="121"/>
      <c r="H70" s="121"/>
      <c r="I70" s="121"/>
      <c r="J70" s="121"/>
      <c r="K70" s="121"/>
      <c r="L70" s="121"/>
    </row>
    <row r="71" spans="2:12">
      <c r="B71" s="120"/>
      <c r="C71" s="120"/>
      <c r="D71" s="121"/>
      <c r="E71" s="121"/>
      <c r="F71" s="121"/>
      <c r="G71" s="121"/>
      <c r="H71" s="121"/>
      <c r="I71" s="121"/>
      <c r="J71" s="121"/>
      <c r="K71" s="121"/>
      <c r="L71" s="121"/>
    </row>
    <row r="72" spans="2:12">
      <c r="B72" s="120"/>
      <c r="C72" s="120"/>
      <c r="D72" s="121"/>
      <c r="E72" s="121"/>
      <c r="F72" s="121"/>
      <c r="G72" s="121"/>
      <c r="H72" s="121"/>
      <c r="I72" s="121"/>
      <c r="J72" s="121"/>
      <c r="K72" s="121"/>
      <c r="L72" s="121"/>
    </row>
    <row r="73" spans="2:12">
      <c r="B73" s="120"/>
      <c r="C73" s="120"/>
      <c r="D73" s="121"/>
      <c r="E73" s="121"/>
      <c r="F73" s="121"/>
      <c r="G73" s="121"/>
      <c r="H73" s="121"/>
      <c r="I73" s="121"/>
      <c r="J73" s="121"/>
      <c r="K73" s="121"/>
      <c r="L73" s="121"/>
    </row>
    <row r="74" spans="2:12">
      <c r="B74" s="120"/>
      <c r="C74" s="120"/>
      <c r="D74" s="121"/>
      <c r="E74" s="121"/>
      <c r="F74" s="121"/>
      <c r="G74" s="121"/>
      <c r="H74" s="121"/>
      <c r="I74" s="121"/>
      <c r="J74" s="121"/>
      <c r="K74" s="121"/>
      <c r="L74" s="121"/>
    </row>
    <row r="75" spans="2:12">
      <c r="B75" s="120"/>
      <c r="C75" s="120"/>
      <c r="D75" s="121"/>
      <c r="E75" s="121"/>
      <c r="F75" s="121"/>
      <c r="G75" s="121"/>
      <c r="H75" s="121"/>
      <c r="I75" s="121"/>
      <c r="J75" s="121"/>
      <c r="K75" s="121"/>
      <c r="L75" s="121"/>
    </row>
    <row r="76" spans="2:12">
      <c r="B76" s="120"/>
      <c r="C76" s="120"/>
      <c r="D76" s="121"/>
      <c r="E76" s="121"/>
      <c r="F76" s="121"/>
      <c r="G76" s="121"/>
      <c r="H76" s="121"/>
      <c r="I76" s="121"/>
      <c r="J76" s="121"/>
      <c r="K76" s="121"/>
      <c r="L76" s="121"/>
    </row>
    <row r="77" spans="2:12">
      <c r="B77" s="120"/>
      <c r="C77" s="120"/>
      <c r="D77" s="121"/>
      <c r="E77" s="121"/>
      <c r="F77" s="121"/>
      <c r="G77" s="121"/>
      <c r="H77" s="121"/>
      <c r="I77" s="121"/>
      <c r="J77" s="121"/>
      <c r="K77" s="121"/>
      <c r="L77" s="121"/>
    </row>
    <row r="78" spans="2:12">
      <c r="B78" s="120"/>
      <c r="C78" s="120"/>
      <c r="D78" s="121"/>
      <c r="E78" s="121"/>
      <c r="F78" s="121"/>
      <c r="G78" s="121"/>
      <c r="H78" s="121"/>
      <c r="I78" s="121"/>
      <c r="J78" s="121"/>
      <c r="K78" s="121"/>
      <c r="L78" s="121"/>
    </row>
    <row r="79" spans="2:12">
      <c r="B79" s="120"/>
      <c r="C79" s="120"/>
      <c r="D79" s="121"/>
      <c r="E79" s="121"/>
      <c r="F79" s="121"/>
      <c r="G79" s="121"/>
      <c r="H79" s="121"/>
      <c r="I79" s="121"/>
      <c r="J79" s="121"/>
      <c r="K79" s="121"/>
      <c r="L79" s="121"/>
    </row>
    <row r="80" spans="2:12">
      <c r="B80" s="120"/>
      <c r="C80" s="120"/>
      <c r="D80" s="121"/>
      <c r="E80" s="121"/>
      <c r="F80" s="121"/>
      <c r="G80" s="121"/>
      <c r="H80" s="121"/>
      <c r="I80" s="121"/>
      <c r="J80" s="121"/>
      <c r="K80" s="121"/>
      <c r="L80" s="121"/>
    </row>
    <row r="81" spans="2:12">
      <c r="B81" s="120"/>
      <c r="C81" s="120"/>
      <c r="D81" s="121"/>
      <c r="E81" s="121"/>
      <c r="F81" s="121"/>
      <c r="G81" s="121"/>
      <c r="H81" s="121"/>
      <c r="I81" s="121"/>
      <c r="J81" s="121"/>
      <c r="K81" s="121"/>
      <c r="L81" s="121"/>
    </row>
    <row r="82" spans="2:12">
      <c r="B82" s="120"/>
      <c r="C82" s="120"/>
      <c r="D82" s="121"/>
      <c r="E82" s="121"/>
      <c r="F82" s="121"/>
      <c r="G82" s="121"/>
      <c r="H82" s="121"/>
      <c r="I82" s="121"/>
      <c r="J82" s="121"/>
      <c r="K82" s="121"/>
      <c r="L82" s="121"/>
    </row>
    <row r="83" spans="2:12">
      <c r="B83" s="120"/>
      <c r="C83" s="120"/>
      <c r="D83" s="121"/>
      <c r="E83" s="121"/>
      <c r="F83" s="121"/>
      <c r="G83" s="121"/>
      <c r="H83" s="121"/>
      <c r="I83" s="121"/>
      <c r="J83" s="121"/>
      <c r="K83" s="121"/>
      <c r="L83" s="121"/>
    </row>
    <row r="84" spans="2:12">
      <c r="B84" s="120"/>
      <c r="C84" s="120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2:12">
      <c r="B85" s="120"/>
      <c r="C85" s="120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2:12">
      <c r="B86" s="120"/>
      <c r="C86" s="120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2:12">
      <c r="B87" s="120"/>
      <c r="C87" s="120"/>
      <c r="D87" s="121"/>
      <c r="E87" s="121"/>
      <c r="F87" s="121"/>
      <c r="G87" s="121"/>
      <c r="H87" s="121"/>
      <c r="I87" s="121"/>
      <c r="J87" s="121"/>
      <c r="K87" s="121"/>
      <c r="L87" s="121"/>
    </row>
    <row r="88" spans="2:12">
      <c r="B88" s="120"/>
      <c r="C88" s="120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2:12">
      <c r="B89" s="120"/>
      <c r="C89" s="120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2:12">
      <c r="B90" s="120"/>
      <c r="C90" s="120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2:12">
      <c r="B91" s="120"/>
      <c r="C91" s="120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2:12">
      <c r="B92" s="120"/>
      <c r="C92" s="120"/>
      <c r="D92" s="121"/>
      <c r="E92" s="121"/>
      <c r="F92" s="121"/>
      <c r="G92" s="121"/>
      <c r="H92" s="121"/>
      <c r="I92" s="121"/>
      <c r="J92" s="121"/>
      <c r="K92" s="121"/>
      <c r="L92" s="121"/>
    </row>
    <row r="93" spans="2:12">
      <c r="B93" s="120"/>
      <c r="C93" s="120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2:12">
      <c r="B94" s="120"/>
      <c r="C94" s="120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2:12">
      <c r="B95" s="120"/>
      <c r="C95" s="120"/>
      <c r="D95" s="121"/>
      <c r="E95" s="121"/>
      <c r="F95" s="121"/>
      <c r="G95" s="121"/>
      <c r="H95" s="121"/>
      <c r="I95" s="121"/>
      <c r="J95" s="121"/>
      <c r="K95" s="121"/>
      <c r="L95" s="121"/>
    </row>
    <row r="96" spans="2:12">
      <c r="B96" s="120"/>
      <c r="C96" s="120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2:12">
      <c r="B97" s="120"/>
      <c r="C97" s="120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2:12">
      <c r="B98" s="120"/>
      <c r="C98" s="120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2:12">
      <c r="B99" s="120"/>
      <c r="C99" s="120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2:12">
      <c r="B100" s="120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2:12">
      <c r="B101" s="120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2:12">
      <c r="B102" s="120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2:12">
      <c r="B103" s="120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2:12">
      <c r="B104" s="120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2:12">
      <c r="B105" s="120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</row>
    <row r="106" spans="2:12">
      <c r="B106" s="120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</row>
    <row r="107" spans="2:12">
      <c r="B107" s="120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</row>
    <row r="108" spans="2:12">
      <c r="B108" s="120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</row>
    <row r="109" spans="2:12">
      <c r="B109" s="120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0" spans="2:12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</row>
    <row r="111" spans="2:12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2:12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</row>
    <row r="113" spans="2:12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</row>
    <row r="114" spans="2:12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</row>
    <row r="115" spans="2:12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</row>
    <row r="116" spans="2:12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</row>
    <row r="117" spans="2:12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B432" s="120"/>
      <c r="C432" s="120"/>
      <c r="D432" s="121"/>
      <c r="E432" s="121"/>
      <c r="F432" s="121"/>
      <c r="G432" s="121"/>
      <c r="H432" s="121"/>
      <c r="I432" s="121"/>
      <c r="J432" s="121"/>
      <c r="K432" s="121"/>
      <c r="L432" s="121"/>
    </row>
    <row r="433" spans="2:12">
      <c r="B433" s="120"/>
      <c r="C433" s="120"/>
      <c r="D433" s="121"/>
      <c r="E433" s="121"/>
      <c r="F433" s="121"/>
      <c r="G433" s="121"/>
      <c r="H433" s="121"/>
      <c r="I433" s="121"/>
      <c r="J433" s="121"/>
      <c r="K433" s="121"/>
      <c r="L433" s="121"/>
    </row>
    <row r="434" spans="2:12">
      <c r="B434" s="120"/>
      <c r="C434" s="120"/>
      <c r="D434" s="121"/>
      <c r="E434" s="121"/>
      <c r="F434" s="121"/>
      <c r="G434" s="121"/>
      <c r="H434" s="121"/>
      <c r="I434" s="121"/>
      <c r="J434" s="121"/>
      <c r="K434" s="121"/>
      <c r="L434" s="121"/>
    </row>
    <row r="435" spans="2:12">
      <c r="B435" s="120"/>
      <c r="C435" s="120"/>
      <c r="D435" s="121"/>
      <c r="E435" s="121"/>
      <c r="F435" s="121"/>
      <c r="G435" s="121"/>
      <c r="H435" s="121"/>
      <c r="I435" s="121"/>
      <c r="J435" s="121"/>
      <c r="K435" s="121"/>
      <c r="L435" s="121"/>
    </row>
    <row r="436" spans="2:12">
      <c r="B436" s="120"/>
      <c r="C436" s="120"/>
      <c r="D436" s="121"/>
      <c r="E436" s="121"/>
      <c r="F436" s="121"/>
      <c r="G436" s="121"/>
      <c r="H436" s="121"/>
      <c r="I436" s="121"/>
      <c r="J436" s="121"/>
      <c r="K436" s="121"/>
      <c r="L436" s="121"/>
    </row>
    <row r="437" spans="2:12">
      <c r="B437" s="120"/>
      <c r="C437" s="120"/>
      <c r="D437" s="121"/>
      <c r="E437" s="121"/>
      <c r="F437" s="121"/>
      <c r="G437" s="121"/>
      <c r="H437" s="121"/>
      <c r="I437" s="121"/>
      <c r="J437" s="121"/>
      <c r="K437" s="121"/>
      <c r="L437" s="121"/>
    </row>
    <row r="438" spans="2:12">
      <c r="B438" s="120"/>
      <c r="C438" s="120"/>
      <c r="D438" s="121"/>
      <c r="E438" s="121"/>
      <c r="F438" s="121"/>
      <c r="G438" s="121"/>
      <c r="H438" s="121"/>
      <c r="I438" s="121"/>
      <c r="J438" s="121"/>
      <c r="K438" s="121"/>
      <c r="L438" s="121"/>
    </row>
    <row r="439" spans="2:12">
      <c r="B439" s="120"/>
      <c r="C439" s="120"/>
      <c r="D439" s="121"/>
      <c r="E439" s="121"/>
      <c r="F439" s="121"/>
      <c r="G439" s="121"/>
      <c r="H439" s="121"/>
      <c r="I439" s="121"/>
      <c r="J439" s="121"/>
      <c r="K439" s="121"/>
      <c r="L439" s="121"/>
    </row>
    <row r="440" spans="2:12">
      <c r="B440" s="120"/>
      <c r="C440" s="120"/>
      <c r="D440" s="121"/>
      <c r="E440" s="121"/>
      <c r="F440" s="121"/>
      <c r="G440" s="121"/>
      <c r="H440" s="121"/>
      <c r="I440" s="121"/>
      <c r="J440" s="121"/>
      <c r="K440" s="121"/>
      <c r="L440" s="121"/>
    </row>
    <row r="441" spans="2:12">
      <c r="B441" s="120"/>
      <c r="C441" s="120"/>
      <c r="D441" s="121"/>
      <c r="E441" s="121"/>
      <c r="F441" s="121"/>
      <c r="G441" s="121"/>
      <c r="H441" s="121"/>
      <c r="I441" s="121"/>
      <c r="J441" s="121"/>
      <c r="K441" s="121"/>
      <c r="L441" s="121"/>
    </row>
    <row r="442" spans="2:12">
      <c r="B442" s="120"/>
      <c r="C442" s="120"/>
      <c r="D442" s="121"/>
      <c r="E442" s="121"/>
      <c r="F442" s="121"/>
      <c r="G442" s="121"/>
      <c r="H442" s="121"/>
      <c r="I442" s="121"/>
      <c r="J442" s="121"/>
      <c r="K442" s="121"/>
      <c r="L442" s="121"/>
    </row>
    <row r="443" spans="2:12">
      <c r="B443" s="120"/>
      <c r="C443" s="120"/>
      <c r="D443" s="121"/>
      <c r="E443" s="121"/>
      <c r="F443" s="121"/>
      <c r="G443" s="121"/>
      <c r="H443" s="121"/>
      <c r="I443" s="121"/>
      <c r="J443" s="121"/>
      <c r="K443" s="121"/>
      <c r="L443" s="121"/>
    </row>
    <row r="444" spans="2:12">
      <c r="B444" s="120"/>
      <c r="C444" s="120"/>
      <c r="D444" s="121"/>
      <c r="E444" s="121"/>
      <c r="F444" s="121"/>
      <c r="G444" s="121"/>
      <c r="H444" s="121"/>
      <c r="I444" s="121"/>
      <c r="J444" s="121"/>
      <c r="K444" s="121"/>
      <c r="L444" s="121"/>
    </row>
    <row r="445" spans="2:12">
      <c r="B445" s="120"/>
      <c r="C445" s="120"/>
      <c r="D445" s="121"/>
      <c r="E445" s="121"/>
      <c r="F445" s="121"/>
      <c r="G445" s="121"/>
      <c r="H445" s="121"/>
      <c r="I445" s="121"/>
      <c r="J445" s="121"/>
      <c r="K445" s="121"/>
      <c r="L445" s="121"/>
    </row>
    <row r="446" spans="2:12">
      <c r="B446" s="120"/>
      <c r="C446" s="120"/>
      <c r="D446" s="121"/>
      <c r="E446" s="121"/>
      <c r="F446" s="121"/>
      <c r="G446" s="121"/>
      <c r="H446" s="121"/>
      <c r="I446" s="121"/>
      <c r="J446" s="121"/>
      <c r="K446" s="121"/>
      <c r="L446" s="121"/>
    </row>
    <row r="447" spans="2:12">
      <c r="B447" s="120"/>
      <c r="C447" s="120"/>
      <c r="D447" s="121"/>
      <c r="E447" s="121"/>
      <c r="F447" s="121"/>
      <c r="G447" s="121"/>
      <c r="H447" s="121"/>
      <c r="I447" s="121"/>
      <c r="J447" s="121"/>
      <c r="K447" s="121"/>
      <c r="L447" s="121"/>
    </row>
    <row r="448" spans="2:12">
      <c r="B448" s="120"/>
      <c r="C448" s="120"/>
      <c r="D448" s="121"/>
      <c r="E448" s="121"/>
      <c r="F448" s="121"/>
      <c r="G448" s="121"/>
      <c r="H448" s="121"/>
      <c r="I448" s="121"/>
      <c r="J448" s="121"/>
      <c r="K448" s="121"/>
      <c r="L448" s="121"/>
    </row>
    <row r="449" spans="2:12">
      <c r="B449" s="120"/>
      <c r="C449" s="120"/>
      <c r="D449" s="121"/>
      <c r="E449" s="121"/>
      <c r="F449" s="121"/>
      <c r="G449" s="121"/>
      <c r="H449" s="121"/>
      <c r="I449" s="121"/>
      <c r="J449" s="121"/>
      <c r="K449" s="121"/>
      <c r="L449" s="121"/>
    </row>
    <row r="450" spans="2:12">
      <c r="B450" s="120"/>
      <c r="C450" s="120"/>
      <c r="D450" s="121"/>
      <c r="E450" s="121"/>
      <c r="F450" s="121"/>
      <c r="G450" s="121"/>
      <c r="H450" s="121"/>
      <c r="I450" s="121"/>
      <c r="J450" s="121"/>
      <c r="K450" s="121"/>
      <c r="L450" s="121"/>
    </row>
    <row r="451" spans="2:12">
      <c r="B451" s="120"/>
      <c r="C451" s="120"/>
      <c r="D451" s="121"/>
      <c r="E451" s="121"/>
      <c r="F451" s="121"/>
      <c r="G451" s="121"/>
      <c r="H451" s="121"/>
      <c r="I451" s="121"/>
      <c r="J451" s="121"/>
      <c r="K451" s="121"/>
      <c r="L451" s="121"/>
    </row>
    <row r="452" spans="2:12">
      <c r="B452" s="120"/>
      <c r="C452" s="120"/>
      <c r="D452" s="121"/>
      <c r="E452" s="121"/>
      <c r="F452" s="121"/>
      <c r="G452" s="121"/>
      <c r="H452" s="121"/>
      <c r="I452" s="121"/>
      <c r="J452" s="121"/>
      <c r="K452" s="121"/>
      <c r="L452" s="121"/>
    </row>
    <row r="453" spans="2:12">
      <c r="B453" s="120"/>
      <c r="C453" s="120"/>
      <c r="D453" s="121"/>
      <c r="E453" s="121"/>
      <c r="F453" s="121"/>
      <c r="G453" s="121"/>
      <c r="H453" s="121"/>
      <c r="I453" s="121"/>
      <c r="J453" s="121"/>
      <c r="K453" s="121"/>
      <c r="L453" s="121"/>
    </row>
    <row r="454" spans="2:12">
      <c r="B454" s="120"/>
      <c r="C454" s="120"/>
      <c r="D454" s="121"/>
      <c r="E454" s="121"/>
      <c r="F454" s="121"/>
      <c r="G454" s="121"/>
      <c r="H454" s="121"/>
      <c r="I454" s="121"/>
      <c r="J454" s="121"/>
      <c r="K454" s="121"/>
      <c r="L454" s="121"/>
    </row>
    <row r="455" spans="2:12">
      <c r="B455" s="120"/>
      <c r="C455" s="120"/>
      <c r="D455" s="121"/>
      <c r="E455" s="121"/>
      <c r="F455" s="121"/>
      <c r="G455" s="121"/>
      <c r="H455" s="121"/>
      <c r="I455" s="121"/>
      <c r="J455" s="121"/>
      <c r="K455" s="121"/>
      <c r="L455" s="121"/>
    </row>
    <row r="456" spans="2:12">
      <c r="B456" s="120"/>
      <c r="C456" s="120"/>
      <c r="D456" s="121"/>
      <c r="E456" s="121"/>
      <c r="F456" s="121"/>
      <c r="G456" s="121"/>
      <c r="H456" s="121"/>
      <c r="I456" s="121"/>
      <c r="J456" s="121"/>
      <c r="K456" s="121"/>
      <c r="L456" s="121"/>
    </row>
    <row r="457" spans="2:12">
      <c r="B457" s="120"/>
      <c r="C457" s="120"/>
      <c r="D457" s="121"/>
      <c r="E457" s="121"/>
      <c r="F457" s="121"/>
      <c r="G457" s="121"/>
      <c r="H457" s="121"/>
      <c r="I457" s="121"/>
      <c r="J457" s="121"/>
      <c r="K457" s="121"/>
      <c r="L457" s="121"/>
    </row>
    <row r="458" spans="2:12">
      <c r="B458" s="120"/>
      <c r="C458" s="120"/>
      <c r="D458" s="121"/>
      <c r="E458" s="121"/>
      <c r="F458" s="121"/>
      <c r="G458" s="121"/>
      <c r="H458" s="121"/>
      <c r="I458" s="121"/>
      <c r="J458" s="121"/>
      <c r="K458" s="121"/>
      <c r="L458" s="121"/>
    </row>
    <row r="459" spans="2:12">
      <c r="B459" s="120"/>
      <c r="C459" s="120"/>
      <c r="D459" s="121"/>
      <c r="E459" s="121"/>
      <c r="F459" s="121"/>
      <c r="G459" s="121"/>
      <c r="H459" s="121"/>
      <c r="I459" s="121"/>
      <c r="J459" s="121"/>
      <c r="K459" s="121"/>
      <c r="L459" s="121"/>
    </row>
    <row r="460" spans="2:12">
      <c r="B460" s="120"/>
      <c r="C460" s="120"/>
      <c r="D460" s="121"/>
      <c r="E460" s="121"/>
      <c r="F460" s="121"/>
      <c r="G460" s="121"/>
      <c r="H460" s="121"/>
      <c r="I460" s="121"/>
      <c r="J460" s="121"/>
      <c r="K460" s="121"/>
      <c r="L460" s="121"/>
    </row>
    <row r="461" spans="2:12">
      <c r="B461" s="120"/>
      <c r="C461" s="120"/>
      <c r="D461" s="121"/>
      <c r="E461" s="121"/>
      <c r="F461" s="121"/>
      <c r="G461" s="121"/>
      <c r="H461" s="121"/>
      <c r="I461" s="121"/>
      <c r="J461" s="121"/>
      <c r="K461" s="121"/>
      <c r="L461" s="121"/>
    </row>
    <row r="462" spans="2:12">
      <c r="B462" s="120"/>
      <c r="C462" s="120"/>
      <c r="D462" s="121"/>
      <c r="E462" s="121"/>
      <c r="F462" s="121"/>
      <c r="G462" s="121"/>
      <c r="H462" s="121"/>
      <c r="I462" s="121"/>
      <c r="J462" s="121"/>
      <c r="K462" s="121"/>
      <c r="L462" s="121"/>
    </row>
    <row r="463" spans="2:12">
      <c r="B463" s="120"/>
      <c r="C463" s="120"/>
      <c r="D463" s="121"/>
      <c r="E463" s="121"/>
      <c r="F463" s="121"/>
      <c r="G463" s="121"/>
      <c r="H463" s="121"/>
      <c r="I463" s="121"/>
      <c r="J463" s="121"/>
      <c r="K463" s="121"/>
      <c r="L463" s="121"/>
    </row>
    <row r="464" spans="2:12">
      <c r="B464" s="120"/>
      <c r="C464" s="120"/>
      <c r="D464" s="121"/>
      <c r="E464" s="121"/>
      <c r="F464" s="121"/>
      <c r="G464" s="121"/>
      <c r="H464" s="121"/>
      <c r="I464" s="121"/>
      <c r="J464" s="121"/>
      <c r="K464" s="121"/>
      <c r="L464" s="121"/>
    </row>
    <row r="465" spans="2:12">
      <c r="B465" s="120"/>
      <c r="C465" s="120"/>
      <c r="D465" s="121"/>
      <c r="E465" s="121"/>
      <c r="F465" s="121"/>
      <c r="G465" s="121"/>
      <c r="H465" s="121"/>
      <c r="I465" s="121"/>
      <c r="J465" s="121"/>
      <c r="K465" s="121"/>
      <c r="L465" s="121"/>
    </row>
    <row r="466" spans="2:12">
      <c r="B466" s="120"/>
      <c r="C466" s="120"/>
      <c r="D466" s="121"/>
      <c r="E466" s="121"/>
      <c r="F466" s="121"/>
      <c r="G466" s="121"/>
      <c r="H466" s="121"/>
      <c r="I466" s="121"/>
      <c r="J466" s="121"/>
      <c r="K466" s="121"/>
      <c r="L466" s="121"/>
    </row>
    <row r="467" spans="2:12">
      <c r="B467" s="120"/>
      <c r="C467" s="120"/>
      <c r="D467" s="121"/>
      <c r="E467" s="121"/>
      <c r="F467" s="121"/>
      <c r="G467" s="121"/>
      <c r="H467" s="121"/>
      <c r="I467" s="121"/>
      <c r="J467" s="121"/>
      <c r="K467" s="121"/>
      <c r="L467" s="121"/>
    </row>
    <row r="468" spans="2:12">
      <c r="B468" s="120"/>
      <c r="C468" s="120"/>
      <c r="D468" s="121"/>
      <c r="E468" s="121"/>
      <c r="F468" s="121"/>
      <c r="G468" s="121"/>
      <c r="H468" s="121"/>
      <c r="I468" s="121"/>
      <c r="J468" s="121"/>
      <c r="K468" s="121"/>
      <c r="L468" s="121"/>
    </row>
    <row r="469" spans="2:12">
      <c r="B469" s="120"/>
      <c r="C469" s="120"/>
      <c r="D469" s="121"/>
      <c r="E469" s="121"/>
      <c r="F469" s="121"/>
      <c r="G469" s="121"/>
      <c r="H469" s="121"/>
      <c r="I469" s="121"/>
      <c r="J469" s="121"/>
      <c r="K469" s="121"/>
      <c r="L469" s="121"/>
    </row>
    <row r="470" spans="2:12">
      <c r="B470" s="120"/>
      <c r="C470" s="120"/>
      <c r="D470" s="121"/>
      <c r="E470" s="121"/>
      <c r="F470" s="121"/>
      <c r="G470" s="121"/>
      <c r="H470" s="121"/>
      <c r="I470" s="121"/>
      <c r="J470" s="121"/>
      <c r="K470" s="121"/>
      <c r="L470" s="121"/>
    </row>
    <row r="471" spans="2:12">
      <c r="B471" s="120"/>
      <c r="C471" s="120"/>
      <c r="D471" s="121"/>
      <c r="E471" s="121"/>
      <c r="F471" s="121"/>
      <c r="G471" s="121"/>
      <c r="H471" s="121"/>
      <c r="I471" s="121"/>
      <c r="J471" s="121"/>
      <c r="K471" s="121"/>
      <c r="L471" s="121"/>
    </row>
    <row r="472" spans="2:12">
      <c r="B472" s="120"/>
      <c r="C472" s="120"/>
      <c r="D472" s="121"/>
      <c r="E472" s="121"/>
      <c r="F472" s="121"/>
      <c r="G472" s="121"/>
      <c r="H472" s="121"/>
      <c r="I472" s="121"/>
      <c r="J472" s="121"/>
      <c r="K472" s="121"/>
      <c r="L472" s="121"/>
    </row>
    <row r="473" spans="2:12">
      <c r="B473" s="120"/>
      <c r="C473" s="120"/>
      <c r="D473" s="121"/>
      <c r="E473" s="121"/>
      <c r="F473" s="121"/>
      <c r="G473" s="121"/>
      <c r="H473" s="121"/>
      <c r="I473" s="121"/>
      <c r="J473" s="121"/>
      <c r="K473" s="121"/>
      <c r="L473" s="121"/>
    </row>
    <row r="474" spans="2:12">
      <c r="B474" s="120"/>
      <c r="C474" s="120"/>
      <c r="D474" s="121"/>
      <c r="E474" s="121"/>
      <c r="F474" s="121"/>
      <c r="G474" s="121"/>
      <c r="H474" s="121"/>
      <c r="I474" s="121"/>
      <c r="J474" s="121"/>
      <c r="K474" s="121"/>
      <c r="L474" s="121"/>
    </row>
    <row r="475" spans="2:12">
      <c r="B475" s="120"/>
      <c r="C475" s="120"/>
      <c r="D475" s="121"/>
      <c r="E475" s="121"/>
      <c r="F475" s="121"/>
      <c r="G475" s="121"/>
      <c r="H475" s="121"/>
      <c r="I475" s="121"/>
      <c r="J475" s="121"/>
      <c r="K475" s="121"/>
      <c r="L475" s="121"/>
    </row>
    <row r="476" spans="2:12">
      <c r="B476" s="120"/>
      <c r="C476" s="120"/>
      <c r="D476" s="121"/>
      <c r="E476" s="121"/>
      <c r="F476" s="121"/>
      <c r="G476" s="121"/>
      <c r="H476" s="121"/>
      <c r="I476" s="121"/>
      <c r="J476" s="121"/>
      <c r="K476" s="121"/>
      <c r="L476" s="121"/>
    </row>
    <row r="477" spans="2:12">
      <c r="B477" s="120"/>
      <c r="C477" s="120"/>
      <c r="D477" s="121"/>
      <c r="E477" s="121"/>
      <c r="F477" s="121"/>
      <c r="G477" s="121"/>
      <c r="H477" s="121"/>
      <c r="I477" s="121"/>
      <c r="J477" s="121"/>
      <c r="K477" s="121"/>
      <c r="L477" s="121"/>
    </row>
    <row r="478" spans="2:12">
      <c r="B478" s="120"/>
      <c r="C478" s="120"/>
      <c r="D478" s="121"/>
      <c r="E478" s="121"/>
      <c r="F478" s="121"/>
      <c r="G478" s="121"/>
      <c r="H478" s="121"/>
      <c r="I478" s="121"/>
      <c r="J478" s="121"/>
      <c r="K478" s="121"/>
      <c r="L478" s="121"/>
    </row>
    <row r="479" spans="2:12">
      <c r="B479" s="120"/>
      <c r="C479" s="120"/>
      <c r="D479" s="121"/>
      <c r="E479" s="121"/>
      <c r="F479" s="121"/>
      <c r="G479" s="121"/>
      <c r="H479" s="121"/>
      <c r="I479" s="121"/>
      <c r="J479" s="121"/>
      <c r="K479" s="121"/>
      <c r="L479" s="121"/>
    </row>
    <row r="480" spans="2:12">
      <c r="B480" s="120"/>
      <c r="C480" s="120"/>
      <c r="D480" s="121"/>
      <c r="E480" s="121"/>
      <c r="F480" s="121"/>
      <c r="G480" s="121"/>
      <c r="H480" s="121"/>
      <c r="I480" s="121"/>
      <c r="J480" s="121"/>
      <c r="K480" s="121"/>
      <c r="L480" s="121"/>
    </row>
    <row r="481" spans="2:12">
      <c r="B481" s="120"/>
      <c r="C481" s="120"/>
      <c r="D481" s="121"/>
      <c r="E481" s="121"/>
      <c r="F481" s="121"/>
      <c r="G481" s="121"/>
      <c r="H481" s="121"/>
      <c r="I481" s="121"/>
      <c r="J481" s="121"/>
      <c r="K481" s="121"/>
      <c r="L481" s="121"/>
    </row>
    <row r="482" spans="2:12">
      <c r="B482" s="120"/>
      <c r="C482" s="120"/>
      <c r="D482" s="121"/>
      <c r="E482" s="121"/>
      <c r="F482" s="121"/>
      <c r="G482" s="121"/>
      <c r="H482" s="121"/>
      <c r="I482" s="121"/>
      <c r="J482" s="121"/>
      <c r="K482" s="121"/>
      <c r="L482" s="121"/>
    </row>
    <row r="483" spans="2:12">
      <c r="B483" s="120"/>
      <c r="C483" s="120"/>
      <c r="D483" s="121"/>
      <c r="E483" s="121"/>
      <c r="F483" s="121"/>
      <c r="G483" s="121"/>
      <c r="H483" s="121"/>
      <c r="I483" s="121"/>
      <c r="J483" s="121"/>
      <c r="K483" s="121"/>
      <c r="L483" s="121"/>
    </row>
    <row r="484" spans="2:12">
      <c r="B484" s="120"/>
      <c r="C484" s="120"/>
      <c r="D484" s="121"/>
      <c r="E484" s="121"/>
      <c r="F484" s="121"/>
      <c r="G484" s="121"/>
      <c r="H484" s="121"/>
      <c r="I484" s="121"/>
      <c r="J484" s="121"/>
      <c r="K484" s="121"/>
      <c r="L484" s="121"/>
    </row>
    <row r="485" spans="2:12">
      <c r="B485" s="120"/>
      <c r="C485" s="120"/>
      <c r="D485" s="121"/>
      <c r="E485" s="121"/>
      <c r="F485" s="121"/>
      <c r="G485" s="121"/>
      <c r="H485" s="121"/>
      <c r="I485" s="121"/>
      <c r="J485" s="121"/>
      <c r="K485" s="121"/>
      <c r="L485" s="121"/>
    </row>
    <row r="486" spans="2:12">
      <c r="B486" s="120"/>
      <c r="C486" s="120"/>
      <c r="D486" s="121"/>
      <c r="E486" s="121"/>
      <c r="F486" s="121"/>
      <c r="G486" s="121"/>
      <c r="H486" s="121"/>
      <c r="I486" s="121"/>
      <c r="J486" s="121"/>
      <c r="K486" s="121"/>
      <c r="L486" s="121"/>
    </row>
    <row r="487" spans="2:12">
      <c r="B487" s="120"/>
      <c r="C487" s="120"/>
      <c r="D487" s="121"/>
      <c r="E487" s="121"/>
      <c r="F487" s="121"/>
      <c r="G487" s="121"/>
      <c r="H487" s="121"/>
      <c r="I487" s="121"/>
      <c r="J487" s="121"/>
      <c r="K487" s="121"/>
      <c r="L487" s="121"/>
    </row>
    <row r="488" spans="2:12">
      <c r="B488" s="120"/>
      <c r="C488" s="120"/>
      <c r="D488" s="121"/>
      <c r="E488" s="121"/>
      <c r="F488" s="121"/>
      <c r="G488" s="121"/>
      <c r="H488" s="121"/>
      <c r="I488" s="121"/>
      <c r="J488" s="121"/>
      <c r="K488" s="121"/>
      <c r="L488" s="121"/>
    </row>
    <row r="489" spans="2:12">
      <c r="B489" s="120"/>
      <c r="C489" s="120"/>
      <c r="D489" s="121"/>
      <c r="E489" s="121"/>
      <c r="F489" s="121"/>
      <c r="G489" s="121"/>
      <c r="H489" s="121"/>
      <c r="I489" s="121"/>
      <c r="J489" s="121"/>
      <c r="K489" s="121"/>
      <c r="L489" s="121"/>
    </row>
    <row r="490" spans="2:12">
      <c r="B490" s="120"/>
      <c r="C490" s="120"/>
      <c r="D490" s="121"/>
      <c r="E490" s="121"/>
      <c r="F490" s="121"/>
      <c r="G490" s="121"/>
      <c r="H490" s="121"/>
      <c r="I490" s="121"/>
      <c r="J490" s="121"/>
      <c r="K490" s="121"/>
      <c r="L490" s="121"/>
    </row>
    <row r="491" spans="2:12">
      <c r="B491" s="120"/>
      <c r="C491" s="120"/>
      <c r="D491" s="121"/>
      <c r="E491" s="121"/>
      <c r="F491" s="121"/>
      <c r="G491" s="121"/>
      <c r="H491" s="121"/>
      <c r="I491" s="121"/>
      <c r="J491" s="121"/>
      <c r="K491" s="121"/>
      <c r="L491" s="121"/>
    </row>
    <row r="492" spans="2:12">
      <c r="B492" s="120"/>
      <c r="C492" s="120"/>
      <c r="D492" s="121"/>
      <c r="E492" s="121"/>
      <c r="F492" s="121"/>
      <c r="G492" s="121"/>
      <c r="H492" s="121"/>
      <c r="I492" s="121"/>
      <c r="J492" s="121"/>
      <c r="K492" s="121"/>
      <c r="L492" s="121"/>
    </row>
    <row r="493" spans="2:12">
      <c r="B493" s="120"/>
      <c r="C493" s="120"/>
      <c r="D493" s="121"/>
      <c r="E493" s="121"/>
      <c r="F493" s="121"/>
      <c r="G493" s="121"/>
      <c r="H493" s="121"/>
      <c r="I493" s="121"/>
      <c r="J493" s="121"/>
      <c r="K493" s="121"/>
      <c r="L493" s="121"/>
    </row>
    <row r="494" spans="2:12">
      <c r="B494" s="120"/>
      <c r="C494" s="120"/>
      <c r="D494" s="121"/>
      <c r="E494" s="121"/>
      <c r="F494" s="121"/>
      <c r="G494" s="121"/>
      <c r="H494" s="121"/>
      <c r="I494" s="121"/>
      <c r="J494" s="121"/>
      <c r="K494" s="121"/>
      <c r="L494" s="121"/>
    </row>
    <row r="495" spans="2:12">
      <c r="B495" s="120"/>
      <c r="C495" s="120"/>
      <c r="D495" s="121"/>
      <c r="E495" s="121"/>
      <c r="F495" s="121"/>
      <c r="G495" s="121"/>
      <c r="H495" s="121"/>
      <c r="I495" s="121"/>
      <c r="J495" s="121"/>
      <c r="K495" s="121"/>
      <c r="L495" s="121"/>
    </row>
    <row r="496" spans="2:12">
      <c r="B496" s="120"/>
      <c r="C496" s="120"/>
      <c r="D496" s="121"/>
      <c r="E496" s="121"/>
      <c r="F496" s="121"/>
      <c r="G496" s="121"/>
      <c r="H496" s="121"/>
      <c r="I496" s="121"/>
      <c r="J496" s="121"/>
      <c r="K496" s="121"/>
      <c r="L496" s="121"/>
    </row>
    <row r="497" spans="2:12">
      <c r="B497" s="120"/>
      <c r="C497" s="120"/>
      <c r="D497" s="121"/>
      <c r="E497" s="121"/>
      <c r="F497" s="121"/>
      <c r="G497" s="121"/>
      <c r="H497" s="121"/>
      <c r="I497" s="121"/>
      <c r="J497" s="121"/>
      <c r="K497" s="121"/>
      <c r="L497" s="121"/>
    </row>
    <row r="498" spans="2:12">
      <c r="B498" s="120"/>
      <c r="C498" s="120"/>
      <c r="D498" s="121"/>
      <c r="E498" s="121"/>
      <c r="F498" s="121"/>
      <c r="G498" s="121"/>
      <c r="H498" s="121"/>
      <c r="I498" s="121"/>
      <c r="J498" s="121"/>
      <c r="K498" s="121"/>
      <c r="L498" s="121"/>
    </row>
    <row r="499" spans="2:12">
      <c r="B499" s="120"/>
      <c r="C499" s="120"/>
      <c r="D499" s="121"/>
      <c r="E499" s="121"/>
      <c r="F499" s="121"/>
      <c r="G499" s="121"/>
      <c r="H499" s="121"/>
      <c r="I499" s="121"/>
      <c r="J499" s="121"/>
      <c r="K499" s="121"/>
      <c r="L499" s="121"/>
    </row>
    <row r="500" spans="2:12">
      <c r="B500" s="120"/>
      <c r="C500" s="120"/>
      <c r="D500" s="121"/>
      <c r="E500" s="121"/>
      <c r="F500" s="121"/>
      <c r="G500" s="121"/>
      <c r="H500" s="121"/>
      <c r="I500" s="121"/>
      <c r="J500" s="121"/>
      <c r="K500" s="121"/>
      <c r="L500" s="121"/>
    </row>
    <row r="501" spans="2:12">
      <c r="B501" s="120"/>
      <c r="C501" s="120"/>
      <c r="D501" s="121"/>
      <c r="E501" s="121"/>
      <c r="F501" s="121"/>
      <c r="G501" s="121"/>
      <c r="H501" s="121"/>
      <c r="I501" s="121"/>
      <c r="J501" s="121"/>
      <c r="K501" s="121"/>
      <c r="L501" s="121"/>
    </row>
    <row r="502" spans="2:12">
      <c r="B502" s="120"/>
      <c r="C502" s="120"/>
      <c r="D502" s="121"/>
      <c r="E502" s="121"/>
      <c r="F502" s="121"/>
      <c r="G502" s="121"/>
      <c r="H502" s="121"/>
      <c r="I502" s="121"/>
      <c r="J502" s="121"/>
      <c r="K502" s="121"/>
      <c r="L502" s="121"/>
    </row>
    <row r="503" spans="2:12">
      <c r="B503" s="120"/>
      <c r="C503" s="120"/>
      <c r="D503" s="121"/>
      <c r="E503" s="121"/>
      <c r="F503" s="121"/>
      <c r="G503" s="121"/>
      <c r="H503" s="121"/>
      <c r="I503" s="121"/>
      <c r="J503" s="121"/>
      <c r="K503" s="121"/>
      <c r="L503" s="121"/>
    </row>
    <row r="504" spans="2:12">
      <c r="B504" s="120"/>
      <c r="C504" s="120"/>
      <c r="D504" s="121"/>
      <c r="E504" s="121"/>
      <c r="F504" s="121"/>
      <c r="G504" s="121"/>
      <c r="H504" s="121"/>
      <c r="I504" s="121"/>
      <c r="J504" s="121"/>
      <c r="K504" s="121"/>
      <c r="L504" s="121"/>
    </row>
    <row r="505" spans="2:12">
      <c r="B505" s="120"/>
      <c r="C505" s="120"/>
      <c r="D505" s="121"/>
      <c r="E505" s="121"/>
      <c r="F505" s="121"/>
      <c r="G505" s="121"/>
      <c r="H505" s="121"/>
      <c r="I505" s="121"/>
      <c r="J505" s="121"/>
      <c r="K505" s="121"/>
      <c r="L505" s="12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E511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1.710937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144</v>
      </c>
      <c r="C1" s="67" t="s" vm="1">
        <v>228</v>
      </c>
    </row>
    <row r="2" spans="2:11">
      <c r="B2" s="46" t="s">
        <v>143</v>
      </c>
      <c r="C2" s="67" t="s">
        <v>229</v>
      </c>
    </row>
    <row r="3" spans="2:11">
      <c r="B3" s="46" t="s">
        <v>145</v>
      </c>
      <c r="C3" s="67" t="s">
        <v>230</v>
      </c>
    </row>
    <row r="4" spans="2:11">
      <c r="B4" s="46" t="s">
        <v>146</v>
      </c>
      <c r="C4" s="67">
        <v>8801</v>
      </c>
    </row>
    <row r="6" spans="2:11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1" ht="26.25" customHeight="1">
      <c r="B7" s="134" t="s">
        <v>99</v>
      </c>
      <c r="C7" s="135"/>
      <c r="D7" s="135"/>
      <c r="E7" s="135"/>
      <c r="F7" s="135"/>
      <c r="G7" s="135"/>
      <c r="H7" s="135"/>
      <c r="I7" s="135"/>
      <c r="J7" s="135"/>
      <c r="K7" s="136"/>
    </row>
    <row r="8" spans="2:11" s="3" customFormat="1" ht="63">
      <c r="B8" s="21" t="s">
        <v>114</v>
      </c>
      <c r="C8" s="29" t="s">
        <v>44</v>
      </c>
      <c r="D8" s="29" t="s">
        <v>65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96997.696643514995</v>
      </c>
      <c r="J11" s="78">
        <f>IFERROR(I11/$I$11,0)</f>
        <v>1</v>
      </c>
      <c r="K11" s="78">
        <f>I11/'סכום נכסי הקרן'!$C$42</f>
        <v>9.468337776580845E-3</v>
      </c>
    </row>
    <row r="12" spans="2:11" ht="19.5" customHeight="1">
      <c r="B12" s="70" t="s">
        <v>33</v>
      </c>
      <c r="C12" s="71"/>
      <c r="D12" s="71"/>
      <c r="E12" s="71"/>
      <c r="F12" s="71"/>
      <c r="G12" s="80"/>
      <c r="H12" s="82"/>
      <c r="I12" s="80">
        <v>79117.095754422015</v>
      </c>
      <c r="J12" s="81">
        <f t="shared" ref="J12:J75" si="0">IFERROR(I12/$I$11,0)</f>
        <v>0.81565953102157063</v>
      </c>
      <c r="K12" s="81">
        <f>I12/'סכום נכסי הקרן'!$C$42</f>
        <v>7.7229399503997535E-3</v>
      </c>
    </row>
    <row r="13" spans="2:11">
      <c r="B13" s="89" t="s">
        <v>2232</v>
      </c>
      <c r="C13" s="71"/>
      <c r="D13" s="71"/>
      <c r="E13" s="71"/>
      <c r="F13" s="71"/>
      <c r="G13" s="80"/>
      <c r="H13" s="82"/>
      <c r="I13" s="80">
        <v>93525.365585569001</v>
      </c>
      <c r="J13" s="81">
        <f t="shared" si="0"/>
        <v>0.96420192253938286</v>
      </c>
      <c r="K13" s="81">
        <f>I13/'סכום נכסי הקרן'!$C$42</f>
        <v>9.1293894874315169E-3</v>
      </c>
    </row>
    <row r="14" spans="2:11">
      <c r="B14" s="76" t="s">
        <v>2233</v>
      </c>
      <c r="C14" s="73" t="s">
        <v>2234</v>
      </c>
      <c r="D14" s="86" t="s">
        <v>632</v>
      </c>
      <c r="E14" s="86" t="s">
        <v>130</v>
      </c>
      <c r="F14" s="94">
        <v>44196</v>
      </c>
      <c r="G14" s="83">
        <v>7294680.8353599999</v>
      </c>
      <c r="H14" s="85">
        <v>-0.46394299999999999</v>
      </c>
      <c r="I14" s="83">
        <v>-33.843146367999999</v>
      </c>
      <c r="J14" s="84">
        <f t="shared" si="0"/>
        <v>-3.4890670128363984E-4</v>
      </c>
      <c r="K14" s="84">
        <f>I14/'סכום נכסי הקרן'!$C$42</f>
        <v>-3.3035665002660954E-6</v>
      </c>
    </row>
    <row r="15" spans="2:11">
      <c r="B15" s="76" t="s">
        <v>2235</v>
      </c>
      <c r="C15" s="73" t="s">
        <v>2236</v>
      </c>
      <c r="D15" s="86" t="s">
        <v>632</v>
      </c>
      <c r="E15" s="86" t="s">
        <v>130</v>
      </c>
      <c r="F15" s="94">
        <v>44194</v>
      </c>
      <c r="G15" s="83">
        <v>6390033.1706119999</v>
      </c>
      <c r="H15" s="85">
        <v>-0.34701399999999999</v>
      </c>
      <c r="I15" s="83">
        <v>-22.174324940999998</v>
      </c>
      <c r="J15" s="84">
        <f t="shared" si="0"/>
        <v>-2.2860671653363962E-4</v>
      </c>
      <c r="K15" s="84">
        <f>I15/'סכום נכסי הקרן'!$C$42</f>
        <v>-2.164525610135569E-6</v>
      </c>
    </row>
    <row r="16" spans="2:11" s="6" customFormat="1">
      <c r="B16" s="76" t="s">
        <v>2237</v>
      </c>
      <c r="C16" s="73" t="s">
        <v>2238</v>
      </c>
      <c r="D16" s="86" t="s">
        <v>632</v>
      </c>
      <c r="E16" s="86" t="s">
        <v>130</v>
      </c>
      <c r="F16" s="94">
        <v>44194</v>
      </c>
      <c r="G16" s="83">
        <v>5477513.5481280005</v>
      </c>
      <c r="H16" s="85">
        <v>-0.34074700000000002</v>
      </c>
      <c r="I16" s="83">
        <v>-18.664443736000003</v>
      </c>
      <c r="J16" s="84">
        <f t="shared" si="0"/>
        <v>-1.9242151496231283E-4</v>
      </c>
      <c r="K16" s="84">
        <f>I16/'סכום נכסי הקרן'!$C$42</f>
        <v>-1.8219118991445832E-6</v>
      </c>
    </row>
    <row r="17" spans="2:11" s="6" customFormat="1">
      <c r="B17" s="76" t="s">
        <v>2239</v>
      </c>
      <c r="C17" s="73" t="s">
        <v>2240</v>
      </c>
      <c r="D17" s="86" t="s">
        <v>632</v>
      </c>
      <c r="E17" s="86" t="s">
        <v>130</v>
      </c>
      <c r="F17" s="94">
        <v>44195</v>
      </c>
      <c r="G17" s="83">
        <v>9135178.7799399998</v>
      </c>
      <c r="H17" s="85">
        <v>-0.27973900000000002</v>
      </c>
      <c r="I17" s="83">
        <v>-25.554616036999999</v>
      </c>
      <c r="J17" s="84">
        <f t="shared" si="0"/>
        <v>-2.6345590587494131E-4</v>
      </c>
      <c r="K17" s="84">
        <f>I17/'סכום נכסי הקרן'!$C$42</f>
        <v>-2.4944895060590346E-6</v>
      </c>
    </row>
    <row r="18" spans="2:11" s="6" customFormat="1">
      <c r="B18" s="76" t="s">
        <v>2241</v>
      </c>
      <c r="C18" s="73" t="s">
        <v>2242</v>
      </c>
      <c r="D18" s="86" t="s">
        <v>632</v>
      </c>
      <c r="E18" s="86" t="s">
        <v>130</v>
      </c>
      <c r="F18" s="94">
        <v>44194</v>
      </c>
      <c r="G18" s="83">
        <v>9135178.7799399998</v>
      </c>
      <c r="H18" s="85">
        <v>-0.27418199999999998</v>
      </c>
      <c r="I18" s="83">
        <v>-25.047025356999999</v>
      </c>
      <c r="J18" s="84">
        <f t="shared" si="0"/>
        <v>-2.5822288800374905E-4</v>
      </c>
      <c r="K18" s="84">
        <f>I18/'סכום נכסי הקרן'!$C$42</f>
        <v>-2.444941525263702E-6</v>
      </c>
    </row>
    <row r="19" spans="2:11">
      <c r="B19" s="76" t="s">
        <v>2243</v>
      </c>
      <c r="C19" s="73" t="s">
        <v>2244</v>
      </c>
      <c r="D19" s="86" t="s">
        <v>632</v>
      </c>
      <c r="E19" s="86" t="s">
        <v>130</v>
      </c>
      <c r="F19" s="94">
        <v>44195</v>
      </c>
      <c r="G19" s="83">
        <v>9135749.2116599996</v>
      </c>
      <c r="H19" s="85">
        <v>-0.261407</v>
      </c>
      <c r="I19" s="83">
        <v>-23.881473632000002</v>
      </c>
      <c r="J19" s="84">
        <f t="shared" si="0"/>
        <v>-2.4620660550083953E-4</v>
      </c>
      <c r="K19" s="84">
        <f>I19/'סכום נכסי הקרן'!$C$42</f>
        <v>-2.3311673037073363E-6</v>
      </c>
    </row>
    <row r="20" spans="2:11">
      <c r="B20" s="76" t="s">
        <v>2245</v>
      </c>
      <c r="C20" s="73" t="s">
        <v>2246</v>
      </c>
      <c r="D20" s="86" t="s">
        <v>632</v>
      </c>
      <c r="E20" s="86" t="s">
        <v>130</v>
      </c>
      <c r="F20" s="94">
        <v>44193</v>
      </c>
      <c r="G20" s="83">
        <v>5843175.6570319999</v>
      </c>
      <c r="H20" s="85">
        <v>-0.202511</v>
      </c>
      <c r="I20" s="83">
        <v>-11.833090195999999</v>
      </c>
      <c r="J20" s="84">
        <f t="shared" si="0"/>
        <v>-1.2199351742844842E-4</v>
      </c>
      <c r="K20" s="84">
        <f>I20/'סכום נכסי הקרן'!$C$42</f>
        <v>-1.155075829565752E-6</v>
      </c>
    </row>
    <row r="21" spans="2:11">
      <c r="B21" s="76" t="s">
        <v>2247</v>
      </c>
      <c r="C21" s="73" t="s">
        <v>2248</v>
      </c>
      <c r="D21" s="86" t="s">
        <v>632</v>
      </c>
      <c r="E21" s="86" t="s">
        <v>130</v>
      </c>
      <c r="F21" s="94">
        <v>44193</v>
      </c>
      <c r="G21" s="83">
        <v>5655744.1250940003</v>
      </c>
      <c r="H21" s="85">
        <v>-0.18377199999999999</v>
      </c>
      <c r="I21" s="83">
        <v>-10.393649769</v>
      </c>
      <c r="J21" s="84">
        <f t="shared" si="0"/>
        <v>-1.0715357300904414E-4</v>
      </c>
      <c r="K21" s="84">
        <f>I21/'סכום נכסי הקרן'!$C$42</f>
        <v>-1.0145662232171464E-6</v>
      </c>
    </row>
    <row r="22" spans="2:11">
      <c r="B22" s="76" t="s">
        <v>2249</v>
      </c>
      <c r="C22" s="73" t="s">
        <v>2250</v>
      </c>
      <c r="D22" s="86" t="s">
        <v>632</v>
      </c>
      <c r="E22" s="86" t="s">
        <v>130</v>
      </c>
      <c r="F22" s="94">
        <v>44182</v>
      </c>
      <c r="G22" s="83">
        <v>8552122.0363849998</v>
      </c>
      <c r="H22" s="85">
        <v>0.65671800000000002</v>
      </c>
      <c r="I22" s="83">
        <v>56.163298390000001</v>
      </c>
      <c r="J22" s="84">
        <f t="shared" si="0"/>
        <v>5.7901682548618463E-4</v>
      </c>
      <c r="K22" s="84">
        <f>I22/'סכום נכסי הקרן'!$C$42</f>
        <v>5.4823268820267611E-6</v>
      </c>
    </row>
    <row r="23" spans="2:11">
      <c r="B23" s="76" t="s">
        <v>2251</v>
      </c>
      <c r="C23" s="73" t="s">
        <v>2252</v>
      </c>
      <c r="D23" s="86" t="s">
        <v>632</v>
      </c>
      <c r="E23" s="86" t="s">
        <v>130</v>
      </c>
      <c r="F23" s="94">
        <v>44182</v>
      </c>
      <c r="G23" s="83">
        <v>8854651.8686779998</v>
      </c>
      <c r="H23" s="85">
        <v>0.67186000000000001</v>
      </c>
      <c r="I23" s="83">
        <v>59.490837466999999</v>
      </c>
      <c r="J23" s="84">
        <f t="shared" si="0"/>
        <v>6.1332216666587611E-4</v>
      </c>
      <c r="K23" s="84">
        <f>I23/'סכום נכסי הקרן'!$C$42</f>
        <v>5.8071414398569288E-6</v>
      </c>
    </row>
    <row r="24" spans="2:11">
      <c r="B24" s="76" t="s">
        <v>2253</v>
      </c>
      <c r="C24" s="73" t="s">
        <v>2254</v>
      </c>
      <c r="D24" s="86" t="s">
        <v>632</v>
      </c>
      <c r="E24" s="86" t="s">
        <v>130</v>
      </c>
      <c r="F24" s="94">
        <v>44182</v>
      </c>
      <c r="G24" s="83">
        <v>8364661.1154079996</v>
      </c>
      <c r="H24" s="85">
        <v>0.68742099999999995</v>
      </c>
      <c r="I24" s="83">
        <v>57.500477894000007</v>
      </c>
      <c r="J24" s="84">
        <f t="shared" si="0"/>
        <v>5.9280250855157121E-4</v>
      </c>
      <c r="K24" s="84">
        <f>I24/'סכום נכסי הקרן'!$C$42</f>
        <v>5.6128543857707315E-6</v>
      </c>
    </row>
    <row r="25" spans="2:11">
      <c r="B25" s="76" t="s">
        <v>2255</v>
      </c>
      <c r="C25" s="73" t="s">
        <v>2256</v>
      </c>
      <c r="D25" s="86" t="s">
        <v>632</v>
      </c>
      <c r="E25" s="86" t="s">
        <v>130</v>
      </c>
      <c r="F25" s="94">
        <v>44181</v>
      </c>
      <c r="G25" s="83">
        <v>5535526.4540520003</v>
      </c>
      <c r="H25" s="85">
        <v>0.68745900000000004</v>
      </c>
      <c r="I25" s="83">
        <v>38.054492021999998</v>
      </c>
      <c r="J25" s="84">
        <f t="shared" si="0"/>
        <v>3.9232366683775497E-4</v>
      </c>
      <c r="K25" s="84">
        <f>I25/'סכום נכסי הקרן'!$C$42</f>
        <v>3.7146529953666332E-6</v>
      </c>
    </row>
    <row r="26" spans="2:11">
      <c r="B26" s="76" t="s">
        <v>2257</v>
      </c>
      <c r="C26" s="73" t="s">
        <v>2258</v>
      </c>
      <c r="D26" s="86" t="s">
        <v>632</v>
      </c>
      <c r="E26" s="86" t="s">
        <v>130</v>
      </c>
      <c r="F26" s="94">
        <v>44181</v>
      </c>
      <c r="G26" s="83">
        <v>5705117.7097739996</v>
      </c>
      <c r="H26" s="85">
        <v>0.69032499999999997</v>
      </c>
      <c r="I26" s="83">
        <v>39.383870199999997</v>
      </c>
      <c r="J26" s="84">
        <f t="shared" si="0"/>
        <v>4.0602892195206673E-4</v>
      </c>
      <c r="K26" s="84">
        <f>I26/'סכום נכסי הקרן'!$C$42</f>
        <v>3.8444189801031498E-6</v>
      </c>
    </row>
    <row r="27" spans="2:11">
      <c r="B27" s="76" t="s">
        <v>2259</v>
      </c>
      <c r="C27" s="73" t="s">
        <v>2260</v>
      </c>
      <c r="D27" s="86" t="s">
        <v>632</v>
      </c>
      <c r="E27" s="86" t="s">
        <v>130</v>
      </c>
      <c r="F27" s="94">
        <v>44182</v>
      </c>
      <c r="G27" s="83">
        <v>7607764.0622640001</v>
      </c>
      <c r="H27" s="85">
        <v>0.73344200000000004</v>
      </c>
      <c r="I27" s="83">
        <v>55.798506361999991</v>
      </c>
      <c r="J27" s="84">
        <f t="shared" si="0"/>
        <v>5.7525599362498393E-4</v>
      </c>
      <c r="K27" s="84">
        <f>I27/'סכום נכסי הקרן'!$C$42</f>
        <v>5.4467180556439854E-6</v>
      </c>
    </row>
    <row r="28" spans="2:11">
      <c r="B28" s="76" t="s">
        <v>2261</v>
      </c>
      <c r="C28" s="73" t="s">
        <v>2262</v>
      </c>
      <c r="D28" s="86" t="s">
        <v>632</v>
      </c>
      <c r="E28" s="86" t="s">
        <v>130</v>
      </c>
      <c r="F28" s="94">
        <v>44181</v>
      </c>
      <c r="G28" s="83">
        <v>8560321.5781260002</v>
      </c>
      <c r="H28" s="85">
        <v>0.73835700000000004</v>
      </c>
      <c r="I28" s="83">
        <v>63.205703755000002</v>
      </c>
      <c r="J28" s="84">
        <f t="shared" si="0"/>
        <v>6.5162066669781859E-4</v>
      </c>
      <c r="K28" s="84">
        <f>I28/'סכום נכסי הקרן'!$C$42</f>
        <v>6.1697645744957517E-6</v>
      </c>
    </row>
    <row r="29" spans="2:11">
      <c r="B29" s="76" t="s">
        <v>2263</v>
      </c>
      <c r="C29" s="73" t="s">
        <v>2264</v>
      </c>
      <c r="D29" s="86" t="s">
        <v>632</v>
      </c>
      <c r="E29" s="86" t="s">
        <v>130</v>
      </c>
      <c r="F29" s="94">
        <v>44175</v>
      </c>
      <c r="G29" s="83">
        <v>3240400</v>
      </c>
      <c r="H29" s="85">
        <v>0.84351699999999996</v>
      </c>
      <c r="I29" s="83">
        <v>27.33334</v>
      </c>
      <c r="J29" s="84">
        <f t="shared" si="0"/>
        <v>2.8179370176649893E-4</v>
      </c>
      <c r="K29" s="84">
        <f>I29/'סכום נכסי הקרן'!$C$42</f>
        <v>2.6681179516382985E-6</v>
      </c>
    </row>
    <row r="30" spans="2:11">
      <c r="B30" s="76" t="s">
        <v>2265</v>
      </c>
      <c r="C30" s="73" t="s">
        <v>2266</v>
      </c>
      <c r="D30" s="86" t="s">
        <v>632</v>
      </c>
      <c r="E30" s="86" t="s">
        <v>130</v>
      </c>
      <c r="F30" s="94">
        <v>44186</v>
      </c>
      <c r="G30" s="83">
        <v>7395076.8180799996</v>
      </c>
      <c r="H30" s="85">
        <v>0.88872499999999999</v>
      </c>
      <c r="I30" s="83">
        <v>65.721914705000003</v>
      </c>
      <c r="J30" s="84">
        <f t="shared" si="0"/>
        <v>6.7756160176195269E-4</v>
      </c>
      <c r="K30" s="84">
        <f>I30/'סכום נכסי הקרן'!$C$42</f>
        <v>6.4153821099233233E-6</v>
      </c>
    </row>
    <row r="31" spans="2:11">
      <c r="B31" s="76" t="s">
        <v>2267</v>
      </c>
      <c r="C31" s="73" t="s">
        <v>2268</v>
      </c>
      <c r="D31" s="86" t="s">
        <v>632</v>
      </c>
      <c r="E31" s="86" t="s">
        <v>130</v>
      </c>
      <c r="F31" s="94">
        <v>44186</v>
      </c>
      <c r="G31" s="83">
        <v>9244701.6701800004</v>
      </c>
      <c r="H31" s="85">
        <v>0.88961100000000004</v>
      </c>
      <c r="I31" s="83">
        <v>82.241880856000009</v>
      </c>
      <c r="J31" s="84">
        <f t="shared" si="0"/>
        <v>8.47874575395894E-4</v>
      </c>
      <c r="K31" s="84">
        <f>I31/'סכום נכסי הקרן'!$C$42</f>
        <v>8.0279628720233883E-6</v>
      </c>
    </row>
    <row r="32" spans="2:11">
      <c r="B32" s="76" t="s">
        <v>2269</v>
      </c>
      <c r="C32" s="73" t="s">
        <v>2270</v>
      </c>
      <c r="D32" s="86" t="s">
        <v>632</v>
      </c>
      <c r="E32" s="86" t="s">
        <v>130</v>
      </c>
      <c r="F32" s="94">
        <v>44179</v>
      </c>
      <c r="G32" s="83">
        <v>21073000</v>
      </c>
      <c r="H32" s="85">
        <v>0.89016600000000001</v>
      </c>
      <c r="I32" s="83">
        <v>187.58462</v>
      </c>
      <c r="J32" s="84">
        <f t="shared" si="0"/>
        <v>1.9339079843247124E-3</v>
      </c>
      <c r="K32" s="84">
        <f>I32/'סכום נכסי הקרן'!$C$42</f>
        <v>1.8310894024412992E-5</v>
      </c>
    </row>
    <row r="33" spans="2:11">
      <c r="B33" s="76" t="s">
        <v>2271</v>
      </c>
      <c r="C33" s="73" t="s">
        <v>2272</v>
      </c>
      <c r="D33" s="86" t="s">
        <v>632</v>
      </c>
      <c r="E33" s="86" t="s">
        <v>130</v>
      </c>
      <c r="F33" s="94">
        <v>44179</v>
      </c>
      <c r="G33" s="83">
        <v>854910.14796000009</v>
      </c>
      <c r="H33" s="85">
        <v>0.93310099999999996</v>
      </c>
      <c r="I33" s="83">
        <v>7.9771789840000009</v>
      </c>
      <c r="J33" s="84">
        <f t="shared" si="0"/>
        <v>8.2240911485946438E-5</v>
      </c>
      <c r="K33" s="84">
        <f>I33/'סכום נכסי הקרן'!$C$42</f>
        <v>7.7868472900282828E-7</v>
      </c>
    </row>
    <row r="34" spans="2:11">
      <c r="B34" s="76" t="s">
        <v>2271</v>
      </c>
      <c r="C34" s="73" t="s">
        <v>2273</v>
      </c>
      <c r="D34" s="86" t="s">
        <v>632</v>
      </c>
      <c r="E34" s="86" t="s">
        <v>130</v>
      </c>
      <c r="F34" s="94">
        <v>44179</v>
      </c>
      <c r="G34" s="83">
        <v>6472688.7268400006</v>
      </c>
      <c r="H34" s="85">
        <v>0.93310099999999996</v>
      </c>
      <c r="I34" s="83">
        <v>60.396753201999999</v>
      </c>
      <c r="J34" s="84">
        <f t="shared" si="0"/>
        <v>6.2266172591674592E-4</v>
      </c>
      <c r="K34" s="84">
        <f>I34/'סכום נכסי הקרן'!$C$42</f>
        <v>5.8955715415285536E-6</v>
      </c>
    </row>
    <row r="35" spans="2:11">
      <c r="B35" s="76" t="s">
        <v>2274</v>
      </c>
      <c r="C35" s="73" t="s">
        <v>2275</v>
      </c>
      <c r="D35" s="86" t="s">
        <v>632</v>
      </c>
      <c r="E35" s="86" t="s">
        <v>130</v>
      </c>
      <c r="F35" s="94">
        <v>44181</v>
      </c>
      <c r="G35" s="83">
        <v>3811170.5126800002</v>
      </c>
      <c r="H35" s="85">
        <v>0.91415400000000002</v>
      </c>
      <c r="I35" s="83">
        <v>34.839952781999997</v>
      </c>
      <c r="J35" s="84">
        <f t="shared" si="0"/>
        <v>3.5918330009467606E-4</v>
      </c>
      <c r="K35" s="84">
        <f>I35/'סכום נכסי הקרן'!$C$42</f>
        <v>3.4008688090033955E-6</v>
      </c>
    </row>
    <row r="36" spans="2:11">
      <c r="B36" s="76" t="s">
        <v>2276</v>
      </c>
      <c r="C36" s="73" t="s">
        <v>2277</v>
      </c>
      <c r="D36" s="86" t="s">
        <v>632</v>
      </c>
      <c r="E36" s="86" t="s">
        <v>130</v>
      </c>
      <c r="F36" s="94">
        <v>44175</v>
      </c>
      <c r="G36" s="83">
        <v>3699591.9632319999</v>
      </c>
      <c r="H36" s="85">
        <v>0.88465899999999997</v>
      </c>
      <c r="I36" s="83">
        <v>32.728762367999998</v>
      </c>
      <c r="J36" s="84">
        <f t="shared" si="0"/>
        <v>3.3741793362665538E-4</v>
      </c>
      <c r="K36" s="84">
        <f>I36/'סכום נכסי הקרן'!$C$42</f>
        <v>3.1947869674531098E-6</v>
      </c>
    </row>
    <row r="37" spans="2:11">
      <c r="B37" s="76" t="s">
        <v>2278</v>
      </c>
      <c r="C37" s="73" t="s">
        <v>2279</v>
      </c>
      <c r="D37" s="86" t="s">
        <v>632</v>
      </c>
      <c r="E37" s="86" t="s">
        <v>130</v>
      </c>
      <c r="F37" s="94">
        <v>44181</v>
      </c>
      <c r="G37" s="83">
        <v>11099802.666792</v>
      </c>
      <c r="H37" s="85">
        <v>0.94902200000000003</v>
      </c>
      <c r="I37" s="83">
        <v>105.33951399399999</v>
      </c>
      <c r="J37" s="84">
        <f t="shared" si="0"/>
        <v>1.0860001591701993E-3</v>
      </c>
      <c r="K37" s="84">
        <f>I37/'סכום נכסי הקרן'!$C$42</f>
        <v>1.0282616332444009E-5</v>
      </c>
    </row>
    <row r="38" spans="2:11">
      <c r="B38" s="76" t="s">
        <v>2280</v>
      </c>
      <c r="C38" s="73" t="s">
        <v>2281</v>
      </c>
      <c r="D38" s="86" t="s">
        <v>632</v>
      </c>
      <c r="E38" s="86" t="s">
        <v>130</v>
      </c>
      <c r="F38" s="94">
        <v>44175</v>
      </c>
      <c r="G38" s="83">
        <v>9531159.0759350006</v>
      </c>
      <c r="H38" s="85">
        <v>0.89382600000000001</v>
      </c>
      <c r="I38" s="83">
        <v>85.191935584000021</v>
      </c>
      <c r="J38" s="84">
        <f t="shared" si="0"/>
        <v>8.7828823293708311E-4</v>
      </c>
      <c r="K38" s="84">
        <f>I38/'סכום נכסי הקרן'!$C$42</f>
        <v>8.3159296546446214E-6</v>
      </c>
    </row>
    <row r="39" spans="2:11">
      <c r="B39" s="76" t="s">
        <v>2282</v>
      </c>
      <c r="C39" s="73" t="s">
        <v>2283</v>
      </c>
      <c r="D39" s="86" t="s">
        <v>632</v>
      </c>
      <c r="E39" s="86" t="s">
        <v>130</v>
      </c>
      <c r="F39" s="94">
        <v>44179</v>
      </c>
      <c r="G39" s="83">
        <v>4576225.9629119998</v>
      </c>
      <c r="H39" s="85">
        <v>0.95125199999999999</v>
      </c>
      <c r="I39" s="83">
        <v>43.531437639000004</v>
      </c>
      <c r="J39" s="84">
        <f t="shared" si="0"/>
        <v>4.487883645215445E-4</v>
      </c>
      <c r="K39" s="84">
        <f>I39/'סכום נכסי הקרן'!$C$42</f>
        <v>4.2492798254892751E-6</v>
      </c>
    </row>
    <row r="40" spans="2:11">
      <c r="B40" s="76" t="s">
        <v>2284</v>
      </c>
      <c r="C40" s="73" t="s">
        <v>2285</v>
      </c>
      <c r="D40" s="86" t="s">
        <v>632</v>
      </c>
      <c r="E40" s="86" t="s">
        <v>130</v>
      </c>
      <c r="F40" s="94">
        <v>44179</v>
      </c>
      <c r="G40" s="83">
        <v>6476681.7488799999</v>
      </c>
      <c r="H40" s="85">
        <v>0.95125199999999999</v>
      </c>
      <c r="I40" s="83">
        <v>61.609559490000002</v>
      </c>
      <c r="J40" s="84">
        <f t="shared" si="0"/>
        <v>6.3516518043131337E-4</v>
      </c>
      <c r="K40" s="84">
        <f>I40/'סכום נכסי הקרן'!$C$42</f>
        <v>6.0139584722465938E-6</v>
      </c>
    </row>
    <row r="41" spans="2:11">
      <c r="B41" s="76" t="s">
        <v>2284</v>
      </c>
      <c r="C41" s="73" t="s">
        <v>2286</v>
      </c>
      <c r="D41" s="86" t="s">
        <v>632</v>
      </c>
      <c r="E41" s="86" t="s">
        <v>130</v>
      </c>
      <c r="F41" s="94">
        <v>44179</v>
      </c>
      <c r="G41" s="83">
        <v>2860141.22682</v>
      </c>
      <c r="H41" s="85">
        <v>0.95125199999999999</v>
      </c>
      <c r="I41" s="83">
        <v>27.207148671999995</v>
      </c>
      <c r="J41" s="84">
        <f t="shared" si="0"/>
        <v>2.8049272934790859E-4</v>
      </c>
      <c r="K41" s="84">
        <f>I41/'סכום נכסי הקרן'!$C$42</f>
        <v>2.6557999053410701E-6</v>
      </c>
    </row>
    <row r="42" spans="2:11">
      <c r="B42" s="76" t="s">
        <v>2287</v>
      </c>
      <c r="C42" s="73" t="s">
        <v>2288</v>
      </c>
      <c r="D42" s="86" t="s">
        <v>632</v>
      </c>
      <c r="E42" s="86" t="s">
        <v>130</v>
      </c>
      <c r="F42" s="94">
        <v>44174</v>
      </c>
      <c r="G42" s="83">
        <v>9732600</v>
      </c>
      <c r="H42" s="85">
        <v>0.96020000000000005</v>
      </c>
      <c r="I42" s="83">
        <v>93.452439999999996</v>
      </c>
      <c r="J42" s="84">
        <f t="shared" si="0"/>
        <v>9.6345009452601237E-4</v>
      </c>
      <c r="K42" s="84">
        <f>I42/'סכום נכסי הקרן'!$C$42</f>
        <v>9.1222709258510303E-6</v>
      </c>
    </row>
    <row r="43" spans="2:11">
      <c r="B43" s="76" t="s">
        <v>2289</v>
      </c>
      <c r="C43" s="73" t="s">
        <v>2290</v>
      </c>
      <c r="D43" s="86" t="s">
        <v>632</v>
      </c>
      <c r="E43" s="86" t="s">
        <v>130</v>
      </c>
      <c r="F43" s="94">
        <v>44175</v>
      </c>
      <c r="G43" s="83">
        <v>1828641.4220350001</v>
      </c>
      <c r="H43" s="85">
        <v>0.96267999999999998</v>
      </c>
      <c r="I43" s="83">
        <v>17.603961161000001</v>
      </c>
      <c r="J43" s="84">
        <f t="shared" si="0"/>
        <v>1.814884452947157E-4</v>
      </c>
      <c r="K43" s="84">
        <f>I43/'סכום נכסי הקרן'!$C$42</f>
        <v>1.718393902596883E-6</v>
      </c>
    </row>
    <row r="44" spans="2:11">
      <c r="B44" s="76" t="s">
        <v>2291</v>
      </c>
      <c r="C44" s="73" t="s">
        <v>2292</v>
      </c>
      <c r="D44" s="86" t="s">
        <v>632</v>
      </c>
      <c r="E44" s="86" t="s">
        <v>130</v>
      </c>
      <c r="F44" s="94">
        <v>44179</v>
      </c>
      <c r="G44" s="83">
        <v>8583068.6939250007</v>
      </c>
      <c r="H44" s="85">
        <v>0.98176699999999995</v>
      </c>
      <c r="I44" s="83">
        <v>84.265717112000019</v>
      </c>
      <c r="J44" s="84">
        <f t="shared" si="0"/>
        <v>8.6873936214890309E-4</v>
      </c>
      <c r="K44" s="84">
        <f>I44/'סכום נכסי הקרן'!$C$42</f>
        <v>8.2255177206372078E-6</v>
      </c>
    </row>
    <row r="45" spans="2:11">
      <c r="B45" s="76" t="s">
        <v>2291</v>
      </c>
      <c r="C45" s="73" t="s">
        <v>2293</v>
      </c>
      <c r="D45" s="86" t="s">
        <v>632</v>
      </c>
      <c r="E45" s="86" t="s">
        <v>130</v>
      </c>
      <c r="F45" s="94">
        <v>44179</v>
      </c>
      <c r="G45" s="83">
        <v>7404203.7255999995</v>
      </c>
      <c r="H45" s="85">
        <v>0.98176699999999995</v>
      </c>
      <c r="I45" s="83">
        <v>72.692012476000002</v>
      </c>
      <c r="J45" s="84">
        <f t="shared" si="0"/>
        <v>7.4941998615860939E-4</v>
      </c>
      <c r="K45" s="84">
        <f>I45/'סכום נכסי הקרן'!$C$42</f>
        <v>7.0957615654702559E-6</v>
      </c>
    </row>
    <row r="46" spans="2:11">
      <c r="B46" s="76" t="s">
        <v>2294</v>
      </c>
      <c r="C46" s="73" t="s">
        <v>2295</v>
      </c>
      <c r="D46" s="86" t="s">
        <v>632</v>
      </c>
      <c r="E46" s="86" t="s">
        <v>130</v>
      </c>
      <c r="F46" s="94">
        <v>44175</v>
      </c>
      <c r="G46" s="83">
        <v>5722751.1328739999</v>
      </c>
      <c r="H46" s="85">
        <v>0.99623799999999996</v>
      </c>
      <c r="I46" s="83">
        <v>57.012212522999995</v>
      </c>
      <c r="J46" s="84">
        <f t="shared" si="0"/>
        <v>5.8776872540108589E-4</v>
      </c>
      <c r="K46" s="84">
        <f>I46/'סכום נכסי הקרן'!$C$42</f>
        <v>5.5651928266078754E-6</v>
      </c>
    </row>
    <row r="47" spans="2:11">
      <c r="B47" s="76" t="s">
        <v>2296</v>
      </c>
      <c r="C47" s="73" t="s">
        <v>2297</v>
      </c>
      <c r="D47" s="86" t="s">
        <v>632</v>
      </c>
      <c r="E47" s="86" t="s">
        <v>130</v>
      </c>
      <c r="F47" s="94">
        <v>44174</v>
      </c>
      <c r="G47" s="83">
        <v>3423965.2452719999</v>
      </c>
      <c r="H47" s="85">
        <v>1.0181530000000001</v>
      </c>
      <c r="I47" s="83">
        <v>34.861201665000003</v>
      </c>
      <c r="J47" s="84">
        <f t="shared" si="0"/>
        <v>3.5940236594608587E-4</v>
      </c>
      <c r="K47" s="84">
        <f>I47/'סכום נכסי הקרן'!$C$42</f>
        <v>3.4029429984798581E-6</v>
      </c>
    </row>
    <row r="48" spans="2:11">
      <c r="B48" s="76" t="s">
        <v>2298</v>
      </c>
      <c r="C48" s="73" t="s">
        <v>2299</v>
      </c>
      <c r="D48" s="86" t="s">
        <v>632</v>
      </c>
      <c r="E48" s="86" t="s">
        <v>130</v>
      </c>
      <c r="F48" s="94">
        <v>44174</v>
      </c>
      <c r="G48" s="83">
        <v>10494296.645656999</v>
      </c>
      <c r="H48" s="85">
        <v>1.021201</v>
      </c>
      <c r="I48" s="83">
        <v>107.167880662</v>
      </c>
      <c r="J48" s="84">
        <f t="shared" si="0"/>
        <v>1.1048497476786729E-3</v>
      </c>
      <c r="K48" s="84">
        <f>I48/'סכום נכסי הקרן'!$C$42</f>
        <v>1.0461090603391794E-5</v>
      </c>
    </row>
    <row r="49" spans="2:11">
      <c r="B49" s="76" t="s">
        <v>2300</v>
      </c>
      <c r="C49" s="73" t="s">
        <v>2301</v>
      </c>
      <c r="D49" s="86" t="s">
        <v>632</v>
      </c>
      <c r="E49" s="86" t="s">
        <v>130</v>
      </c>
      <c r="F49" s="94">
        <v>44186</v>
      </c>
      <c r="G49" s="83">
        <v>9258962.46318</v>
      </c>
      <c r="H49" s="85">
        <v>1.037879</v>
      </c>
      <c r="I49" s="83">
        <v>96.096784877000005</v>
      </c>
      <c r="J49" s="84">
        <f t="shared" si="0"/>
        <v>9.9071202927811762E-4</v>
      </c>
      <c r="K49" s="84">
        <f>I49/'סכום נכסי הקרן'!$C$42</f>
        <v>9.3803961325270696E-6</v>
      </c>
    </row>
    <row r="50" spans="2:11">
      <c r="B50" s="76" t="s">
        <v>2302</v>
      </c>
      <c r="C50" s="73" t="s">
        <v>2303</v>
      </c>
      <c r="D50" s="86" t="s">
        <v>632</v>
      </c>
      <c r="E50" s="86" t="s">
        <v>130</v>
      </c>
      <c r="F50" s="94">
        <v>44174</v>
      </c>
      <c r="G50" s="83">
        <v>6680246.0072039999</v>
      </c>
      <c r="H50" s="85">
        <v>0.99188600000000005</v>
      </c>
      <c r="I50" s="83">
        <v>66.260456844000004</v>
      </c>
      <c r="J50" s="84">
        <f t="shared" si="0"/>
        <v>6.8311371441653716E-4</v>
      </c>
      <c r="K50" s="84">
        <f>I50/'סכום נכסי הקרן'!$C$42</f>
        <v>6.4679513879105576E-6</v>
      </c>
    </row>
    <row r="51" spans="2:11">
      <c r="B51" s="76" t="s">
        <v>2304</v>
      </c>
      <c r="C51" s="73" t="s">
        <v>2305</v>
      </c>
      <c r="D51" s="86" t="s">
        <v>632</v>
      </c>
      <c r="E51" s="86" t="s">
        <v>130</v>
      </c>
      <c r="F51" s="94">
        <v>44175</v>
      </c>
      <c r="G51" s="83">
        <v>6483769.3630010001</v>
      </c>
      <c r="H51" s="85">
        <v>1.0296019999999999</v>
      </c>
      <c r="I51" s="83">
        <v>66.756993864999998</v>
      </c>
      <c r="J51" s="84">
        <f t="shared" si="0"/>
        <v>6.882327743342676E-4</v>
      </c>
      <c r="K51" s="84">
        <f>I51/'סכום נכסי הקרן'!$C$42</f>
        <v>6.5164203763101862E-6</v>
      </c>
    </row>
    <row r="52" spans="2:11">
      <c r="B52" s="76" t="s">
        <v>2306</v>
      </c>
      <c r="C52" s="73" t="s">
        <v>2307</v>
      </c>
      <c r="D52" s="86" t="s">
        <v>632</v>
      </c>
      <c r="E52" s="86" t="s">
        <v>130</v>
      </c>
      <c r="F52" s="94">
        <v>44175</v>
      </c>
      <c r="G52" s="83">
        <v>4633474.2536300002</v>
      </c>
      <c r="H52" s="85">
        <v>1.0768070000000001</v>
      </c>
      <c r="I52" s="83">
        <v>49.893577620000002</v>
      </c>
      <c r="J52" s="84">
        <f t="shared" si="0"/>
        <v>5.1437899400197514E-4</v>
      </c>
      <c r="K52" s="84">
        <f>I52/'סכום נכסי הקרן'!$C$42</f>
        <v>4.870314060388553E-6</v>
      </c>
    </row>
    <row r="53" spans="2:11">
      <c r="B53" s="76" t="s">
        <v>2308</v>
      </c>
      <c r="C53" s="73" t="s">
        <v>2309</v>
      </c>
      <c r="D53" s="86" t="s">
        <v>632</v>
      </c>
      <c r="E53" s="86" t="s">
        <v>130</v>
      </c>
      <c r="F53" s="94">
        <v>44105</v>
      </c>
      <c r="G53" s="83">
        <v>9013147.8833339997</v>
      </c>
      <c r="H53" s="85">
        <v>5.7319319999999996</v>
      </c>
      <c r="I53" s="83">
        <v>516.62753844700001</v>
      </c>
      <c r="J53" s="84">
        <f t="shared" si="0"/>
        <v>5.326183572644045E-3</v>
      </c>
      <c r="K53" s="84">
        <f>I53/'סכום נכסי הקרן'!$C$42</f>
        <v>5.0430105125869947E-5</v>
      </c>
    </row>
    <row r="54" spans="2:11">
      <c r="B54" s="76" t="s">
        <v>2310</v>
      </c>
      <c r="C54" s="73" t="s">
        <v>2311</v>
      </c>
      <c r="D54" s="86" t="s">
        <v>632</v>
      </c>
      <c r="E54" s="86" t="s">
        <v>130</v>
      </c>
      <c r="F54" s="94">
        <v>44172</v>
      </c>
      <c r="G54" s="83">
        <v>5754491.294454</v>
      </c>
      <c r="H54" s="85">
        <v>1.5556509999999999</v>
      </c>
      <c r="I54" s="83">
        <v>89.519814767</v>
      </c>
      <c r="J54" s="84">
        <f t="shared" si="0"/>
        <v>9.2290660360732442E-4</v>
      </c>
      <c r="K54" s="84">
        <f>I54/'סכום נכסי הקרן'!$C$42</f>
        <v>8.7383914591911547E-6</v>
      </c>
    </row>
    <row r="55" spans="2:11">
      <c r="B55" s="76" t="s">
        <v>2312</v>
      </c>
      <c r="C55" s="73" t="s">
        <v>2313</v>
      </c>
      <c r="D55" s="86" t="s">
        <v>632</v>
      </c>
      <c r="E55" s="86" t="s">
        <v>130</v>
      </c>
      <c r="F55" s="94">
        <v>44172</v>
      </c>
      <c r="G55" s="83">
        <v>6919355.22444</v>
      </c>
      <c r="H55" s="85">
        <v>1.7542789999999999</v>
      </c>
      <c r="I55" s="83">
        <v>121.384816868</v>
      </c>
      <c r="J55" s="84">
        <f t="shared" si="0"/>
        <v>1.2514195807567712E-3</v>
      </c>
      <c r="K55" s="84">
        <f>I55/'סכום נכסי הקרן'!$C$42</f>
        <v>1.1848863290832301E-5</v>
      </c>
    </row>
    <row r="56" spans="2:11">
      <c r="B56" s="76" t="s">
        <v>2314</v>
      </c>
      <c r="C56" s="73" t="s">
        <v>2315</v>
      </c>
      <c r="D56" s="86" t="s">
        <v>632</v>
      </c>
      <c r="E56" s="86" t="s">
        <v>130</v>
      </c>
      <c r="F56" s="94">
        <v>44167</v>
      </c>
      <c r="G56" s="83">
        <v>2594950.2782279998</v>
      </c>
      <c r="H56" s="85">
        <v>2.0396429999999999</v>
      </c>
      <c r="I56" s="83">
        <v>52.927711668000001</v>
      </c>
      <c r="J56" s="84">
        <f t="shared" si="0"/>
        <v>5.4565946923996989E-4</v>
      </c>
      <c r="K56" s="84">
        <f>I56/'סכום נכסי הקרן'!$C$42</f>
        <v>5.1664881657538608E-6</v>
      </c>
    </row>
    <row r="57" spans="2:11">
      <c r="B57" s="76" t="s">
        <v>2316</v>
      </c>
      <c r="C57" s="73" t="s">
        <v>2317</v>
      </c>
      <c r="D57" s="86" t="s">
        <v>632</v>
      </c>
      <c r="E57" s="86" t="s">
        <v>130</v>
      </c>
      <c r="F57" s="94">
        <v>44167</v>
      </c>
      <c r="G57" s="83">
        <v>29523600</v>
      </c>
      <c r="H57" s="85">
        <v>2.0456129999999999</v>
      </c>
      <c r="I57" s="83">
        <v>603.93873999999994</v>
      </c>
      <c r="J57" s="84">
        <f t="shared" si="0"/>
        <v>6.2263204271704497E-3</v>
      </c>
      <c r="K57" s="84">
        <f>I57/'סכום נכסי הקרן'!$C$42</f>
        <v>5.8952904909674951E-5</v>
      </c>
    </row>
    <row r="58" spans="2:11">
      <c r="B58" s="76" t="s">
        <v>2318</v>
      </c>
      <c r="C58" s="73" t="s">
        <v>2319</v>
      </c>
      <c r="D58" s="86" t="s">
        <v>632</v>
      </c>
      <c r="E58" s="86" t="s">
        <v>130</v>
      </c>
      <c r="F58" s="94">
        <v>44166</v>
      </c>
      <c r="G58" s="83">
        <v>5801043.5314379986</v>
      </c>
      <c r="H58" s="85">
        <v>2.3681070000000002</v>
      </c>
      <c r="I58" s="83">
        <v>137.37489898000001</v>
      </c>
      <c r="J58" s="84">
        <f t="shared" si="0"/>
        <v>1.4162697026185985E-3</v>
      </c>
      <c r="K58" s="84">
        <f>I58/'סכום נכסי הקרן'!$C$42</f>
        <v>1.3409719927130597E-5</v>
      </c>
    </row>
    <row r="59" spans="2:11">
      <c r="B59" s="76" t="s">
        <v>2320</v>
      </c>
      <c r="C59" s="73" t="s">
        <v>2321</v>
      </c>
      <c r="D59" s="86" t="s">
        <v>632</v>
      </c>
      <c r="E59" s="86" t="s">
        <v>130</v>
      </c>
      <c r="F59" s="94">
        <v>44166</v>
      </c>
      <c r="G59" s="83">
        <v>6581600</v>
      </c>
      <c r="H59" s="85">
        <v>2.4151009999999999</v>
      </c>
      <c r="I59" s="83">
        <v>158.95232000000001</v>
      </c>
      <c r="J59" s="84">
        <f t="shared" si="0"/>
        <v>1.6387226243544737E-3</v>
      </c>
      <c r="K59" s="84">
        <f>I59/'סכום נכסי הקרן'!$C$42</f>
        <v>1.5515979329513165E-5</v>
      </c>
    </row>
    <row r="60" spans="2:11">
      <c r="B60" s="76" t="s">
        <v>2322</v>
      </c>
      <c r="C60" s="73" t="s">
        <v>2323</v>
      </c>
      <c r="D60" s="86" t="s">
        <v>632</v>
      </c>
      <c r="E60" s="86" t="s">
        <v>130</v>
      </c>
      <c r="F60" s="94">
        <v>44132</v>
      </c>
      <c r="G60" s="83">
        <v>11573489.16708</v>
      </c>
      <c r="H60" s="85">
        <v>4.949338</v>
      </c>
      <c r="I60" s="83">
        <v>572.81106543099997</v>
      </c>
      <c r="J60" s="84">
        <f t="shared" si="0"/>
        <v>5.9054089452885644E-3</v>
      </c>
      <c r="K60" s="84">
        <f>I60/'סכום נכסי הקרן'!$C$42</f>
        <v>5.5914406602834159E-5</v>
      </c>
    </row>
    <row r="61" spans="2:11">
      <c r="B61" s="76" t="s">
        <v>2324</v>
      </c>
      <c r="C61" s="73" t="s">
        <v>2325</v>
      </c>
      <c r="D61" s="86" t="s">
        <v>632</v>
      </c>
      <c r="E61" s="86" t="s">
        <v>130</v>
      </c>
      <c r="F61" s="94">
        <v>44166</v>
      </c>
      <c r="G61" s="83">
        <v>7510988.5435840003</v>
      </c>
      <c r="H61" s="85">
        <v>2.4447329999999998</v>
      </c>
      <c r="I61" s="83">
        <v>183.623629483</v>
      </c>
      <c r="J61" s="84">
        <f t="shared" si="0"/>
        <v>1.8930720608536901E-3</v>
      </c>
      <c r="K61" s="84">
        <f>I61/'סכום נכסי הקרן'!$C$42</f>
        <v>1.7924245707570748E-5</v>
      </c>
    </row>
    <row r="62" spans="2:11">
      <c r="B62" s="76" t="s">
        <v>2326</v>
      </c>
      <c r="C62" s="73" t="s">
        <v>2327</v>
      </c>
      <c r="D62" s="86" t="s">
        <v>632</v>
      </c>
      <c r="E62" s="86" t="s">
        <v>130</v>
      </c>
      <c r="F62" s="94">
        <v>44166</v>
      </c>
      <c r="G62" s="83">
        <v>7740837.6285920003</v>
      </c>
      <c r="H62" s="85">
        <v>2.4513240000000001</v>
      </c>
      <c r="I62" s="83">
        <v>189.753036157</v>
      </c>
      <c r="J62" s="84">
        <f t="shared" si="0"/>
        <v>1.9562633209155322E-3</v>
      </c>
      <c r="K62" s="84">
        <f>I62/'סכום נכסי הקרן'!$C$42</f>
        <v>1.8522561902364031E-5</v>
      </c>
    </row>
    <row r="63" spans="2:11">
      <c r="B63" s="76" t="s">
        <v>2328</v>
      </c>
      <c r="C63" s="73" t="s">
        <v>2329</v>
      </c>
      <c r="D63" s="86" t="s">
        <v>632</v>
      </c>
      <c r="E63" s="86" t="s">
        <v>130</v>
      </c>
      <c r="F63" s="94">
        <v>44160</v>
      </c>
      <c r="G63" s="83">
        <v>5669520.8650799999</v>
      </c>
      <c r="H63" s="85">
        <v>3.0687150000000001</v>
      </c>
      <c r="I63" s="83">
        <v>173.98144300500002</v>
      </c>
      <c r="J63" s="84">
        <f t="shared" si="0"/>
        <v>1.793665716047E-3</v>
      </c>
      <c r="K63" s="84">
        <f>I63/'סכום נכסי הקרן'!$C$42</f>
        <v>1.6983032857805743E-5</v>
      </c>
    </row>
    <row r="64" spans="2:11">
      <c r="B64" s="76" t="s">
        <v>2328</v>
      </c>
      <c r="C64" s="73" t="s">
        <v>2330</v>
      </c>
      <c r="D64" s="86" t="s">
        <v>632</v>
      </c>
      <c r="E64" s="86" t="s">
        <v>130</v>
      </c>
      <c r="F64" s="94">
        <v>44160</v>
      </c>
      <c r="G64" s="83">
        <v>1310449.09941</v>
      </c>
      <c r="H64" s="85">
        <v>3.0687150000000001</v>
      </c>
      <c r="I64" s="83">
        <v>40.213949418999995</v>
      </c>
      <c r="J64" s="84">
        <f t="shared" si="0"/>
        <v>4.1458664288487093E-4</v>
      </c>
      <c r="K64" s="84">
        <f>I64/'סכום נכסי הקרן'!$C$42</f>
        <v>3.9254463724926562E-6</v>
      </c>
    </row>
    <row r="65" spans="2:11">
      <c r="B65" s="76" t="s">
        <v>2331</v>
      </c>
      <c r="C65" s="73" t="s">
        <v>2332</v>
      </c>
      <c r="D65" s="86" t="s">
        <v>632</v>
      </c>
      <c r="E65" s="86" t="s">
        <v>130</v>
      </c>
      <c r="F65" s="94">
        <v>44158</v>
      </c>
      <c r="G65" s="83">
        <v>3799075.2552</v>
      </c>
      <c r="H65" s="85">
        <v>3.5186259999999998</v>
      </c>
      <c r="I65" s="83">
        <v>133.675265319</v>
      </c>
      <c r="J65" s="84">
        <f t="shared" si="0"/>
        <v>1.3781282437074981E-3</v>
      </c>
      <c r="K65" s="84">
        <f>I65/'סכום נכסי הקרן'!$C$42</f>
        <v>1.3048583710868719E-5</v>
      </c>
    </row>
    <row r="66" spans="2:11">
      <c r="B66" s="76" t="s">
        <v>2331</v>
      </c>
      <c r="C66" s="73" t="s">
        <v>2333</v>
      </c>
      <c r="D66" s="86" t="s">
        <v>632</v>
      </c>
      <c r="E66" s="86" t="s">
        <v>130</v>
      </c>
      <c r="F66" s="94">
        <v>44158</v>
      </c>
      <c r="G66" s="83">
        <v>11988000</v>
      </c>
      <c r="H66" s="85">
        <v>3.5186259999999998</v>
      </c>
      <c r="I66" s="83">
        <v>421.81292999999999</v>
      </c>
      <c r="J66" s="84">
        <f t="shared" si="0"/>
        <v>4.3486901709660474E-3</v>
      </c>
      <c r="K66" s="84">
        <f>I66/'סכום נכסי הקרן'!$C$42</f>
        <v>4.1174867424403636E-5</v>
      </c>
    </row>
    <row r="67" spans="2:11">
      <c r="B67" s="76" t="s">
        <v>2334</v>
      </c>
      <c r="C67" s="73" t="s">
        <v>2335</v>
      </c>
      <c r="D67" s="86" t="s">
        <v>632</v>
      </c>
      <c r="E67" s="86" t="s">
        <v>130</v>
      </c>
      <c r="F67" s="94">
        <v>44158</v>
      </c>
      <c r="G67" s="83">
        <v>4390578.0269999998</v>
      </c>
      <c r="H67" s="85">
        <v>3.5186259999999998</v>
      </c>
      <c r="I67" s="83">
        <v>154.488037676</v>
      </c>
      <c r="J67" s="84">
        <f t="shared" si="0"/>
        <v>1.5926980023430141E-3</v>
      </c>
      <c r="K67" s="84">
        <f>I67/'סכום נכסי הקרן'!$C$42</f>
        <v>1.5080202662269207E-5</v>
      </c>
    </row>
    <row r="68" spans="2:11">
      <c r="B68" s="76" t="s">
        <v>2336</v>
      </c>
      <c r="C68" s="73" t="s">
        <v>2337</v>
      </c>
      <c r="D68" s="86" t="s">
        <v>632</v>
      </c>
      <c r="E68" s="86" t="s">
        <v>130</v>
      </c>
      <c r="F68" s="94">
        <v>44075</v>
      </c>
      <c r="G68" s="83">
        <v>8816887.8842309993</v>
      </c>
      <c r="H68" s="85">
        <v>3.6491159999999998</v>
      </c>
      <c r="I68" s="83">
        <v>321.73846745700001</v>
      </c>
      <c r="J68" s="84">
        <f t="shared" si="0"/>
        <v>3.3169701816678199E-3</v>
      </c>
      <c r="K68" s="84">
        <f>I68/'סכום נכסי הקרן'!$C$42</f>
        <v>3.1406194074877646E-5</v>
      </c>
    </row>
    <row r="69" spans="2:11">
      <c r="B69" s="76" t="s">
        <v>2338</v>
      </c>
      <c r="C69" s="73" t="s">
        <v>2339</v>
      </c>
      <c r="D69" s="86" t="s">
        <v>632</v>
      </c>
      <c r="E69" s="86" t="s">
        <v>130</v>
      </c>
      <c r="F69" s="94">
        <v>44076</v>
      </c>
      <c r="G69" s="83">
        <v>7620967.7791999998</v>
      </c>
      <c r="H69" s="85">
        <v>3.8409559999999998</v>
      </c>
      <c r="I69" s="83">
        <v>292.71803423300003</v>
      </c>
      <c r="J69" s="84">
        <f t="shared" si="0"/>
        <v>3.0177833532356395E-3</v>
      </c>
      <c r="K69" s="84">
        <f>I69/'סכום נכסי הקרן'!$C$42</f>
        <v>2.8573392124977826E-5</v>
      </c>
    </row>
    <row r="70" spans="2:11">
      <c r="B70" s="76" t="s">
        <v>2340</v>
      </c>
      <c r="C70" s="73" t="s">
        <v>2341</v>
      </c>
      <c r="D70" s="86" t="s">
        <v>632</v>
      </c>
      <c r="E70" s="86" t="s">
        <v>130</v>
      </c>
      <c r="F70" s="94">
        <v>44074</v>
      </c>
      <c r="G70" s="83">
        <v>3397656.6354319993</v>
      </c>
      <c r="H70" s="85">
        <v>3.8521800000000002</v>
      </c>
      <c r="I70" s="83">
        <v>130.883857697</v>
      </c>
      <c r="J70" s="84">
        <f t="shared" si="0"/>
        <v>1.3493501621798618E-3</v>
      </c>
      <c r="K70" s="84">
        <f>I70/'סכום נכסי הקרן'!$C$42</f>
        <v>1.2776103114403076E-5</v>
      </c>
    </row>
    <row r="71" spans="2:11">
      <c r="B71" s="76" t="s">
        <v>2342</v>
      </c>
      <c r="C71" s="73" t="s">
        <v>2343</v>
      </c>
      <c r="D71" s="86" t="s">
        <v>632</v>
      </c>
      <c r="E71" s="86" t="s">
        <v>130</v>
      </c>
      <c r="F71" s="94">
        <v>44076</v>
      </c>
      <c r="G71" s="83">
        <v>8578722.6370800007</v>
      </c>
      <c r="H71" s="85">
        <v>3.8984779999999999</v>
      </c>
      <c r="I71" s="83">
        <v>334.43957451800003</v>
      </c>
      <c r="J71" s="84">
        <f t="shared" si="0"/>
        <v>3.4479125390691405E-3</v>
      </c>
      <c r="K71" s="84">
        <f>I71/'סכום נכסי הקרן'!$C$42</f>
        <v>3.2646000544015122E-5</v>
      </c>
    </row>
    <row r="72" spans="2:11">
      <c r="B72" s="76" t="s">
        <v>2344</v>
      </c>
      <c r="C72" s="73" t="s">
        <v>2345</v>
      </c>
      <c r="D72" s="86" t="s">
        <v>632</v>
      </c>
      <c r="E72" s="86" t="s">
        <v>130</v>
      </c>
      <c r="F72" s="94">
        <v>44075</v>
      </c>
      <c r="G72" s="83">
        <v>96984700</v>
      </c>
      <c r="H72" s="85">
        <v>3.8664320000000001</v>
      </c>
      <c r="I72" s="83">
        <v>3749.8473100000001</v>
      </c>
      <c r="J72" s="84">
        <f t="shared" si="0"/>
        <v>3.8659137688407209E-2</v>
      </c>
      <c r="K72" s="84">
        <f>I72/'סכום נכסי הקרן'!$C$42</f>
        <v>3.6603777378518631E-4</v>
      </c>
    </row>
    <row r="73" spans="2:11">
      <c r="B73" s="76" t="s">
        <v>2346</v>
      </c>
      <c r="C73" s="73" t="s">
        <v>2347</v>
      </c>
      <c r="D73" s="86" t="s">
        <v>632</v>
      </c>
      <c r="E73" s="86" t="s">
        <v>130</v>
      </c>
      <c r="F73" s="94">
        <v>44152</v>
      </c>
      <c r="G73" s="83">
        <v>2639797.7402789998</v>
      </c>
      <c r="H73" s="85">
        <v>4.0026020000000004</v>
      </c>
      <c r="I73" s="83">
        <v>105.66060403099999</v>
      </c>
      <c r="J73" s="84">
        <f t="shared" si="0"/>
        <v>1.089310444343053E-3</v>
      </c>
      <c r="K73" s="84">
        <f>I73/'סכום נכסי הקרן'!$C$42</f>
        <v>1.0313959230597396E-5</v>
      </c>
    </row>
    <row r="74" spans="2:11">
      <c r="B74" s="76" t="s">
        <v>2348</v>
      </c>
      <c r="C74" s="73" t="s">
        <v>2349</v>
      </c>
      <c r="D74" s="86" t="s">
        <v>632</v>
      </c>
      <c r="E74" s="86" t="s">
        <v>130</v>
      </c>
      <c r="F74" s="94">
        <v>44077</v>
      </c>
      <c r="G74" s="83">
        <v>8365000</v>
      </c>
      <c r="H74" s="85">
        <v>4.0080299999999998</v>
      </c>
      <c r="I74" s="83">
        <v>335.27175</v>
      </c>
      <c r="J74" s="84">
        <f t="shared" si="0"/>
        <v>3.4564918714738921E-3</v>
      </c>
      <c r="K74" s="84">
        <f>I74/'סכום נכסי הקרן'!$C$42</f>
        <v>3.2727232561120874E-5</v>
      </c>
    </row>
    <row r="75" spans="2:11">
      <c r="B75" s="76" t="s">
        <v>2350</v>
      </c>
      <c r="C75" s="73" t="s">
        <v>2351</v>
      </c>
      <c r="D75" s="86" t="s">
        <v>632</v>
      </c>
      <c r="E75" s="86" t="s">
        <v>130</v>
      </c>
      <c r="F75" s="94">
        <v>44152</v>
      </c>
      <c r="G75" s="83">
        <v>4917080.0314349998</v>
      </c>
      <c r="H75" s="85">
        <v>4.02841</v>
      </c>
      <c r="I75" s="83">
        <v>198.08015982900002</v>
      </c>
      <c r="J75" s="84">
        <f t="shared" si="0"/>
        <v>2.0421119952670867E-3</v>
      </c>
      <c r="K75" s="84">
        <f>I75/'סכום נכסי הקרן'!$C$42</f>
        <v>1.9335406148796243E-5</v>
      </c>
    </row>
    <row r="76" spans="2:11">
      <c r="B76" s="76" t="s">
        <v>2352</v>
      </c>
      <c r="C76" s="73" t="s">
        <v>2353</v>
      </c>
      <c r="D76" s="86" t="s">
        <v>632</v>
      </c>
      <c r="E76" s="86" t="s">
        <v>130</v>
      </c>
      <c r="F76" s="94">
        <v>44074</v>
      </c>
      <c r="G76" s="83">
        <v>9544748.7548999991</v>
      </c>
      <c r="H76" s="85">
        <v>4.0216229999999999</v>
      </c>
      <c r="I76" s="83">
        <v>383.85378870099998</v>
      </c>
      <c r="J76" s="84">
        <f t="shared" ref="J76:J139" si="1">IFERROR(I76/$I$11,0)</f>
        <v>3.9573495246153709E-3</v>
      </c>
      <c r="K76" s="84">
        <f>I76/'סכום נכסי הקרן'!$C$42</f>
        <v>3.7469521999049966E-5</v>
      </c>
    </row>
    <row r="77" spans="2:11">
      <c r="B77" s="76" t="s">
        <v>2354</v>
      </c>
      <c r="C77" s="73" t="s">
        <v>2355</v>
      </c>
      <c r="D77" s="86" t="s">
        <v>632</v>
      </c>
      <c r="E77" s="86" t="s">
        <v>130</v>
      </c>
      <c r="F77" s="94">
        <v>44153</v>
      </c>
      <c r="G77" s="83">
        <v>5727362.6414879998</v>
      </c>
      <c r="H77" s="85">
        <v>3.9853540000000001</v>
      </c>
      <c r="I77" s="83">
        <v>228.25569152</v>
      </c>
      <c r="J77" s="84">
        <f t="shared" si="1"/>
        <v>2.3532073380967294E-3</v>
      </c>
      <c r="K77" s="84">
        <f>I77/'סכום נכסי הקרן'!$C$42</f>
        <v>2.2280961935428519E-5</v>
      </c>
    </row>
    <row r="78" spans="2:11">
      <c r="B78" s="76" t="s">
        <v>2356</v>
      </c>
      <c r="C78" s="73" t="s">
        <v>2357</v>
      </c>
      <c r="D78" s="86" t="s">
        <v>632</v>
      </c>
      <c r="E78" s="86" t="s">
        <v>130</v>
      </c>
      <c r="F78" s="94">
        <v>44153</v>
      </c>
      <c r="G78" s="83">
        <v>2263698.3427920002</v>
      </c>
      <c r="H78" s="85">
        <v>3.9853540000000001</v>
      </c>
      <c r="I78" s="83">
        <v>90.216398536</v>
      </c>
      <c r="J78" s="84">
        <f t="shared" si="1"/>
        <v>9.3008805010661691E-4</v>
      </c>
      <c r="K78" s="84">
        <f>I78/'סכום נכסי הקרן'!$C$42</f>
        <v>8.8063878203708983E-6</v>
      </c>
    </row>
    <row r="79" spans="2:11">
      <c r="B79" s="76" t="s">
        <v>2358</v>
      </c>
      <c r="C79" s="73" t="s">
        <v>2359</v>
      </c>
      <c r="D79" s="86" t="s">
        <v>632</v>
      </c>
      <c r="E79" s="86" t="s">
        <v>130</v>
      </c>
      <c r="F79" s="94">
        <v>44077</v>
      </c>
      <c r="G79" s="83">
        <v>8592070.7393280007</v>
      </c>
      <c r="H79" s="85">
        <v>4.0424300000000004</v>
      </c>
      <c r="I79" s="83">
        <v>347.32846268899999</v>
      </c>
      <c r="J79" s="84">
        <f t="shared" si="1"/>
        <v>3.580790830172991E-3</v>
      </c>
      <c r="K79" s="84">
        <f>I79/'סכום נכסי הקרן'!$C$42</f>
        <v>3.3904137087361217E-5</v>
      </c>
    </row>
    <row r="80" spans="2:11">
      <c r="B80" s="76" t="s">
        <v>2360</v>
      </c>
      <c r="C80" s="73" t="s">
        <v>2361</v>
      </c>
      <c r="D80" s="86" t="s">
        <v>632</v>
      </c>
      <c r="E80" s="86" t="s">
        <v>130</v>
      </c>
      <c r="F80" s="94">
        <v>44074</v>
      </c>
      <c r="G80" s="83">
        <v>11719750</v>
      </c>
      <c r="H80" s="85">
        <v>4.0789249999999999</v>
      </c>
      <c r="I80" s="83">
        <v>478.03985999999998</v>
      </c>
      <c r="J80" s="84">
        <f t="shared" si="1"/>
        <v>4.9283630080092259E-3</v>
      </c>
      <c r="K80" s="84">
        <f>I80/'סכום נכסי הקרן'!$C$42</f>
        <v>4.6663405645437362E-5</v>
      </c>
    </row>
    <row r="81" spans="2:11">
      <c r="B81" s="76" t="s">
        <v>2362</v>
      </c>
      <c r="C81" s="73" t="s">
        <v>2363</v>
      </c>
      <c r="D81" s="86" t="s">
        <v>632</v>
      </c>
      <c r="E81" s="86" t="s">
        <v>130</v>
      </c>
      <c r="F81" s="94">
        <v>44077</v>
      </c>
      <c r="G81" s="83">
        <v>8596691.2362600006</v>
      </c>
      <c r="H81" s="85">
        <v>4.0939839999999998</v>
      </c>
      <c r="I81" s="83">
        <v>351.94712853500005</v>
      </c>
      <c r="J81" s="84">
        <f t="shared" si="1"/>
        <v>3.6284070726800119E-3</v>
      </c>
      <c r="K81" s="84">
        <f>I81/'סכום נכסי הקרן'!$C$42</f>
        <v>3.4354983755069278E-5</v>
      </c>
    </row>
    <row r="82" spans="2:11">
      <c r="B82" s="76" t="s">
        <v>2364</v>
      </c>
      <c r="C82" s="73" t="s">
        <v>2365</v>
      </c>
      <c r="D82" s="86" t="s">
        <v>632</v>
      </c>
      <c r="E82" s="86" t="s">
        <v>130</v>
      </c>
      <c r="F82" s="94">
        <v>44151</v>
      </c>
      <c r="G82" s="83">
        <v>5905962.3988829991</v>
      </c>
      <c r="H82" s="85">
        <v>4.1010869999999997</v>
      </c>
      <c r="I82" s="83">
        <v>242.20864460199996</v>
      </c>
      <c r="J82" s="84">
        <f t="shared" si="1"/>
        <v>2.4970556310441355E-3</v>
      </c>
      <c r="K82" s="84">
        <f>I82/'סכום נכסי הקרן'!$C$42</f>
        <v>2.3642966161639112E-5</v>
      </c>
    </row>
    <row r="83" spans="2:11">
      <c r="B83" s="76" t="s">
        <v>2366</v>
      </c>
      <c r="C83" s="73" t="s">
        <v>2367</v>
      </c>
      <c r="D83" s="86" t="s">
        <v>632</v>
      </c>
      <c r="E83" s="86" t="s">
        <v>130</v>
      </c>
      <c r="F83" s="94">
        <v>44140</v>
      </c>
      <c r="G83" s="83">
        <v>8625184.3006740008</v>
      </c>
      <c r="H83" s="85">
        <v>4.3642750000000001</v>
      </c>
      <c r="I83" s="83">
        <v>376.42680193300004</v>
      </c>
      <c r="J83" s="84">
        <f t="shared" si="1"/>
        <v>3.8807808325226549E-3</v>
      </c>
      <c r="K83" s="84">
        <f>I83/'סכום נכסי הקרן'!$C$42</f>
        <v>3.6744543759205115E-5</v>
      </c>
    </row>
    <row r="84" spans="2:11">
      <c r="B84" s="76" t="s">
        <v>2368</v>
      </c>
      <c r="C84" s="73" t="s">
        <v>2369</v>
      </c>
      <c r="D84" s="86" t="s">
        <v>632</v>
      </c>
      <c r="E84" s="86" t="s">
        <v>130</v>
      </c>
      <c r="F84" s="94">
        <v>44144</v>
      </c>
      <c r="G84" s="83">
        <v>7668199.5256160013</v>
      </c>
      <c r="H84" s="85">
        <v>4.3414739999999998</v>
      </c>
      <c r="I84" s="83">
        <v>332.91287391499998</v>
      </c>
      <c r="J84" s="84">
        <f t="shared" si="1"/>
        <v>3.4321729838443296E-3</v>
      </c>
      <c r="K84" s="84">
        <f>I84/'סכום נכסי הקרן'!$C$42</f>
        <v>3.2496973118693463E-5</v>
      </c>
    </row>
    <row r="85" spans="2:11">
      <c r="B85" s="76" t="s">
        <v>2370</v>
      </c>
      <c r="C85" s="73" t="s">
        <v>2371</v>
      </c>
      <c r="D85" s="86" t="s">
        <v>632</v>
      </c>
      <c r="E85" s="86" t="s">
        <v>130</v>
      </c>
      <c r="F85" s="94">
        <v>44082</v>
      </c>
      <c r="G85" s="83">
        <v>13828306.729250999</v>
      </c>
      <c r="H85" s="85">
        <v>4.442507</v>
      </c>
      <c r="I85" s="83">
        <v>614.32349834199999</v>
      </c>
      <c r="J85" s="84">
        <f t="shared" si="1"/>
        <v>6.3333823338069129E-3</v>
      </c>
      <c r="K85" s="84">
        <f>I85/'סכום נכסי הקרן'!$C$42</f>
        <v>5.9966603204713753E-5</v>
      </c>
    </row>
    <row r="86" spans="2:11">
      <c r="B86" s="76" t="s">
        <v>2372</v>
      </c>
      <c r="C86" s="73" t="s">
        <v>2373</v>
      </c>
      <c r="D86" s="86" t="s">
        <v>632</v>
      </c>
      <c r="E86" s="86" t="s">
        <v>130</v>
      </c>
      <c r="F86" s="94">
        <v>44140</v>
      </c>
      <c r="G86" s="83">
        <v>9884415.318705</v>
      </c>
      <c r="H86" s="85">
        <v>4.4552440000000004</v>
      </c>
      <c r="I86" s="83">
        <v>440.374830261</v>
      </c>
      <c r="J86" s="84">
        <f t="shared" si="1"/>
        <v>4.5400545115979541E-3</v>
      </c>
      <c r="K86" s="84">
        <f>I86/'סכום נכסי הקרן'!$C$42</f>
        <v>4.2986769639899214E-5</v>
      </c>
    </row>
    <row r="87" spans="2:11">
      <c r="B87" s="76" t="s">
        <v>2374</v>
      </c>
      <c r="C87" s="73" t="s">
        <v>2375</v>
      </c>
      <c r="D87" s="86" t="s">
        <v>632</v>
      </c>
      <c r="E87" s="86" t="s">
        <v>130</v>
      </c>
      <c r="F87" s="94">
        <v>44126</v>
      </c>
      <c r="G87" s="83">
        <v>5756454.6592079997</v>
      </c>
      <c r="H87" s="85">
        <v>4.5311180000000002</v>
      </c>
      <c r="I87" s="83">
        <v>260.831758444</v>
      </c>
      <c r="J87" s="84">
        <f t="shared" si="1"/>
        <v>2.6890510545070608E-3</v>
      </c>
      <c r="K87" s="84">
        <f>I87/'סכום נכסי הקרן'!$C$42</f>
        <v>2.5460843682543763E-5</v>
      </c>
    </row>
    <row r="88" spans="2:11">
      <c r="B88" s="76" t="s">
        <v>2376</v>
      </c>
      <c r="C88" s="73" t="s">
        <v>2377</v>
      </c>
      <c r="D88" s="86" t="s">
        <v>632</v>
      </c>
      <c r="E88" s="86" t="s">
        <v>130</v>
      </c>
      <c r="F88" s="94">
        <v>44145</v>
      </c>
      <c r="G88" s="83">
        <v>758985.11027199996</v>
      </c>
      <c r="H88" s="85">
        <v>4.5054160000000003</v>
      </c>
      <c r="I88" s="83">
        <v>34.195434065000001</v>
      </c>
      <c r="J88" s="84">
        <f t="shared" si="1"/>
        <v>3.525386194547973E-4</v>
      </c>
      <c r="K88" s="84">
        <f>I88/'סכום נכסי הקרן'!$C$42</f>
        <v>3.3379547282875162E-6</v>
      </c>
    </row>
    <row r="89" spans="2:11">
      <c r="B89" s="76" t="s">
        <v>2378</v>
      </c>
      <c r="C89" s="73" t="s">
        <v>2379</v>
      </c>
      <c r="D89" s="86" t="s">
        <v>632</v>
      </c>
      <c r="E89" s="86" t="s">
        <v>130</v>
      </c>
      <c r="F89" s="94">
        <v>44145</v>
      </c>
      <c r="G89" s="83">
        <v>10883201.792128</v>
      </c>
      <c r="H89" s="85">
        <v>4.5082519999999997</v>
      </c>
      <c r="I89" s="83">
        <v>490.64215441100004</v>
      </c>
      <c r="J89" s="84">
        <f t="shared" si="1"/>
        <v>5.0582866541068845E-3</v>
      </c>
      <c r="K89" s="84">
        <f>I89/'סכום נכסי הקרן'!$C$42</f>
        <v>4.7893566611854946E-5</v>
      </c>
    </row>
    <row r="90" spans="2:11">
      <c r="B90" s="76" t="s">
        <v>2380</v>
      </c>
      <c r="C90" s="73" t="s">
        <v>2381</v>
      </c>
      <c r="D90" s="86" t="s">
        <v>632</v>
      </c>
      <c r="E90" s="86" t="s">
        <v>130</v>
      </c>
      <c r="F90" s="94">
        <v>44130</v>
      </c>
      <c r="G90" s="83">
        <v>7162395.7800240004</v>
      </c>
      <c r="H90" s="85">
        <v>4.6001000000000003</v>
      </c>
      <c r="I90" s="83">
        <v>329.47740324599999</v>
      </c>
      <c r="J90" s="84">
        <f t="shared" si="1"/>
        <v>3.396754919417233E-3</v>
      </c>
      <c r="K90" s="84">
        <f>I90/'סכום נכסי הקרן'!$C$42</f>
        <v>3.2161622921305012E-5</v>
      </c>
    </row>
    <row r="91" spans="2:11">
      <c r="B91" s="76" t="s">
        <v>2382</v>
      </c>
      <c r="C91" s="73" t="s">
        <v>2383</v>
      </c>
      <c r="D91" s="86" t="s">
        <v>632</v>
      </c>
      <c r="E91" s="86" t="s">
        <v>130</v>
      </c>
      <c r="F91" s="94">
        <v>44144</v>
      </c>
      <c r="G91" s="83">
        <v>6216399.240282</v>
      </c>
      <c r="H91" s="85">
        <v>4.5385770000000001</v>
      </c>
      <c r="I91" s="83">
        <v>282.13605681199999</v>
      </c>
      <c r="J91" s="84">
        <f t="shared" si="1"/>
        <v>2.9086882119366579E-3</v>
      </c>
      <c r="K91" s="84">
        <f>I91/'סכום נכסי הקרן'!$C$42</f>
        <v>2.754044247737525E-5</v>
      </c>
    </row>
    <row r="92" spans="2:11">
      <c r="B92" s="76" t="s">
        <v>2384</v>
      </c>
      <c r="C92" s="73" t="s">
        <v>2385</v>
      </c>
      <c r="D92" s="86" t="s">
        <v>632</v>
      </c>
      <c r="E92" s="86" t="s">
        <v>130</v>
      </c>
      <c r="F92" s="94">
        <v>44130</v>
      </c>
      <c r="G92" s="83">
        <v>9610633.6185599994</v>
      </c>
      <c r="H92" s="85">
        <v>4.6567049999999997</v>
      </c>
      <c r="I92" s="83">
        <v>447.53883548299996</v>
      </c>
      <c r="J92" s="84">
        <f t="shared" si="1"/>
        <v>4.613911989351566E-3</v>
      </c>
      <c r="K92" s="84">
        <f>I92/'סכום נכסי הקרן'!$C$42</f>
        <v>4.3686077186596709E-5</v>
      </c>
    </row>
    <row r="93" spans="2:11">
      <c r="B93" s="76" t="s">
        <v>2386</v>
      </c>
      <c r="C93" s="73" t="s">
        <v>2387</v>
      </c>
      <c r="D93" s="86" t="s">
        <v>632</v>
      </c>
      <c r="E93" s="86" t="s">
        <v>130</v>
      </c>
      <c r="F93" s="94">
        <v>44126</v>
      </c>
      <c r="G93" s="83">
        <v>7923284.7796</v>
      </c>
      <c r="H93" s="85">
        <v>4.6446420000000002</v>
      </c>
      <c r="I93" s="83">
        <v>368.008214651</v>
      </c>
      <c r="J93" s="84">
        <f t="shared" si="1"/>
        <v>3.79398921196552E-3</v>
      </c>
      <c r="K93" s="84">
        <f>I93/'סכום נכסי הקרן'!$C$42</f>
        <v>3.5922771379593324E-5</v>
      </c>
    </row>
    <row r="94" spans="2:11">
      <c r="B94" s="76" t="s">
        <v>2388</v>
      </c>
      <c r="C94" s="73" t="s">
        <v>2389</v>
      </c>
      <c r="D94" s="86" t="s">
        <v>632</v>
      </c>
      <c r="E94" s="86" t="s">
        <v>130</v>
      </c>
      <c r="F94" s="94">
        <v>44131</v>
      </c>
      <c r="G94" s="83">
        <v>71510649.599999994</v>
      </c>
      <c r="H94" s="85">
        <v>4.659097</v>
      </c>
      <c r="I94" s="83">
        <v>3331.7506699999999</v>
      </c>
      <c r="J94" s="84">
        <f t="shared" si="1"/>
        <v>3.4348760695264942E-2</v>
      </c>
      <c r="K94" s="84">
        <f>I94/'סכום נכסי הקרן'!$C$42</f>
        <v>3.2522566846971237E-4</v>
      </c>
    </row>
    <row r="95" spans="2:11">
      <c r="B95" s="76" t="s">
        <v>2390</v>
      </c>
      <c r="C95" s="73" t="s">
        <v>2391</v>
      </c>
      <c r="D95" s="86" t="s">
        <v>632</v>
      </c>
      <c r="E95" s="86" t="s">
        <v>130</v>
      </c>
      <c r="F95" s="94">
        <v>44131</v>
      </c>
      <c r="G95" s="83">
        <v>3962347.7267240002</v>
      </c>
      <c r="H95" s="85">
        <v>4.659097</v>
      </c>
      <c r="I95" s="83">
        <v>184.60963172800001</v>
      </c>
      <c r="J95" s="84">
        <f t="shared" si="1"/>
        <v>1.9032372738341978E-3</v>
      </c>
      <c r="K95" s="84">
        <f>I95/'סכום נכסי הקרן'!$C$42</f>
        <v>1.802049337764108E-5</v>
      </c>
    </row>
    <row r="96" spans="2:11">
      <c r="B96" s="76" t="s">
        <v>2392</v>
      </c>
      <c r="C96" s="73" t="s">
        <v>2393</v>
      </c>
      <c r="D96" s="86" t="s">
        <v>632</v>
      </c>
      <c r="E96" s="86" t="s">
        <v>130</v>
      </c>
      <c r="F96" s="94">
        <v>44131</v>
      </c>
      <c r="G96" s="83">
        <v>9614056.2088799998</v>
      </c>
      <c r="H96" s="85">
        <v>4.652596</v>
      </c>
      <c r="I96" s="83">
        <v>447.30319983699997</v>
      </c>
      <c r="J96" s="84">
        <f t="shared" si="1"/>
        <v>4.6114826982018384E-3</v>
      </c>
      <c r="K96" s="84">
        <f>I96/'סכום נכסי הקרן'!$C$42</f>
        <v>4.3663075837433439E-5</v>
      </c>
    </row>
    <row r="97" spans="2:11">
      <c r="B97" s="76" t="s">
        <v>2394</v>
      </c>
      <c r="C97" s="73" t="s">
        <v>2395</v>
      </c>
      <c r="D97" s="86" t="s">
        <v>632</v>
      </c>
      <c r="E97" s="86" t="s">
        <v>130</v>
      </c>
      <c r="F97" s="94">
        <v>44126</v>
      </c>
      <c r="G97" s="83">
        <v>4445163.5916600004</v>
      </c>
      <c r="H97" s="85">
        <v>4.6842290000000002</v>
      </c>
      <c r="I97" s="83">
        <v>208.22163506199996</v>
      </c>
      <c r="J97" s="84">
        <f t="shared" si="1"/>
        <v>2.14666576905691E-3</v>
      </c>
      <c r="K97" s="84">
        <f>I97/'סכום נכסי הקרן'!$C$42</f>
        <v>2.0325356594854512E-5</v>
      </c>
    </row>
    <row r="98" spans="2:11">
      <c r="B98" s="76" t="s">
        <v>2394</v>
      </c>
      <c r="C98" s="73" t="s">
        <v>2396</v>
      </c>
      <c r="D98" s="86" t="s">
        <v>632</v>
      </c>
      <c r="E98" s="86" t="s">
        <v>130</v>
      </c>
      <c r="F98" s="94">
        <v>44126</v>
      </c>
      <c r="G98" s="83">
        <v>9615767.5040399991</v>
      </c>
      <c r="H98" s="85">
        <v>4.6842290000000002</v>
      </c>
      <c r="I98" s="83">
        <v>450.42455486300003</v>
      </c>
      <c r="J98" s="84">
        <f t="shared" si="1"/>
        <v>4.6436623801325511E-3</v>
      </c>
      <c r="K98" s="84">
        <f>I98/'סכום נכסי הקרן'!$C$42</f>
        <v>4.3967763935496358E-5</v>
      </c>
    </row>
    <row r="99" spans="2:11">
      <c r="B99" s="76" t="s">
        <v>2397</v>
      </c>
      <c r="C99" s="73" t="s">
        <v>2398</v>
      </c>
      <c r="D99" s="86" t="s">
        <v>632</v>
      </c>
      <c r="E99" s="86" t="s">
        <v>130</v>
      </c>
      <c r="F99" s="94">
        <v>44140</v>
      </c>
      <c r="G99" s="83">
        <v>9619190.0943599995</v>
      </c>
      <c r="H99" s="85">
        <v>4.718642</v>
      </c>
      <c r="I99" s="83">
        <v>453.89512704699996</v>
      </c>
      <c r="J99" s="84">
        <f t="shared" si="1"/>
        <v>4.6794423244414865E-3</v>
      </c>
      <c r="K99" s="84">
        <f>I99/'סכום נכסי הקרן'!$C$42</f>
        <v>4.4306540533840607E-5</v>
      </c>
    </row>
    <row r="100" spans="2:11">
      <c r="B100" s="76" t="s">
        <v>2399</v>
      </c>
      <c r="C100" s="73" t="s">
        <v>2400</v>
      </c>
      <c r="D100" s="86" t="s">
        <v>632</v>
      </c>
      <c r="E100" s="86" t="s">
        <v>130</v>
      </c>
      <c r="F100" s="94">
        <v>44131</v>
      </c>
      <c r="G100" s="83">
        <v>40482000</v>
      </c>
      <c r="H100" s="85">
        <v>4.7224310000000003</v>
      </c>
      <c r="I100" s="83">
        <v>1911.7346699999998</v>
      </c>
      <c r="J100" s="84">
        <f t="shared" si="1"/>
        <v>1.9709072855884288E-2</v>
      </c>
      <c r="K100" s="84">
        <f>I100/'סכום נכסי הקרן'!$C$42</f>
        <v>1.8661215906275332E-4</v>
      </c>
    </row>
    <row r="101" spans="2:11">
      <c r="B101" s="76" t="s">
        <v>2401</v>
      </c>
      <c r="C101" s="73" t="s">
        <v>2402</v>
      </c>
      <c r="D101" s="86" t="s">
        <v>632</v>
      </c>
      <c r="E101" s="86" t="s">
        <v>130</v>
      </c>
      <c r="F101" s="94">
        <v>44118</v>
      </c>
      <c r="G101" s="83">
        <v>5773396.481292</v>
      </c>
      <c r="H101" s="85">
        <v>4.7174009999999997</v>
      </c>
      <c r="I101" s="83">
        <v>272.35428866299998</v>
      </c>
      <c r="J101" s="84">
        <f t="shared" si="1"/>
        <v>2.8078428466601002E-3</v>
      </c>
      <c r="K101" s="84">
        <f>I101/'סכום נכסי הקרן'!$C$42</f>
        <v>2.6585604495734123E-5</v>
      </c>
    </row>
    <row r="102" spans="2:11">
      <c r="B102" s="76" t="s">
        <v>2403</v>
      </c>
      <c r="C102" s="73" t="s">
        <v>2404</v>
      </c>
      <c r="D102" s="86" t="s">
        <v>632</v>
      </c>
      <c r="E102" s="86" t="s">
        <v>130</v>
      </c>
      <c r="F102" s="94">
        <v>44082</v>
      </c>
      <c r="G102" s="83">
        <v>20208684.544440001</v>
      </c>
      <c r="H102" s="85">
        <v>4.7127119999999998</v>
      </c>
      <c r="I102" s="83">
        <v>952.37710086100003</v>
      </c>
      <c r="J102" s="84">
        <f t="shared" si="1"/>
        <v>9.8185537782527685E-3</v>
      </c>
      <c r="K102" s="84">
        <f>I102/'סכום נכסי הקרן'!$C$42</f>
        <v>9.2965383650021272E-5</v>
      </c>
    </row>
    <row r="103" spans="2:11">
      <c r="B103" s="76" t="s">
        <v>2405</v>
      </c>
      <c r="C103" s="73" t="s">
        <v>2406</v>
      </c>
      <c r="D103" s="86" t="s">
        <v>632</v>
      </c>
      <c r="E103" s="86" t="s">
        <v>130</v>
      </c>
      <c r="F103" s="94">
        <v>44123</v>
      </c>
      <c r="G103" s="83">
        <v>36444600</v>
      </c>
      <c r="H103" s="85">
        <v>4.7562709999999999</v>
      </c>
      <c r="I103" s="83">
        <v>1733.4038600000001</v>
      </c>
      <c r="J103" s="84">
        <f t="shared" si="1"/>
        <v>1.7870567240071581E-2</v>
      </c>
      <c r="K103" s="84">
        <f>I103/'סכום נכסי הקרן'!$C$42</f>
        <v>1.6920456688809785E-4</v>
      </c>
    </row>
    <row r="104" spans="2:11">
      <c r="B104" s="76" t="s">
        <v>2407</v>
      </c>
      <c r="C104" s="73" t="s">
        <v>2408</v>
      </c>
      <c r="D104" s="86" t="s">
        <v>632</v>
      </c>
      <c r="E104" s="86" t="s">
        <v>130</v>
      </c>
      <c r="F104" s="94">
        <v>44118</v>
      </c>
      <c r="G104" s="83">
        <v>7934570.170384001</v>
      </c>
      <c r="H104" s="85">
        <v>4.8047230000000001</v>
      </c>
      <c r="I104" s="83">
        <v>381.234120152</v>
      </c>
      <c r="J104" s="84">
        <f t="shared" si="1"/>
        <v>3.9303419910382822E-3</v>
      </c>
      <c r="K104" s="84">
        <f>I104/'סכום נכסי הקרן'!$C$42</f>
        <v>3.7213805548629738E-5</v>
      </c>
    </row>
    <row r="105" spans="2:11">
      <c r="B105" s="76" t="s">
        <v>2409</v>
      </c>
      <c r="C105" s="73" t="s">
        <v>2410</v>
      </c>
      <c r="D105" s="86" t="s">
        <v>632</v>
      </c>
      <c r="E105" s="86" t="s">
        <v>130</v>
      </c>
      <c r="F105" s="94">
        <v>44116</v>
      </c>
      <c r="G105" s="83">
        <v>3851669.0597839998</v>
      </c>
      <c r="H105" s="85">
        <v>4.7753249999999996</v>
      </c>
      <c r="I105" s="83">
        <v>183.92970774299999</v>
      </c>
      <c r="J105" s="84">
        <f t="shared" si="1"/>
        <v>1.8962275817638917E-3</v>
      </c>
      <c r="K105" s="84">
        <f>I105/'סכום נכסי הקרן'!$C$42</f>
        <v>1.79541232454096E-5</v>
      </c>
    </row>
    <row r="106" spans="2:11">
      <c r="B106" s="76" t="s">
        <v>2411</v>
      </c>
      <c r="C106" s="73" t="s">
        <v>2412</v>
      </c>
      <c r="D106" s="86" t="s">
        <v>632</v>
      </c>
      <c r="E106" s="86" t="s">
        <v>130</v>
      </c>
      <c r="F106" s="94">
        <v>44118</v>
      </c>
      <c r="G106" s="83">
        <v>8669335.7158020008</v>
      </c>
      <c r="H106" s="85">
        <v>4.8135779999999997</v>
      </c>
      <c r="I106" s="83">
        <v>417.30523957299999</v>
      </c>
      <c r="J106" s="84">
        <f t="shared" si="1"/>
        <v>4.302218032111383E-3</v>
      </c>
      <c r="K106" s="84">
        <f>I106/'סכום נכסי הקרן'!$C$42</f>
        <v>4.0734853516527515E-5</v>
      </c>
    </row>
    <row r="107" spans="2:11">
      <c r="B107" s="76" t="s">
        <v>2413</v>
      </c>
      <c r="C107" s="73" t="s">
        <v>2414</v>
      </c>
      <c r="D107" s="86" t="s">
        <v>632</v>
      </c>
      <c r="E107" s="86" t="s">
        <v>130</v>
      </c>
      <c r="F107" s="94">
        <v>44146</v>
      </c>
      <c r="G107" s="83">
        <v>6755400</v>
      </c>
      <c r="H107" s="85">
        <v>4.862978</v>
      </c>
      <c r="I107" s="83">
        <v>328.51362</v>
      </c>
      <c r="J107" s="84">
        <f t="shared" si="1"/>
        <v>3.386818773721505E-3</v>
      </c>
      <c r="K107" s="84">
        <f>I107/'סכום נכסי הקרן'!$C$42</f>
        <v>3.2067544137660545E-5</v>
      </c>
    </row>
    <row r="108" spans="2:11">
      <c r="B108" s="76" t="s">
        <v>2415</v>
      </c>
      <c r="C108" s="73" t="s">
        <v>2416</v>
      </c>
      <c r="D108" s="86" t="s">
        <v>632</v>
      </c>
      <c r="E108" s="86" t="s">
        <v>130</v>
      </c>
      <c r="F108" s="94">
        <v>44070</v>
      </c>
      <c r="G108" s="83">
        <v>3855547.9954799996</v>
      </c>
      <c r="H108" s="85">
        <v>4.9577109999999998</v>
      </c>
      <c r="I108" s="83">
        <v>191.146925662</v>
      </c>
      <c r="J108" s="84">
        <f t="shared" si="1"/>
        <v>1.9706336570496242E-3</v>
      </c>
      <c r="K108" s="84">
        <f>I108/'סכום נכסי הקרן'!$C$42</f>
        <v>1.8658625098844618E-5</v>
      </c>
    </row>
    <row r="109" spans="2:11">
      <c r="B109" s="76" t="s">
        <v>2417</v>
      </c>
      <c r="C109" s="73" t="s">
        <v>2418</v>
      </c>
      <c r="D109" s="86" t="s">
        <v>632</v>
      </c>
      <c r="E109" s="86" t="s">
        <v>130</v>
      </c>
      <c r="F109" s="94">
        <v>44125</v>
      </c>
      <c r="G109" s="83">
        <v>5784177.6408000002</v>
      </c>
      <c r="H109" s="85">
        <v>4.882441</v>
      </c>
      <c r="I109" s="83">
        <v>282.40906041900001</v>
      </c>
      <c r="J109" s="84">
        <f t="shared" si="1"/>
        <v>2.9115027489457516E-3</v>
      </c>
      <c r="K109" s="84">
        <f>I109/'סכום נכסי הקרן'!$C$42</f>
        <v>2.7567091464462037E-5</v>
      </c>
    </row>
    <row r="110" spans="2:11">
      <c r="B110" s="76" t="s">
        <v>2419</v>
      </c>
      <c r="C110" s="73" t="s">
        <v>2420</v>
      </c>
      <c r="D110" s="86" t="s">
        <v>632</v>
      </c>
      <c r="E110" s="86" t="s">
        <v>130</v>
      </c>
      <c r="F110" s="94">
        <v>44068</v>
      </c>
      <c r="G110" s="83">
        <v>3856346.5998879997</v>
      </c>
      <c r="H110" s="85">
        <v>4.9773849999999999</v>
      </c>
      <c r="I110" s="83">
        <v>191.945216332</v>
      </c>
      <c r="J110" s="84">
        <f t="shared" si="1"/>
        <v>1.9788636532002942E-3</v>
      </c>
      <c r="K110" s="84">
        <f>I110/'סכום נכסי הקרן'!$C$42</f>
        <v>1.8736549482299124E-5</v>
      </c>
    </row>
    <row r="111" spans="2:11">
      <c r="B111" s="76" t="s">
        <v>2421</v>
      </c>
      <c r="C111" s="73" t="s">
        <v>2422</v>
      </c>
      <c r="D111" s="86" t="s">
        <v>632</v>
      </c>
      <c r="E111" s="86" t="s">
        <v>130</v>
      </c>
      <c r="F111" s="94">
        <v>44140</v>
      </c>
      <c r="G111" s="83">
        <v>8651367.1166219991</v>
      </c>
      <c r="H111" s="85">
        <v>4.6536359999999997</v>
      </c>
      <c r="I111" s="83">
        <v>402.603112678</v>
      </c>
      <c r="J111" s="84">
        <f t="shared" si="1"/>
        <v>4.1506461143880884E-3</v>
      </c>
      <c r="K111" s="84">
        <f>I111/'סכום נכסי הקרן'!$C$42</f>
        <v>3.9299719402079233E-5</v>
      </c>
    </row>
    <row r="112" spans="2:11">
      <c r="B112" s="76" t="s">
        <v>2423</v>
      </c>
      <c r="C112" s="73" t="s">
        <v>2424</v>
      </c>
      <c r="D112" s="86" t="s">
        <v>632</v>
      </c>
      <c r="E112" s="86" t="s">
        <v>130</v>
      </c>
      <c r="F112" s="94">
        <v>44083</v>
      </c>
      <c r="G112" s="83">
        <v>8941732.5197790004</v>
      </c>
      <c r="H112" s="85">
        <v>5.0006529999999998</v>
      </c>
      <c r="I112" s="83">
        <v>447.14501613100003</v>
      </c>
      <c r="J112" s="84">
        <f t="shared" si="1"/>
        <v>4.6098518996213192E-3</v>
      </c>
      <c r="K112" s="84">
        <f>I112/'סכום נכסי הקרן'!$C$42</f>
        <v>4.3647634885627507E-5</v>
      </c>
    </row>
    <row r="113" spans="2:11">
      <c r="B113" s="76" t="s">
        <v>2425</v>
      </c>
      <c r="C113" s="73" t="s">
        <v>2426</v>
      </c>
      <c r="D113" s="86" t="s">
        <v>632</v>
      </c>
      <c r="E113" s="86" t="s">
        <v>130</v>
      </c>
      <c r="F113" s="94">
        <v>44063</v>
      </c>
      <c r="G113" s="83">
        <v>9645144.7376199998</v>
      </c>
      <c r="H113" s="85">
        <v>5.0195160000000003</v>
      </c>
      <c r="I113" s="83">
        <v>484.13959823900001</v>
      </c>
      <c r="J113" s="84">
        <f t="shared" si="1"/>
        <v>4.9912484006533189E-3</v>
      </c>
      <c r="K113" s="84">
        <f>I113/'סכום נכסי הקרן'!$C$42</f>
        <v>4.7258825784204547E-5</v>
      </c>
    </row>
    <row r="114" spans="2:11">
      <c r="B114" s="76" t="s">
        <v>2427</v>
      </c>
      <c r="C114" s="73" t="s">
        <v>2428</v>
      </c>
      <c r="D114" s="86" t="s">
        <v>632</v>
      </c>
      <c r="E114" s="86" t="s">
        <v>130</v>
      </c>
      <c r="F114" s="94">
        <v>44146</v>
      </c>
      <c r="G114" s="83">
        <v>15901585.839272</v>
      </c>
      <c r="H114" s="85">
        <v>4.9754800000000001</v>
      </c>
      <c r="I114" s="83">
        <v>791.18023823400006</v>
      </c>
      <c r="J114" s="84">
        <f t="shared" si="1"/>
        <v>8.1566909897019309E-3</v>
      </c>
      <c r="K114" s="84">
        <f>I114/'סכום נכסי הקרן'!$C$42</f>
        <v>7.7230305429691403E-5</v>
      </c>
    </row>
    <row r="115" spans="2:11">
      <c r="B115" s="76" t="s">
        <v>2429</v>
      </c>
      <c r="C115" s="73" t="s">
        <v>2430</v>
      </c>
      <c r="D115" s="86" t="s">
        <v>632</v>
      </c>
      <c r="E115" s="86" t="s">
        <v>130</v>
      </c>
      <c r="F115" s="94">
        <v>44112</v>
      </c>
      <c r="G115" s="83">
        <v>3976219.3528959993</v>
      </c>
      <c r="H115" s="85">
        <v>4.9667310000000002</v>
      </c>
      <c r="I115" s="83">
        <v>197.48811353400001</v>
      </c>
      <c r="J115" s="84">
        <f t="shared" si="1"/>
        <v>2.0360082802770713E-3</v>
      </c>
      <c r="K115" s="84">
        <f>I115/'סכום נכסי הקרן'!$C$42</f>
        <v>1.9277614113578795E-5</v>
      </c>
    </row>
    <row r="116" spans="2:11">
      <c r="B116" s="76" t="s">
        <v>2431</v>
      </c>
      <c r="C116" s="73" t="s">
        <v>2432</v>
      </c>
      <c r="D116" s="86" t="s">
        <v>632</v>
      </c>
      <c r="E116" s="86" t="s">
        <v>130</v>
      </c>
      <c r="F116" s="94">
        <v>44117</v>
      </c>
      <c r="G116" s="83">
        <v>7717941.1716</v>
      </c>
      <c r="H116" s="85">
        <v>4.962148</v>
      </c>
      <c r="I116" s="83">
        <v>382.97565869599998</v>
      </c>
      <c r="J116" s="84">
        <f t="shared" si="1"/>
        <v>3.9482964229914496E-3</v>
      </c>
      <c r="K116" s="84">
        <f>I116/'סכום נכסי הקרן'!$C$42</f>
        <v>3.7383804174948967E-5</v>
      </c>
    </row>
    <row r="117" spans="2:11">
      <c r="B117" s="76" t="s">
        <v>2433</v>
      </c>
      <c r="C117" s="73" t="s">
        <v>2434</v>
      </c>
      <c r="D117" s="86" t="s">
        <v>632</v>
      </c>
      <c r="E117" s="86" t="s">
        <v>130</v>
      </c>
      <c r="F117" s="94">
        <v>44112</v>
      </c>
      <c r="G117" s="83">
        <v>5789140.396763999</v>
      </c>
      <c r="H117" s="85">
        <v>4.9807750000000004</v>
      </c>
      <c r="I117" s="83">
        <v>288.34402997400002</v>
      </c>
      <c r="J117" s="84">
        <f t="shared" si="1"/>
        <v>2.9726894550261254E-3</v>
      </c>
      <c r="K117" s="84">
        <f>I117/'סכום נכסי הקרן'!$C$42</f>
        <v>2.8146427865067389E-5</v>
      </c>
    </row>
    <row r="118" spans="2:11">
      <c r="B118" s="76" t="s">
        <v>2435</v>
      </c>
      <c r="C118" s="73" t="s">
        <v>2436</v>
      </c>
      <c r="D118" s="86" t="s">
        <v>632</v>
      </c>
      <c r="E118" s="86" t="s">
        <v>130</v>
      </c>
      <c r="F118" s="94">
        <v>44139</v>
      </c>
      <c r="G118" s="83">
        <v>8683197.2065980006</v>
      </c>
      <c r="H118" s="85">
        <v>5.0030570000000001</v>
      </c>
      <c r="I118" s="83">
        <v>434.42529418800001</v>
      </c>
      <c r="J118" s="84">
        <f t="shared" si="1"/>
        <v>4.4787176316629009E-3</v>
      </c>
      <c r="K118" s="84">
        <f>I118/'סכום נכסי הקרן'!$C$42</f>
        <v>4.2406011342512541E-5</v>
      </c>
    </row>
    <row r="119" spans="2:11">
      <c r="B119" s="76" t="s">
        <v>2437</v>
      </c>
      <c r="C119" s="73" t="s">
        <v>2438</v>
      </c>
      <c r="D119" s="86" t="s">
        <v>632</v>
      </c>
      <c r="E119" s="86" t="s">
        <v>130</v>
      </c>
      <c r="F119" s="94">
        <v>44112</v>
      </c>
      <c r="G119" s="83">
        <v>6753997.1295579998</v>
      </c>
      <c r="H119" s="85">
        <v>4.9807750000000004</v>
      </c>
      <c r="I119" s="83">
        <v>336.40136849300001</v>
      </c>
      <c r="J119" s="84">
        <f t="shared" si="1"/>
        <v>3.468137699489289E-3</v>
      </c>
      <c r="K119" s="84">
        <f>I119/'סכום נכסי הקרן'!$C$42</f>
        <v>3.2837499194458621E-5</v>
      </c>
    </row>
    <row r="120" spans="2:11">
      <c r="B120" s="76" t="s">
        <v>2439</v>
      </c>
      <c r="C120" s="73" t="s">
        <v>2440</v>
      </c>
      <c r="D120" s="86" t="s">
        <v>632</v>
      </c>
      <c r="E120" s="86" t="s">
        <v>130</v>
      </c>
      <c r="F120" s="94">
        <v>44117</v>
      </c>
      <c r="G120" s="83">
        <v>26395980</v>
      </c>
      <c r="H120" s="85">
        <v>5.0051769999999998</v>
      </c>
      <c r="I120" s="83">
        <v>1321.1654799999999</v>
      </c>
      <c r="J120" s="84">
        <f t="shared" si="1"/>
        <v>1.3620586114075827E-2</v>
      </c>
      <c r="K120" s="84">
        <f>I120/'סכום נכסי הקרן'!$C$42</f>
        <v>1.2896431004307666E-4</v>
      </c>
    </row>
    <row r="121" spans="2:11">
      <c r="B121" s="76" t="s">
        <v>2441</v>
      </c>
      <c r="C121" s="73" t="s">
        <v>2442</v>
      </c>
      <c r="D121" s="86" t="s">
        <v>632</v>
      </c>
      <c r="E121" s="86" t="s">
        <v>130</v>
      </c>
      <c r="F121" s="94">
        <v>44116</v>
      </c>
      <c r="G121" s="83">
        <v>6757191.5471899994</v>
      </c>
      <c r="H121" s="85">
        <v>5.0101750000000003</v>
      </c>
      <c r="I121" s="83">
        <v>338.54713069100001</v>
      </c>
      <c r="J121" s="84">
        <f t="shared" si="1"/>
        <v>3.4902594845651353E-3</v>
      </c>
      <c r="K121" s="84">
        <f>I121/'סכום נכסי הקרן'!$C$42</f>
        <v>3.3046955727777662E-5</v>
      </c>
    </row>
    <row r="122" spans="2:11">
      <c r="B122" s="76" t="s">
        <v>2443</v>
      </c>
      <c r="C122" s="73" t="s">
        <v>2444</v>
      </c>
      <c r="D122" s="86" t="s">
        <v>632</v>
      </c>
      <c r="E122" s="86" t="s">
        <v>130</v>
      </c>
      <c r="F122" s="94">
        <v>44132</v>
      </c>
      <c r="G122" s="83">
        <v>7722732.7980480008</v>
      </c>
      <c r="H122" s="85">
        <v>5.0132070000000004</v>
      </c>
      <c r="I122" s="83">
        <v>387.15656497299994</v>
      </c>
      <c r="J122" s="84">
        <f t="shared" si="1"/>
        <v>3.9913995730834111E-3</v>
      </c>
      <c r="K122" s="84">
        <f>I122/'סכום נכסי הקרן'!$C$42</f>
        <v>3.7791919359254319E-5</v>
      </c>
    </row>
    <row r="123" spans="2:11">
      <c r="B123" s="76" t="s">
        <v>2445</v>
      </c>
      <c r="C123" s="73" t="s">
        <v>2446</v>
      </c>
      <c r="D123" s="86" t="s">
        <v>632</v>
      </c>
      <c r="E123" s="86" t="s">
        <v>130</v>
      </c>
      <c r="F123" s="94">
        <v>44139</v>
      </c>
      <c r="G123" s="83">
        <v>7723645.4888000004</v>
      </c>
      <c r="H123" s="85">
        <v>5.0675869999999996</v>
      </c>
      <c r="I123" s="83">
        <v>391.40248506299997</v>
      </c>
      <c r="J123" s="84">
        <f t="shared" si="1"/>
        <v>4.0351729845862078E-3</v>
      </c>
      <c r="K123" s="84">
        <f>I123/'סכום נכסי הקרן'!$C$42</f>
        <v>3.820638080499607E-5</v>
      </c>
    </row>
    <row r="124" spans="2:11">
      <c r="B124" s="76" t="s">
        <v>2447</v>
      </c>
      <c r="C124" s="73" t="s">
        <v>2448</v>
      </c>
      <c r="D124" s="86" t="s">
        <v>632</v>
      </c>
      <c r="E124" s="86" t="s">
        <v>130</v>
      </c>
      <c r="F124" s="94">
        <v>44084</v>
      </c>
      <c r="G124" s="83">
        <v>23886940.268183999</v>
      </c>
      <c r="H124" s="85">
        <v>5.1719939999999998</v>
      </c>
      <c r="I124" s="83">
        <v>1235.431179378</v>
      </c>
      <c r="J124" s="84">
        <f t="shared" si="1"/>
        <v>1.2736706356218383E-2</v>
      </c>
      <c r="K124" s="84">
        <f>I124/'סכום נכסי הקרן'!$C$42</f>
        <v>1.205954379417999E-4</v>
      </c>
    </row>
    <row r="125" spans="2:11">
      <c r="B125" s="76" t="s">
        <v>2449</v>
      </c>
      <c r="C125" s="73" t="s">
        <v>2450</v>
      </c>
      <c r="D125" s="86" t="s">
        <v>632</v>
      </c>
      <c r="E125" s="86" t="s">
        <v>130</v>
      </c>
      <c r="F125" s="94">
        <v>44132</v>
      </c>
      <c r="G125" s="83">
        <v>20320800</v>
      </c>
      <c r="H125" s="85">
        <v>5.0779769999999997</v>
      </c>
      <c r="I125" s="83">
        <v>1031.8855600000002</v>
      </c>
      <c r="J125" s="84">
        <f t="shared" si="1"/>
        <v>1.063824807915157E-2</v>
      </c>
      <c r="K125" s="84">
        <f>I125/'סכום נכסי הקרן'!$C$42</f>
        <v>1.0072652616446944E-4</v>
      </c>
    </row>
    <row r="126" spans="2:11">
      <c r="B126" s="76" t="s">
        <v>2449</v>
      </c>
      <c r="C126" s="73" t="s">
        <v>2451</v>
      </c>
      <c r="D126" s="86" t="s">
        <v>632</v>
      </c>
      <c r="E126" s="86" t="s">
        <v>130</v>
      </c>
      <c r="F126" s="94">
        <v>44132</v>
      </c>
      <c r="G126" s="83">
        <v>2679281.0201519998</v>
      </c>
      <c r="H126" s="85">
        <v>5.0779769999999997</v>
      </c>
      <c r="I126" s="83">
        <v>136.053275786</v>
      </c>
      <c r="J126" s="84">
        <f t="shared" si="1"/>
        <v>1.402644397691439E-3</v>
      </c>
      <c r="K126" s="84">
        <f>I126/'סכום נכסי הקרן'!$C$42</f>
        <v>1.3280710937771339E-5</v>
      </c>
    </row>
    <row r="127" spans="2:11">
      <c r="B127" s="76" t="s">
        <v>2452</v>
      </c>
      <c r="C127" s="73" t="s">
        <v>2453</v>
      </c>
      <c r="D127" s="86" t="s">
        <v>632</v>
      </c>
      <c r="E127" s="86" t="s">
        <v>130</v>
      </c>
      <c r="F127" s="94">
        <v>44116</v>
      </c>
      <c r="G127" s="83">
        <v>6764778.2890659999</v>
      </c>
      <c r="H127" s="85">
        <v>5.117159</v>
      </c>
      <c r="I127" s="83">
        <v>346.16447850999998</v>
      </c>
      <c r="J127" s="84">
        <f t="shared" si="1"/>
        <v>3.5687907083218721E-3</v>
      </c>
      <c r="K127" s="84">
        <f>I127/'סכום נכסי הקרן'!$C$42</f>
        <v>3.3790515880314697E-5</v>
      </c>
    </row>
    <row r="128" spans="2:11">
      <c r="B128" s="76" t="s">
        <v>2454</v>
      </c>
      <c r="C128" s="73" t="s">
        <v>2335</v>
      </c>
      <c r="D128" s="86" t="s">
        <v>632</v>
      </c>
      <c r="E128" s="86" t="s">
        <v>130</v>
      </c>
      <c r="F128" s="94">
        <v>44084</v>
      </c>
      <c r="G128" s="83">
        <v>9163149.5358380005</v>
      </c>
      <c r="H128" s="85">
        <v>5.2391189999999996</v>
      </c>
      <c r="I128" s="83">
        <v>480.06827107300001</v>
      </c>
      <c r="J128" s="84">
        <f t="shared" si="1"/>
        <v>4.9492749589440492E-3</v>
      </c>
      <c r="K128" s="84">
        <f>I128/'סכום נכסי הקרן'!$C$42</f>
        <v>4.6861407060455551E-5</v>
      </c>
    </row>
    <row r="129" spans="2:11">
      <c r="B129" s="76" t="s">
        <v>2455</v>
      </c>
      <c r="C129" s="73" t="s">
        <v>2456</v>
      </c>
      <c r="D129" s="86" t="s">
        <v>632</v>
      </c>
      <c r="E129" s="86" t="s">
        <v>130</v>
      </c>
      <c r="F129" s="94">
        <v>44062</v>
      </c>
      <c r="G129" s="83">
        <v>4833553.1794199999</v>
      </c>
      <c r="H129" s="85">
        <v>5.1489520000000004</v>
      </c>
      <c r="I129" s="83">
        <v>248.87733098099997</v>
      </c>
      <c r="J129" s="84">
        <f t="shared" si="1"/>
        <v>2.5658066077143206E-3</v>
      </c>
      <c r="K129" s="84">
        <f>I129/'סכום נכסי הקרן'!$C$42</f>
        <v>2.4293923631222255E-5</v>
      </c>
    </row>
    <row r="130" spans="2:11">
      <c r="B130" s="76" t="s">
        <v>2457</v>
      </c>
      <c r="C130" s="73" t="s">
        <v>2458</v>
      </c>
      <c r="D130" s="86" t="s">
        <v>632</v>
      </c>
      <c r="E130" s="86" t="s">
        <v>130</v>
      </c>
      <c r="F130" s="94">
        <v>44062</v>
      </c>
      <c r="G130" s="83">
        <v>3868439.7523520007</v>
      </c>
      <c r="H130" s="85">
        <v>5.1881110000000001</v>
      </c>
      <c r="I130" s="83">
        <v>200.69893430100001</v>
      </c>
      <c r="J130" s="84">
        <f t="shared" si="1"/>
        <v>2.0691103113366373E-3</v>
      </c>
      <c r="K130" s="84">
        <f>I130/'סכום נכסי הקרן'!$C$42</f>
        <v>1.9591035324741639E-5</v>
      </c>
    </row>
    <row r="131" spans="2:11">
      <c r="B131" s="76" t="s">
        <v>2459</v>
      </c>
      <c r="C131" s="73" t="s">
        <v>2460</v>
      </c>
      <c r="D131" s="86" t="s">
        <v>632</v>
      </c>
      <c r="E131" s="86" t="s">
        <v>130</v>
      </c>
      <c r="F131" s="94">
        <v>44061</v>
      </c>
      <c r="G131" s="83">
        <v>9674807.1870600004</v>
      </c>
      <c r="H131" s="85">
        <v>5.2244429999999999</v>
      </c>
      <c r="I131" s="83">
        <v>505.45481707200003</v>
      </c>
      <c r="J131" s="84">
        <f t="shared" si="1"/>
        <v>5.2109981428697504E-3</v>
      </c>
      <c r="K131" s="84">
        <f>I131/'סכום נכסי הקרן'!$C$42</f>
        <v>4.9339490569826287E-5</v>
      </c>
    </row>
    <row r="132" spans="2:11">
      <c r="B132" s="76" t="s">
        <v>2461</v>
      </c>
      <c r="C132" s="73" t="s">
        <v>2462</v>
      </c>
      <c r="D132" s="86" t="s">
        <v>632</v>
      </c>
      <c r="E132" s="86" t="s">
        <v>130</v>
      </c>
      <c r="F132" s="94">
        <v>44083</v>
      </c>
      <c r="G132" s="83">
        <v>5089500</v>
      </c>
      <c r="H132" s="85">
        <v>5.2468560000000002</v>
      </c>
      <c r="I132" s="83">
        <v>267.03874000000002</v>
      </c>
      <c r="J132" s="84">
        <f t="shared" si="1"/>
        <v>2.753042074611506E-3</v>
      </c>
      <c r="K132" s="84">
        <f>I132/'סכום נכסי הקרן'!$C$42</f>
        <v>2.6066732275560624E-5</v>
      </c>
    </row>
    <row r="133" spans="2:11">
      <c r="B133" s="76" t="s">
        <v>2463</v>
      </c>
      <c r="C133" s="73" t="s">
        <v>2464</v>
      </c>
      <c r="D133" s="86" t="s">
        <v>632</v>
      </c>
      <c r="E133" s="86" t="s">
        <v>130</v>
      </c>
      <c r="F133" s="94">
        <v>44083</v>
      </c>
      <c r="G133" s="83">
        <v>7977830.8350560013</v>
      </c>
      <c r="H133" s="85">
        <v>5.2524410000000001</v>
      </c>
      <c r="I133" s="83">
        <v>419.03083532700003</v>
      </c>
      <c r="J133" s="84">
        <f t="shared" si="1"/>
        <v>4.3200081015018132E-3</v>
      </c>
      <c r="K133" s="84">
        <f>I133/'סכום נכסי הקרן'!$C$42</f>
        <v>4.0903295902584924E-5</v>
      </c>
    </row>
    <row r="134" spans="2:11">
      <c r="B134" s="76" t="s">
        <v>2465</v>
      </c>
      <c r="C134" s="73" t="s">
        <v>2466</v>
      </c>
      <c r="D134" s="86" t="s">
        <v>632</v>
      </c>
      <c r="E134" s="86" t="s">
        <v>130</v>
      </c>
      <c r="F134" s="94">
        <v>44055</v>
      </c>
      <c r="G134" s="83">
        <v>5809847.0681999996</v>
      </c>
      <c r="H134" s="85">
        <v>5.3162640000000003</v>
      </c>
      <c r="I134" s="83">
        <v>308.866811907</v>
      </c>
      <c r="J134" s="84">
        <f t="shared" si="1"/>
        <v>3.1842695506692736E-3</v>
      </c>
      <c r="K134" s="84">
        <f>I134/'סכום נכסי הקרן'!$C$42</f>
        <v>3.0149739677417998E-5</v>
      </c>
    </row>
    <row r="135" spans="2:11">
      <c r="B135" s="76" t="s">
        <v>2467</v>
      </c>
      <c r="C135" s="73" t="s">
        <v>2468</v>
      </c>
      <c r="D135" s="86" t="s">
        <v>632</v>
      </c>
      <c r="E135" s="86" t="s">
        <v>130</v>
      </c>
      <c r="F135" s="94">
        <v>44055</v>
      </c>
      <c r="G135" s="83">
        <v>5809847.0681999996</v>
      </c>
      <c r="H135" s="85">
        <v>5.3162640000000003</v>
      </c>
      <c r="I135" s="83">
        <v>308.866811907</v>
      </c>
      <c r="J135" s="84">
        <f t="shared" si="1"/>
        <v>3.1842695506692736E-3</v>
      </c>
      <c r="K135" s="84">
        <f>I135/'סכום נכסי הקרן'!$C$42</f>
        <v>3.0149739677417998E-5</v>
      </c>
    </row>
    <row r="136" spans="2:11">
      <c r="B136" s="76" t="s">
        <v>2469</v>
      </c>
      <c r="C136" s="73" t="s">
        <v>2470</v>
      </c>
      <c r="D136" s="86" t="s">
        <v>632</v>
      </c>
      <c r="E136" s="86" t="s">
        <v>130</v>
      </c>
      <c r="F136" s="94">
        <v>44137</v>
      </c>
      <c r="G136" s="83">
        <v>2685847.1098140003</v>
      </c>
      <c r="H136" s="85">
        <v>5.3081820000000004</v>
      </c>
      <c r="I136" s="83">
        <v>142.56964670099998</v>
      </c>
      <c r="J136" s="84">
        <f t="shared" si="1"/>
        <v>1.4698250745579101E-3</v>
      </c>
      <c r="K136" s="84">
        <f>I136/'סכום נכסי הקרן'!$C$42</f>
        <v>1.3916800278402418E-5</v>
      </c>
    </row>
    <row r="137" spans="2:11">
      <c r="B137" s="76" t="s">
        <v>2471</v>
      </c>
      <c r="C137" s="73" t="s">
        <v>2472</v>
      </c>
      <c r="D137" s="86" t="s">
        <v>632</v>
      </c>
      <c r="E137" s="86" t="s">
        <v>130</v>
      </c>
      <c r="F137" s="94">
        <v>43894</v>
      </c>
      <c r="G137" s="83">
        <v>4478521.4367300002</v>
      </c>
      <c r="H137" s="85">
        <v>5.3680709999999996</v>
      </c>
      <c r="I137" s="83">
        <v>240.41021751899999</v>
      </c>
      <c r="J137" s="84">
        <f t="shared" si="1"/>
        <v>2.4785147053806166E-3</v>
      </c>
      <c r="K137" s="84">
        <f>I137/'סכום נכסי הקרן'!$C$42</f>
        <v>2.3467414414766437E-5</v>
      </c>
    </row>
    <row r="138" spans="2:11">
      <c r="B138" s="76" t="s">
        <v>2473</v>
      </c>
      <c r="C138" s="73" t="s">
        <v>2474</v>
      </c>
      <c r="D138" s="86" t="s">
        <v>632</v>
      </c>
      <c r="E138" s="86" t="s">
        <v>130</v>
      </c>
      <c r="F138" s="94">
        <v>44055</v>
      </c>
      <c r="G138" s="83">
        <v>27175200</v>
      </c>
      <c r="H138" s="85">
        <v>5.3547060000000002</v>
      </c>
      <c r="I138" s="83">
        <v>1455.15209</v>
      </c>
      <c r="J138" s="84">
        <f t="shared" si="1"/>
        <v>1.5001924172982798E-2</v>
      </c>
      <c r="K138" s="84">
        <f>I138/'סכום נכסי הקרן'!$C$42</f>
        <v>1.4204328536845438E-4</v>
      </c>
    </row>
    <row r="139" spans="2:11">
      <c r="B139" s="76" t="s">
        <v>2475</v>
      </c>
      <c r="C139" s="73" t="s">
        <v>2476</v>
      </c>
      <c r="D139" s="86" t="s">
        <v>632</v>
      </c>
      <c r="E139" s="86" t="s">
        <v>130</v>
      </c>
      <c r="F139" s="94">
        <v>44055</v>
      </c>
      <c r="G139" s="83">
        <v>13978484.715986002</v>
      </c>
      <c r="H139" s="85">
        <v>5.3686360000000004</v>
      </c>
      <c r="I139" s="83">
        <v>750.45402487600006</v>
      </c>
      <c r="J139" s="84">
        <f t="shared" si="1"/>
        <v>7.7368231498739755E-3</v>
      </c>
      <c r="K139" s="84">
        <f>I139/'סכום נכסי הקרן'!$C$42</f>
        <v>7.325485490067697E-5</v>
      </c>
    </row>
    <row r="140" spans="2:11">
      <c r="B140" s="76" t="s">
        <v>2477</v>
      </c>
      <c r="C140" s="73" t="s">
        <v>2478</v>
      </c>
      <c r="D140" s="86" t="s">
        <v>632</v>
      </c>
      <c r="E140" s="86" t="s">
        <v>130</v>
      </c>
      <c r="F140" s="94">
        <v>44110</v>
      </c>
      <c r="G140" s="83">
        <v>5814980.9536800003</v>
      </c>
      <c r="H140" s="85">
        <v>5.4036020000000002</v>
      </c>
      <c r="I140" s="83">
        <v>314.21841577199996</v>
      </c>
      <c r="J140" s="84">
        <f t="shared" ref="J140:J203" si="2">IFERROR(I140/$I$11,0)</f>
        <v>3.2394420346579206E-3</v>
      </c>
      <c r="K140" s="84">
        <f>I140/'סכום נכסי הקרן'!$C$42</f>
        <v>3.0672131391795509E-5</v>
      </c>
    </row>
    <row r="141" spans="2:11">
      <c r="B141" s="76" t="s">
        <v>2479</v>
      </c>
      <c r="C141" s="73" t="s">
        <v>2480</v>
      </c>
      <c r="D141" s="86" t="s">
        <v>632</v>
      </c>
      <c r="E141" s="86" t="s">
        <v>130</v>
      </c>
      <c r="F141" s="94">
        <v>44047</v>
      </c>
      <c r="G141" s="83">
        <v>10788798.322658001</v>
      </c>
      <c r="H141" s="85">
        <v>5.4159730000000001</v>
      </c>
      <c r="I141" s="83">
        <v>584.31844913800001</v>
      </c>
      <c r="J141" s="84">
        <f t="shared" si="2"/>
        <v>6.0240445841253489E-3</v>
      </c>
      <c r="K141" s="84">
        <f>I141/'סכום נכסי הקרן'!$C$42</f>
        <v>5.7037688903681289E-5</v>
      </c>
    </row>
    <row r="142" spans="2:11">
      <c r="B142" s="76" t="s">
        <v>2481</v>
      </c>
      <c r="C142" s="73" t="s">
        <v>2482</v>
      </c>
      <c r="D142" s="86" t="s">
        <v>632</v>
      </c>
      <c r="E142" s="86" t="s">
        <v>130</v>
      </c>
      <c r="F142" s="94">
        <v>44138</v>
      </c>
      <c r="G142" s="83">
        <v>8993045.7809999995</v>
      </c>
      <c r="H142" s="85">
        <v>5.4413499999999999</v>
      </c>
      <c r="I142" s="83">
        <v>489.34311129899999</v>
      </c>
      <c r="J142" s="84">
        <f t="shared" si="2"/>
        <v>5.0448941390580553E-3</v>
      </c>
      <c r="K142" s="84">
        <f>I142/'סכום נכסי הקרן'!$C$42</f>
        <v>4.7766761755694686E-5</v>
      </c>
    </row>
    <row r="143" spans="2:11">
      <c r="B143" s="76" t="s">
        <v>2481</v>
      </c>
      <c r="C143" s="73" t="s">
        <v>2483</v>
      </c>
      <c r="D143" s="86" t="s">
        <v>632</v>
      </c>
      <c r="E143" s="86" t="s">
        <v>130</v>
      </c>
      <c r="F143" s="94">
        <v>44138</v>
      </c>
      <c r="G143" s="83">
        <v>7757871.3920000009</v>
      </c>
      <c r="H143" s="85">
        <v>5.4413499999999999</v>
      </c>
      <c r="I143" s="83">
        <v>422.13294753799994</v>
      </c>
      <c r="J143" s="84">
        <f t="shared" si="2"/>
        <v>4.3519893991856209E-3</v>
      </c>
      <c r="K143" s="84">
        <f>I143/'סכום נכסי הקרן'!$C$42</f>
        <v>4.1206105631588591E-5</v>
      </c>
    </row>
    <row r="144" spans="2:11">
      <c r="B144" s="76" t="s">
        <v>2484</v>
      </c>
      <c r="C144" s="73" t="s">
        <v>2485</v>
      </c>
      <c r="D144" s="86" t="s">
        <v>632</v>
      </c>
      <c r="E144" s="86" t="s">
        <v>130</v>
      </c>
      <c r="F144" s="94">
        <v>44111</v>
      </c>
      <c r="G144" s="83">
        <v>5995363.8539999994</v>
      </c>
      <c r="H144" s="85">
        <v>5.4656529999999997</v>
      </c>
      <c r="I144" s="83">
        <v>327.68577317900002</v>
      </c>
      <c r="J144" s="84">
        <f t="shared" si="2"/>
        <v>3.3782840677475841E-3</v>
      </c>
      <c r="K144" s="84">
        <f>I144/'סכום נכסי הקרן'!$C$42</f>
        <v>3.1986734658675659E-5</v>
      </c>
    </row>
    <row r="145" spans="2:11">
      <c r="B145" s="76" t="s">
        <v>2486</v>
      </c>
      <c r="C145" s="73" t="s">
        <v>2487</v>
      </c>
      <c r="D145" s="86" t="s">
        <v>632</v>
      </c>
      <c r="E145" s="86" t="s">
        <v>130</v>
      </c>
      <c r="F145" s="94">
        <v>44084</v>
      </c>
      <c r="G145" s="83">
        <v>10758893.903999999</v>
      </c>
      <c r="H145" s="85">
        <v>5.4420729999999997</v>
      </c>
      <c r="I145" s="83">
        <v>585.50684838200004</v>
      </c>
      <c r="J145" s="84">
        <f t="shared" si="2"/>
        <v>6.0362964136545343E-3</v>
      </c>
      <c r="K145" s="84">
        <f>I145/'סכום נכסי הקרן'!$C$42</f>
        <v>5.7153693364044707E-5</v>
      </c>
    </row>
    <row r="146" spans="2:11">
      <c r="B146" s="76" t="s">
        <v>2488</v>
      </c>
      <c r="C146" s="73" t="s">
        <v>2489</v>
      </c>
      <c r="D146" s="86" t="s">
        <v>632</v>
      </c>
      <c r="E146" s="86" t="s">
        <v>130</v>
      </c>
      <c r="F146" s="94">
        <v>44090</v>
      </c>
      <c r="G146" s="83">
        <v>9698765.3192999996</v>
      </c>
      <c r="H146" s="85">
        <v>5.4724810000000002</v>
      </c>
      <c r="I146" s="83">
        <v>530.76306136799997</v>
      </c>
      <c r="J146" s="84">
        <f t="shared" si="2"/>
        <v>5.4719140735749149E-3</v>
      </c>
      <c r="K146" s="84">
        <f>I146/'סכום נכסי הקרן'!$C$42</f>
        <v>5.1809930733033746E-5</v>
      </c>
    </row>
    <row r="147" spans="2:11">
      <c r="B147" s="76" t="s">
        <v>2490</v>
      </c>
      <c r="C147" s="73" t="s">
        <v>2491</v>
      </c>
      <c r="D147" s="86" t="s">
        <v>632</v>
      </c>
      <c r="E147" s="86" t="s">
        <v>130</v>
      </c>
      <c r="F147" s="94">
        <v>44111</v>
      </c>
      <c r="G147" s="83">
        <v>30604500</v>
      </c>
      <c r="H147" s="85">
        <v>5.4795499999999997</v>
      </c>
      <c r="I147" s="83">
        <v>1676.98893</v>
      </c>
      <c r="J147" s="84">
        <f t="shared" si="2"/>
        <v>1.7288956212674345E-2</v>
      </c>
      <c r="K147" s="84">
        <f>I147/'סכום נכסי הקרן'!$C$42</f>
        <v>1.636976772261166E-4</v>
      </c>
    </row>
    <row r="148" spans="2:11">
      <c r="B148" s="76" t="s">
        <v>2492</v>
      </c>
      <c r="C148" s="73" t="s">
        <v>2493</v>
      </c>
      <c r="D148" s="86" t="s">
        <v>632</v>
      </c>
      <c r="E148" s="86" t="s">
        <v>130</v>
      </c>
      <c r="F148" s="94">
        <v>44111</v>
      </c>
      <c r="G148" s="83">
        <v>5812071.7519079996</v>
      </c>
      <c r="H148" s="85">
        <v>5.3569279999999999</v>
      </c>
      <c r="I148" s="83">
        <v>311.34849050600002</v>
      </c>
      <c r="J148" s="84">
        <f t="shared" si="2"/>
        <v>3.2098544736610087E-3</v>
      </c>
      <c r="K148" s="84">
        <f>I148/'סכום נכסי הקרן'!$C$42</f>
        <v>3.0391986370291557E-5</v>
      </c>
    </row>
    <row r="149" spans="2:11">
      <c r="B149" s="76" t="s">
        <v>2494</v>
      </c>
      <c r="C149" s="73" t="s">
        <v>2495</v>
      </c>
      <c r="D149" s="86" t="s">
        <v>632</v>
      </c>
      <c r="E149" s="86" t="s">
        <v>130</v>
      </c>
      <c r="F149" s="94">
        <v>43893</v>
      </c>
      <c r="G149" s="83">
        <v>8997013.3011980001</v>
      </c>
      <c r="H149" s="85">
        <v>5.4971680000000003</v>
      </c>
      <c r="I149" s="83">
        <v>494.580894511</v>
      </c>
      <c r="J149" s="84">
        <f t="shared" si="2"/>
        <v>5.0988931863885281E-3</v>
      </c>
      <c r="K149" s="84">
        <f>I149/'סכום נכסי הקרן'!$C$42</f>
        <v>4.8278042975433177E-5</v>
      </c>
    </row>
    <row r="150" spans="2:11">
      <c r="B150" s="76" t="s">
        <v>2496</v>
      </c>
      <c r="C150" s="73" t="s">
        <v>2497</v>
      </c>
      <c r="D150" s="86" t="s">
        <v>632</v>
      </c>
      <c r="E150" s="86" t="s">
        <v>130</v>
      </c>
      <c r="F150" s="94">
        <v>44138</v>
      </c>
      <c r="G150" s="83">
        <v>3880875.1638480001</v>
      </c>
      <c r="H150" s="85">
        <v>5.4886039999999996</v>
      </c>
      <c r="I150" s="83">
        <v>213.00586746099998</v>
      </c>
      <c r="J150" s="84">
        <f t="shared" si="2"/>
        <v>2.1959889237765833E-3</v>
      </c>
      <c r="K150" s="84">
        <f>I150/'סכום נכסי הקרן'!$C$42</f>
        <v>2.0792364883946937E-5</v>
      </c>
    </row>
    <row r="151" spans="2:11">
      <c r="B151" s="76" t="s">
        <v>2498</v>
      </c>
      <c r="C151" s="73" t="s">
        <v>2499</v>
      </c>
      <c r="D151" s="86" t="s">
        <v>632</v>
      </c>
      <c r="E151" s="86" t="s">
        <v>130</v>
      </c>
      <c r="F151" s="94">
        <v>44090</v>
      </c>
      <c r="G151" s="83">
        <v>5821312.7457720004</v>
      </c>
      <c r="H151" s="85">
        <v>5.496251</v>
      </c>
      <c r="I151" s="83">
        <v>319.95395213</v>
      </c>
      <c r="J151" s="84">
        <f t="shared" si="2"/>
        <v>3.2985726795749771E-3</v>
      </c>
      <c r="K151" s="84">
        <f>I151/'סכום נכסי הקרן'!$C$42</f>
        <v>3.1232000310817258E-5</v>
      </c>
    </row>
    <row r="152" spans="2:11">
      <c r="B152" s="76" t="s">
        <v>2500</v>
      </c>
      <c r="C152" s="73" t="s">
        <v>2501</v>
      </c>
      <c r="D152" s="86" t="s">
        <v>632</v>
      </c>
      <c r="E152" s="86" t="s">
        <v>130</v>
      </c>
      <c r="F152" s="94">
        <v>44138</v>
      </c>
      <c r="G152" s="83">
        <v>11643310.009608002</v>
      </c>
      <c r="H152" s="85">
        <v>5.4940059999999997</v>
      </c>
      <c r="I152" s="83">
        <v>639.68415298799994</v>
      </c>
      <c r="J152" s="84">
        <f t="shared" si="2"/>
        <v>6.5948385902292192E-3</v>
      </c>
      <c r="K152" s="84">
        <f>I152/'סכום נכסי הקרן'!$C$42</f>
        <v>6.2442159354320493E-5</v>
      </c>
    </row>
    <row r="153" spans="2:11">
      <c r="B153" s="76" t="s">
        <v>2502</v>
      </c>
      <c r="C153" s="73" t="s">
        <v>2503</v>
      </c>
      <c r="D153" s="86" t="s">
        <v>632</v>
      </c>
      <c r="E153" s="86" t="s">
        <v>130</v>
      </c>
      <c r="F153" s="94">
        <v>44133</v>
      </c>
      <c r="G153" s="83">
        <v>15524413.346143998</v>
      </c>
      <c r="H153" s="85">
        <v>5.5161990000000003</v>
      </c>
      <c r="I153" s="83">
        <v>856.35760834100006</v>
      </c>
      <c r="J153" s="84">
        <f t="shared" si="2"/>
        <v>8.8286385963192229E-3</v>
      </c>
      <c r="K153" s="84">
        <f>I153/'סכום נכסי הקרן'!$C$42</f>
        <v>8.3592532337308995E-5</v>
      </c>
    </row>
    <row r="154" spans="2:11">
      <c r="B154" s="76" t="s">
        <v>2504</v>
      </c>
      <c r="C154" s="73" t="s">
        <v>2505</v>
      </c>
      <c r="D154" s="86" t="s">
        <v>632</v>
      </c>
      <c r="E154" s="86" t="s">
        <v>130</v>
      </c>
      <c r="F154" s="94">
        <v>44110</v>
      </c>
      <c r="G154" s="83">
        <v>85055000</v>
      </c>
      <c r="H154" s="85">
        <v>5.5203600000000002</v>
      </c>
      <c r="I154" s="83">
        <v>4695.3421399999997</v>
      </c>
      <c r="J154" s="84">
        <f t="shared" si="2"/>
        <v>4.840673853582602E-2</v>
      </c>
      <c r="K154" s="84">
        <f>I154/'סכום נכסי הקרן'!$C$42</f>
        <v>4.5833135111983332E-4</v>
      </c>
    </row>
    <row r="155" spans="2:11">
      <c r="B155" s="76" t="s">
        <v>2506</v>
      </c>
      <c r="C155" s="73" t="s">
        <v>2507</v>
      </c>
      <c r="D155" s="86" t="s">
        <v>632</v>
      </c>
      <c r="E155" s="86" t="s">
        <v>130</v>
      </c>
      <c r="F155" s="94">
        <v>44138</v>
      </c>
      <c r="G155" s="83">
        <v>10999259.105164001</v>
      </c>
      <c r="H155" s="85">
        <v>5.5078940000000003</v>
      </c>
      <c r="I155" s="83">
        <v>605.82749643800003</v>
      </c>
      <c r="J155" s="84">
        <f t="shared" si="2"/>
        <v>6.2457926054113573E-3</v>
      </c>
      <c r="K155" s="84">
        <f>I155/'סכום נכסי הקרן'!$C$42</f>
        <v>5.9137274070505663E-5</v>
      </c>
    </row>
    <row r="156" spans="2:11">
      <c r="B156" s="76" t="s">
        <v>2508</v>
      </c>
      <c r="C156" s="73" t="s">
        <v>2509</v>
      </c>
      <c r="D156" s="86" t="s">
        <v>632</v>
      </c>
      <c r="E156" s="86" t="s">
        <v>130</v>
      </c>
      <c r="F156" s="94">
        <v>44090</v>
      </c>
      <c r="G156" s="83">
        <v>7764260.2272640001</v>
      </c>
      <c r="H156" s="85">
        <v>5.6148540000000002</v>
      </c>
      <c r="I156" s="83">
        <v>435.951885269</v>
      </c>
      <c r="J156" s="84">
        <f t="shared" si="2"/>
        <v>4.4944560577681158E-3</v>
      </c>
      <c r="K156" s="84">
        <f>I156/'סכום נכסי הקרן'!$C$42</f>
        <v>4.2555028076948476E-5</v>
      </c>
    </row>
    <row r="157" spans="2:11">
      <c r="B157" s="76" t="s">
        <v>2510</v>
      </c>
      <c r="C157" s="73" t="s">
        <v>2511</v>
      </c>
      <c r="D157" s="86" t="s">
        <v>632</v>
      </c>
      <c r="E157" s="86" t="s">
        <v>130</v>
      </c>
      <c r="F157" s="94">
        <v>44138</v>
      </c>
      <c r="G157" s="83">
        <v>34033000</v>
      </c>
      <c r="H157" s="85">
        <v>5.5336080000000001</v>
      </c>
      <c r="I157" s="83">
        <v>1883.2529299999999</v>
      </c>
      <c r="J157" s="84">
        <f t="shared" si="2"/>
        <v>1.9415439697720999E-2</v>
      </c>
      <c r="K157" s="84">
        <f>I157/'סכום נכסי הקרן'!$C$42</f>
        <v>1.8383194113885911E-4</v>
      </c>
    </row>
    <row r="158" spans="2:11">
      <c r="B158" s="76" t="s">
        <v>2512</v>
      </c>
      <c r="C158" s="73" t="s">
        <v>2513</v>
      </c>
      <c r="D158" s="86" t="s">
        <v>632</v>
      </c>
      <c r="E158" s="86" t="s">
        <v>130</v>
      </c>
      <c r="F158" s="94">
        <v>44090</v>
      </c>
      <c r="G158" s="83">
        <v>6002417.2232400002</v>
      </c>
      <c r="H158" s="85">
        <v>5.5709759999999999</v>
      </c>
      <c r="I158" s="83">
        <v>334.39324460400002</v>
      </c>
      <c r="J158" s="84">
        <f t="shared" si="2"/>
        <v>3.4474348997477629E-3</v>
      </c>
      <c r="K158" s="84">
        <f>I158/'סכום נכסי הקרן'!$C$42</f>
        <v>3.2641478093584939E-5</v>
      </c>
    </row>
    <row r="159" spans="2:11">
      <c r="B159" s="76" t="s">
        <v>2514</v>
      </c>
      <c r="C159" s="73" t="s">
        <v>2515</v>
      </c>
      <c r="D159" s="86" t="s">
        <v>632</v>
      </c>
      <c r="E159" s="86" t="s">
        <v>130</v>
      </c>
      <c r="F159" s="94">
        <v>43893</v>
      </c>
      <c r="G159" s="83">
        <v>1535150.1948200003</v>
      </c>
      <c r="H159" s="85">
        <v>5.5804280000000004</v>
      </c>
      <c r="I159" s="83">
        <v>85.667958411000001</v>
      </c>
      <c r="J159" s="84">
        <f t="shared" si="2"/>
        <v>8.8319580129666436E-4</v>
      </c>
      <c r="K159" s="84">
        <f>I159/'סכום נכסי הקרן'!$C$42</f>
        <v>8.3623961695347985E-6</v>
      </c>
    </row>
    <row r="160" spans="2:11">
      <c r="B160" s="76" t="s">
        <v>2516</v>
      </c>
      <c r="C160" s="73" t="s">
        <v>2517</v>
      </c>
      <c r="D160" s="86" t="s">
        <v>632</v>
      </c>
      <c r="E160" s="86" t="s">
        <v>130</v>
      </c>
      <c r="F160" s="94">
        <v>43893</v>
      </c>
      <c r="G160" s="83">
        <v>47671400</v>
      </c>
      <c r="H160" s="85">
        <v>5.5970630000000003</v>
      </c>
      <c r="I160" s="83">
        <v>2668.1983100000002</v>
      </c>
      <c r="J160" s="84">
        <f t="shared" si="2"/>
        <v>2.7507852272061026E-2</v>
      </c>
      <c r="K160" s="84">
        <f>I160/'סכום נכסי הקרן'!$C$42</f>
        <v>2.6045363682016069E-4</v>
      </c>
    </row>
    <row r="161" spans="2:11">
      <c r="B161" s="76" t="s">
        <v>2518</v>
      </c>
      <c r="C161" s="73" t="s">
        <v>2519</v>
      </c>
      <c r="D161" s="86" t="s">
        <v>632</v>
      </c>
      <c r="E161" s="86" t="s">
        <v>130</v>
      </c>
      <c r="F161" s="94">
        <v>44089</v>
      </c>
      <c r="G161" s="83">
        <v>8807424.6138339993</v>
      </c>
      <c r="H161" s="85">
        <v>5.6273989999999996</v>
      </c>
      <c r="I161" s="83">
        <v>495.62896111200001</v>
      </c>
      <c r="J161" s="84">
        <f t="shared" si="2"/>
        <v>5.10969825328462E-3</v>
      </c>
      <c r="K161" s="84">
        <f>I161/'סכום נכסי הקרן'!$C$42</f>
        <v>4.8380348998503932E-5</v>
      </c>
    </row>
    <row r="162" spans="2:11">
      <c r="B162" s="76" t="s">
        <v>2520</v>
      </c>
      <c r="C162" s="73" t="s">
        <v>2330</v>
      </c>
      <c r="D162" s="86" t="s">
        <v>632</v>
      </c>
      <c r="E162" s="86" t="s">
        <v>130</v>
      </c>
      <c r="F162" s="94">
        <v>44084</v>
      </c>
      <c r="G162" s="83">
        <v>3004294.4606630001</v>
      </c>
      <c r="H162" s="85">
        <v>5.6501849999999996</v>
      </c>
      <c r="I162" s="83">
        <v>169.74820683800002</v>
      </c>
      <c r="J162" s="84">
        <f t="shared" si="2"/>
        <v>1.7500230697421301E-3</v>
      </c>
      <c r="K162" s="84">
        <f>I162/'סכום נכסי הקרן'!$C$42</f>
        <v>1.6569809541127384E-5</v>
      </c>
    </row>
    <row r="163" spans="2:11">
      <c r="B163" s="76" t="s">
        <v>2521</v>
      </c>
      <c r="C163" s="73" t="s">
        <v>2522</v>
      </c>
      <c r="D163" s="86" t="s">
        <v>632</v>
      </c>
      <c r="E163" s="86" t="s">
        <v>130</v>
      </c>
      <c r="F163" s="94">
        <v>44139</v>
      </c>
      <c r="G163" s="83">
        <v>20448000</v>
      </c>
      <c r="H163" s="85">
        <v>5.6651319999999998</v>
      </c>
      <c r="I163" s="83">
        <v>1158.4062200000001</v>
      </c>
      <c r="J163" s="84">
        <f t="shared" si="2"/>
        <v>1.1942615753623135E-2</v>
      </c>
      <c r="K163" s="84">
        <f>I163/'סכום נכסי הקרן'!$C$42</f>
        <v>1.1307671989121946E-4</v>
      </c>
    </row>
    <row r="164" spans="2:11">
      <c r="B164" s="76" t="s">
        <v>2523</v>
      </c>
      <c r="C164" s="73" t="s">
        <v>2524</v>
      </c>
      <c r="D164" s="86" t="s">
        <v>632</v>
      </c>
      <c r="E164" s="86" t="s">
        <v>130</v>
      </c>
      <c r="F164" s="94">
        <v>43895</v>
      </c>
      <c r="G164" s="83">
        <v>37488000</v>
      </c>
      <c r="H164" s="85">
        <v>5.6984170000000001</v>
      </c>
      <c r="I164" s="83">
        <v>2136.2224799999999</v>
      </c>
      <c r="J164" s="84">
        <f t="shared" si="2"/>
        <v>2.2023435132186946E-2</v>
      </c>
      <c r="K164" s="84">
        <f>I164/'סכום נכסי הקרן'!$C$42</f>
        <v>2.0852532283216341E-4</v>
      </c>
    </row>
    <row r="165" spans="2:11">
      <c r="B165" s="76" t="s">
        <v>2525</v>
      </c>
      <c r="C165" s="73" t="s">
        <v>2526</v>
      </c>
      <c r="D165" s="86" t="s">
        <v>632</v>
      </c>
      <c r="E165" s="86" t="s">
        <v>130</v>
      </c>
      <c r="F165" s="94">
        <v>44138</v>
      </c>
      <c r="G165" s="83">
        <v>10698446.908600001</v>
      </c>
      <c r="H165" s="85">
        <v>5.724297</v>
      </c>
      <c r="I165" s="83">
        <v>612.41086154599998</v>
      </c>
      <c r="J165" s="84">
        <f t="shared" si="2"/>
        <v>6.3136639604621384E-3</v>
      </c>
      <c r="K165" s="84">
        <f>I165/'סכום נכסי הקרן'!$C$42</f>
        <v>5.9779902985480705E-5</v>
      </c>
    </row>
    <row r="166" spans="2:11">
      <c r="B166" s="76" t="s">
        <v>2527</v>
      </c>
      <c r="C166" s="73" t="s">
        <v>2528</v>
      </c>
      <c r="D166" s="86" t="s">
        <v>632</v>
      </c>
      <c r="E166" s="86" t="s">
        <v>130</v>
      </c>
      <c r="F166" s="94">
        <v>43894</v>
      </c>
      <c r="G166" s="83">
        <v>5115000</v>
      </c>
      <c r="H166" s="85">
        <v>5.7420689999999999</v>
      </c>
      <c r="I166" s="83">
        <v>293.70683000000002</v>
      </c>
      <c r="J166" s="84">
        <f t="shared" si="2"/>
        <v>3.0279773660959039E-3</v>
      </c>
      <c r="K166" s="84">
        <f>I166/'סכום נכסי הקרן'!$C$42</f>
        <v>2.8669912482037615E-5</v>
      </c>
    </row>
    <row r="167" spans="2:11">
      <c r="B167" s="76" t="s">
        <v>2529</v>
      </c>
      <c r="C167" s="73" t="s">
        <v>2530</v>
      </c>
      <c r="D167" s="86" t="s">
        <v>632</v>
      </c>
      <c r="E167" s="86" t="s">
        <v>130</v>
      </c>
      <c r="F167" s="94">
        <v>44138</v>
      </c>
      <c r="G167" s="83">
        <v>11671032.991199998</v>
      </c>
      <c r="H167" s="85">
        <v>5.7269560000000004</v>
      </c>
      <c r="I167" s="83">
        <v>668.39493464700001</v>
      </c>
      <c r="J167" s="84">
        <f t="shared" si="2"/>
        <v>6.8908330586805447E-3</v>
      </c>
      <c r="K167" s="84">
        <f>I167/'סכום נכסי הקרן'!$C$42</f>
        <v>6.5244734961617134E-5</v>
      </c>
    </row>
    <row r="168" spans="2:11">
      <c r="B168" s="76" t="s">
        <v>2531</v>
      </c>
      <c r="C168" s="73" t="s">
        <v>2532</v>
      </c>
      <c r="D168" s="86" t="s">
        <v>632</v>
      </c>
      <c r="E168" s="86" t="s">
        <v>130</v>
      </c>
      <c r="F168" s="94">
        <v>44139</v>
      </c>
      <c r="G168" s="83">
        <v>30690000</v>
      </c>
      <c r="H168" s="85">
        <v>5.7204560000000004</v>
      </c>
      <c r="I168" s="83">
        <v>1755.60805</v>
      </c>
      <c r="J168" s="84">
        <f t="shared" si="2"/>
        <v>1.8099481851122649E-2</v>
      </c>
      <c r="K168" s="84">
        <f>I168/'סכום נכסי הקרן'!$C$42</f>
        <v>1.7137200774752399E-4</v>
      </c>
    </row>
    <row r="169" spans="2:11">
      <c r="B169" s="76" t="s">
        <v>2533</v>
      </c>
      <c r="C169" s="73" t="s">
        <v>2534</v>
      </c>
      <c r="D169" s="86" t="s">
        <v>632</v>
      </c>
      <c r="E169" s="86" t="s">
        <v>130</v>
      </c>
      <c r="F169" s="94">
        <v>44109</v>
      </c>
      <c r="G169" s="83">
        <v>58010800</v>
      </c>
      <c r="H169" s="85">
        <v>5.8040570000000002</v>
      </c>
      <c r="I169" s="83">
        <v>3366.9798999999998</v>
      </c>
      <c r="J169" s="84">
        <f t="shared" si="2"/>
        <v>3.4711957257854198E-2</v>
      </c>
      <c r="K169" s="84">
        <f>I169/'סכום נכסי הקרן'!$C$42</f>
        <v>3.2866453620360056E-4</v>
      </c>
    </row>
    <row r="170" spans="2:11">
      <c r="B170" s="76" t="s">
        <v>2535</v>
      </c>
      <c r="C170" s="73" t="s">
        <v>2536</v>
      </c>
      <c r="D170" s="86" t="s">
        <v>632</v>
      </c>
      <c r="E170" s="86" t="s">
        <v>130</v>
      </c>
      <c r="F170" s="94">
        <v>44139</v>
      </c>
      <c r="G170" s="83">
        <v>10211550</v>
      </c>
      <c r="H170" s="85">
        <v>5.5501269999999998</v>
      </c>
      <c r="I170" s="83">
        <v>566.75400000000002</v>
      </c>
      <c r="J170" s="84">
        <f t="shared" si="2"/>
        <v>5.8429634889468444E-3</v>
      </c>
      <c r="K170" s="84">
        <f>I170/'סכום נכסי הקרן'!$C$42</f>
        <v>5.5323151929578028E-5</v>
      </c>
    </row>
    <row r="171" spans="2:11">
      <c r="B171" s="76" t="s">
        <v>2537</v>
      </c>
      <c r="C171" s="73" t="s">
        <v>2538</v>
      </c>
      <c r="D171" s="86" t="s">
        <v>632</v>
      </c>
      <c r="E171" s="86" t="s">
        <v>130</v>
      </c>
      <c r="F171" s="94">
        <v>44109</v>
      </c>
      <c r="G171" s="83">
        <v>5842190.546724</v>
      </c>
      <c r="H171" s="85">
        <v>5.8454370000000004</v>
      </c>
      <c r="I171" s="83">
        <v>341.50158595199997</v>
      </c>
      <c r="J171" s="84">
        <f t="shared" si="2"/>
        <v>3.520718509503203E-3</v>
      </c>
      <c r="K171" s="84">
        <f>I171/'סכום נכסי הקרן'!$C$42</f>
        <v>3.3335352064236588E-5</v>
      </c>
    </row>
    <row r="172" spans="2:11">
      <c r="B172" s="76" t="s">
        <v>2539</v>
      </c>
      <c r="C172" s="73" t="s">
        <v>2540</v>
      </c>
      <c r="D172" s="86" t="s">
        <v>632</v>
      </c>
      <c r="E172" s="86" t="s">
        <v>130</v>
      </c>
      <c r="F172" s="94">
        <v>43894</v>
      </c>
      <c r="G172" s="83">
        <v>5131517.7351240003</v>
      </c>
      <c r="H172" s="85">
        <v>5.8524839999999996</v>
      </c>
      <c r="I172" s="83">
        <v>300.32127934299996</v>
      </c>
      <c r="J172" s="84">
        <f t="shared" si="2"/>
        <v>3.0961691847873236E-3</v>
      </c>
      <c r="K172" s="84">
        <f>I172/'סכום נכסי הקרן'!$C$42</f>
        <v>2.9315575655007338E-5</v>
      </c>
    </row>
    <row r="173" spans="2:11">
      <c r="B173" s="76" t="s">
        <v>2541</v>
      </c>
      <c r="C173" s="73" t="s">
        <v>2542</v>
      </c>
      <c r="D173" s="86" t="s">
        <v>632</v>
      </c>
      <c r="E173" s="86" t="s">
        <v>130</v>
      </c>
      <c r="F173" s="94">
        <v>44090</v>
      </c>
      <c r="G173" s="83">
        <v>11687119.165704001</v>
      </c>
      <c r="H173" s="85">
        <v>5.8537460000000001</v>
      </c>
      <c r="I173" s="83">
        <v>684.13431632799995</v>
      </c>
      <c r="J173" s="84">
        <f t="shared" si="2"/>
        <v>7.053098578642788E-3</v>
      </c>
      <c r="K173" s="84">
        <f>I173/'סכום נכסי הקרן'!$C$42</f>
        <v>6.6781119714112182E-5</v>
      </c>
    </row>
    <row r="174" spans="2:11">
      <c r="B174" s="76" t="s">
        <v>2543</v>
      </c>
      <c r="C174" s="73" t="s">
        <v>2544</v>
      </c>
      <c r="D174" s="86" t="s">
        <v>632</v>
      </c>
      <c r="E174" s="86" t="s">
        <v>130</v>
      </c>
      <c r="F174" s="94">
        <v>44090</v>
      </c>
      <c r="G174" s="83">
        <v>3079589.2996160001</v>
      </c>
      <c r="H174" s="85">
        <v>5.856503</v>
      </c>
      <c r="I174" s="83">
        <v>180.35624225000001</v>
      </c>
      <c r="J174" s="84">
        <f t="shared" si="2"/>
        <v>1.8593868565028255E-3</v>
      </c>
      <c r="K174" s="84">
        <f>I174/'סכום נכסי הקרן'!$C$42</f>
        <v>1.7605302814703612E-5</v>
      </c>
    </row>
    <row r="175" spans="2:11">
      <c r="B175" s="76" t="s">
        <v>2545</v>
      </c>
      <c r="C175" s="73" t="s">
        <v>2546</v>
      </c>
      <c r="D175" s="86" t="s">
        <v>632</v>
      </c>
      <c r="E175" s="86" t="s">
        <v>130</v>
      </c>
      <c r="F175" s="94">
        <v>44090</v>
      </c>
      <c r="G175" s="83">
        <v>5019353.8854149999</v>
      </c>
      <c r="H175" s="85">
        <v>5.884061</v>
      </c>
      <c r="I175" s="83">
        <v>295.341851421</v>
      </c>
      <c r="J175" s="84">
        <f t="shared" si="2"/>
        <v>3.0448336573025807E-3</v>
      </c>
      <c r="K175" s="84">
        <f>I175/'סכום נכסי הקרן'!$C$42</f>
        <v>2.882951354084284E-5</v>
      </c>
    </row>
    <row r="176" spans="2:11">
      <c r="B176" s="76" t="s">
        <v>2547</v>
      </c>
      <c r="C176" s="73" t="s">
        <v>2548</v>
      </c>
      <c r="D176" s="86" t="s">
        <v>632</v>
      </c>
      <c r="E176" s="86" t="s">
        <v>130</v>
      </c>
      <c r="F176" s="94">
        <v>44109</v>
      </c>
      <c r="G176" s="83">
        <v>40994400</v>
      </c>
      <c r="H176" s="85">
        <v>5.8937140000000001</v>
      </c>
      <c r="I176" s="83">
        <v>2416.0926300000001</v>
      </c>
      <c r="J176" s="84">
        <f t="shared" si="2"/>
        <v>2.4908762925367194E-2</v>
      </c>
      <c r="K176" s="84">
        <f>I176/'סכום נכסי הקרן'!$C$42</f>
        <v>2.358445809741506E-4</v>
      </c>
    </row>
    <row r="177" spans="2:11">
      <c r="B177" s="76" t="s">
        <v>2549</v>
      </c>
      <c r="C177" s="73" t="s">
        <v>2550</v>
      </c>
      <c r="D177" s="86" t="s">
        <v>632</v>
      </c>
      <c r="E177" s="86" t="s">
        <v>130</v>
      </c>
      <c r="F177" s="94">
        <v>44091</v>
      </c>
      <c r="G177" s="83">
        <v>41004000</v>
      </c>
      <c r="H177" s="85">
        <v>5.9116210000000002</v>
      </c>
      <c r="I177" s="83">
        <v>2424.0011300000001</v>
      </c>
      <c r="J177" s="84">
        <f t="shared" si="2"/>
        <v>2.4990295789276994E-2</v>
      </c>
      <c r="K177" s="84">
        <f>I177/'סכום נכסי הקרן'!$C$42</f>
        <v>2.3661656166954062E-4</v>
      </c>
    </row>
    <row r="178" spans="2:11">
      <c r="B178" s="76" t="s">
        <v>2551</v>
      </c>
      <c r="C178" s="73" t="s">
        <v>2552</v>
      </c>
      <c r="D178" s="86" t="s">
        <v>632</v>
      </c>
      <c r="E178" s="86" t="s">
        <v>130</v>
      </c>
      <c r="F178" s="94">
        <v>43895</v>
      </c>
      <c r="G178" s="83">
        <v>5406660.6248160005</v>
      </c>
      <c r="H178" s="85">
        <v>5.9391559999999997</v>
      </c>
      <c r="I178" s="83">
        <v>321.11002709599995</v>
      </c>
      <c r="J178" s="84">
        <f t="shared" si="2"/>
        <v>3.3104912612114952E-3</v>
      </c>
      <c r="K178" s="84">
        <f>I178/'סכום נכסי הקרן'!$C$42</f>
        <v>3.1344849467569565E-5</v>
      </c>
    </row>
    <row r="179" spans="2:11">
      <c r="B179" s="76" t="s">
        <v>2553</v>
      </c>
      <c r="C179" s="73" t="s">
        <v>2554</v>
      </c>
      <c r="D179" s="86" t="s">
        <v>632</v>
      </c>
      <c r="E179" s="86" t="s">
        <v>130</v>
      </c>
      <c r="F179" s="94">
        <v>44091</v>
      </c>
      <c r="G179" s="83">
        <v>17089000</v>
      </c>
      <c r="H179" s="85">
        <v>5.9413650000000002</v>
      </c>
      <c r="I179" s="83">
        <v>1015.31991</v>
      </c>
      <c r="J179" s="84">
        <f t="shared" si="2"/>
        <v>1.0467464126818331E-2</v>
      </c>
      <c r="K179" s="84">
        <f>I179/'סכום נכסי הקרן'!$C$42</f>
        <v>9.9109486016958845E-5</v>
      </c>
    </row>
    <row r="180" spans="2:11">
      <c r="B180" s="76" t="s">
        <v>2555</v>
      </c>
      <c r="C180" s="73" t="s">
        <v>2556</v>
      </c>
      <c r="D180" s="86" t="s">
        <v>632</v>
      </c>
      <c r="E180" s="86" t="s">
        <v>130</v>
      </c>
      <c r="F180" s="94">
        <v>43895</v>
      </c>
      <c r="G180" s="83">
        <v>5407926.3770399997</v>
      </c>
      <c r="H180" s="85">
        <v>5.956372</v>
      </c>
      <c r="I180" s="83">
        <v>322.11623366199996</v>
      </c>
      <c r="J180" s="84">
        <f t="shared" si="2"/>
        <v>3.3208647711072815E-3</v>
      </c>
      <c r="K180" s="84">
        <f>I180/'סכום נכסי הקרן'!$C$42</f>
        <v>3.1443069363191579E-5</v>
      </c>
    </row>
    <row r="181" spans="2:11">
      <c r="B181" s="76" t="s">
        <v>2557</v>
      </c>
      <c r="C181" s="73" t="s">
        <v>2558</v>
      </c>
      <c r="D181" s="86" t="s">
        <v>632</v>
      </c>
      <c r="E181" s="86" t="s">
        <v>130</v>
      </c>
      <c r="F181" s="94">
        <v>44105</v>
      </c>
      <c r="G181" s="83">
        <v>8776377.2280599996</v>
      </c>
      <c r="H181" s="85">
        <v>5.9802160000000004</v>
      </c>
      <c r="I181" s="83">
        <v>524.84628801500003</v>
      </c>
      <c r="J181" s="84">
        <f t="shared" si="2"/>
        <v>5.4109149616604823E-3</v>
      </c>
      <c r="K181" s="84">
        <f>I181/'סכום נכסי הקרן'!$C$42</f>
        <v>5.123237053735644E-5</v>
      </c>
    </row>
    <row r="182" spans="2:11">
      <c r="B182" s="76" t="s">
        <v>2559</v>
      </c>
      <c r="C182" s="73" t="s">
        <v>2560</v>
      </c>
      <c r="D182" s="86" t="s">
        <v>632</v>
      </c>
      <c r="E182" s="86" t="s">
        <v>130</v>
      </c>
      <c r="F182" s="94">
        <v>44091</v>
      </c>
      <c r="G182" s="83">
        <v>8040840.9336000001</v>
      </c>
      <c r="H182" s="85">
        <v>6.0018630000000002</v>
      </c>
      <c r="I182" s="83">
        <v>482.60025018199991</v>
      </c>
      <c r="J182" s="84">
        <f t="shared" si="2"/>
        <v>4.9753784562085812E-3</v>
      </c>
      <c r="K182" s="84">
        <f>I182/'סכום נכסי הקרן'!$C$42</f>
        <v>4.7108563789706195E-5</v>
      </c>
    </row>
    <row r="183" spans="2:11">
      <c r="B183" s="76" t="s">
        <v>2561</v>
      </c>
      <c r="C183" s="73" t="s">
        <v>2562</v>
      </c>
      <c r="D183" s="86" t="s">
        <v>632</v>
      </c>
      <c r="E183" s="86" t="s">
        <v>130</v>
      </c>
      <c r="F183" s="94">
        <v>44088</v>
      </c>
      <c r="G183" s="83">
        <v>10055753.41316</v>
      </c>
      <c r="H183" s="85">
        <v>6.1230799999999999</v>
      </c>
      <c r="I183" s="83">
        <v>615.72184525199998</v>
      </c>
      <c r="J183" s="84">
        <f t="shared" si="2"/>
        <v>6.3477986236610854E-3</v>
      </c>
      <c r="K183" s="84">
        <f>I183/'סכום נכסי הקרן'!$C$42</f>
        <v>6.0103101506538157E-5</v>
      </c>
    </row>
    <row r="184" spans="2:11">
      <c r="B184" s="76" t="s">
        <v>2563</v>
      </c>
      <c r="C184" s="73" t="s">
        <v>2564</v>
      </c>
      <c r="D184" s="86" t="s">
        <v>632</v>
      </c>
      <c r="E184" s="86" t="s">
        <v>130</v>
      </c>
      <c r="F184" s="94">
        <v>44103</v>
      </c>
      <c r="G184" s="83">
        <v>7816739.9455040004</v>
      </c>
      <c r="H184" s="85">
        <v>6.2431279999999996</v>
      </c>
      <c r="I184" s="83">
        <v>488.00906933200002</v>
      </c>
      <c r="J184" s="84">
        <f t="shared" si="2"/>
        <v>5.0311408025030353E-3</v>
      </c>
      <c r="K184" s="84">
        <f>I184/'סכום נכסי הקרן'!$C$42</f>
        <v>4.7636540519636763E-5</v>
      </c>
    </row>
    <row r="185" spans="2:11">
      <c r="B185" s="76" t="s">
        <v>2565</v>
      </c>
      <c r="C185" s="73" t="s">
        <v>2566</v>
      </c>
      <c r="D185" s="86" t="s">
        <v>632</v>
      </c>
      <c r="E185" s="86" t="s">
        <v>130</v>
      </c>
      <c r="F185" s="94">
        <v>44088</v>
      </c>
      <c r="G185" s="83">
        <v>9774917.9539199993</v>
      </c>
      <c r="H185" s="85">
        <v>6.1937980000000001</v>
      </c>
      <c r="I185" s="83">
        <v>605.43867542400005</v>
      </c>
      <c r="J185" s="84">
        <f t="shared" si="2"/>
        <v>6.241784046162482E-3</v>
      </c>
      <c r="K185" s="84">
        <f>I185/'סכום נכסי הקרן'!$C$42</f>
        <v>5.9099319677539869E-5</v>
      </c>
    </row>
    <row r="186" spans="2:11">
      <c r="B186" s="76" t="s">
        <v>2567</v>
      </c>
      <c r="C186" s="73" t="s">
        <v>2568</v>
      </c>
      <c r="D186" s="86" t="s">
        <v>632</v>
      </c>
      <c r="E186" s="86" t="s">
        <v>130</v>
      </c>
      <c r="F186" s="94">
        <v>44103</v>
      </c>
      <c r="G186" s="83">
        <v>17154500</v>
      </c>
      <c r="H186" s="85">
        <v>6.305701</v>
      </c>
      <c r="I186" s="83">
        <v>1081.71155</v>
      </c>
      <c r="J186" s="84">
        <f t="shared" si="2"/>
        <v>1.1151930277019833E-2</v>
      </c>
      <c r="K186" s="84">
        <f>I186/'סכום נכסי הקרן'!$C$42</f>
        <v>1.0559024272370258E-4</v>
      </c>
    </row>
    <row r="187" spans="2:11">
      <c r="B187" s="76" t="s">
        <v>2569</v>
      </c>
      <c r="C187" s="73" t="s">
        <v>2570</v>
      </c>
      <c r="D187" s="86" t="s">
        <v>632</v>
      </c>
      <c r="E187" s="86" t="s">
        <v>130</v>
      </c>
      <c r="F187" s="94">
        <v>44097</v>
      </c>
      <c r="G187" s="83">
        <v>8067173.5120959999</v>
      </c>
      <c r="H187" s="85">
        <v>6.3806630000000002</v>
      </c>
      <c r="I187" s="83">
        <v>514.73915048100002</v>
      </c>
      <c r="J187" s="84">
        <f t="shared" si="2"/>
        <v>5.3067151931737557E-3</v>
      </c>
      <c r="K187" s="84">
        <f>I187/'סכום נכסי הקרן'!$C$42</f>
        <v>5.0245771933082591E-5</v>
      </c>
    </row>
    <row r="188" spans="2:11">
      <c r="B188" s="76" t="s">
        <v>2571</v>
      </c>
      <c r="C188" s="73" t="s">
        <v>2572</v>
      </c>
      <c r="D188" s="86" t="s">
        <v>632</v>
      </c>
      <c r="E188" s="86" t="s">
        <v>130</v>
      </c>
      <c r="F188" s="94">
        <v>44103</v>
      </c>
      <c r="G188" s="83">
        <v>3622688.3444400001</v>
      </c>
      <c r="H188" s="85">
        <v>6.4669970000000001</v>
      </c>
      <c r="I188" s="83">
        <v>234.27916109499998</v>
      </c>
      <c r="J188" s="84">
        <f t="shared" si="2"/>
        <v>2.4153064371829416E-3</v>
      </c>
      <c r="K188" s="84">
        <f>I188/'סכום נכסי הקרן'!$C$42</f>
        <v>2.2868937181198137E-5</v>
      </c>
    </row>
    <row r="189" spans="2:11">
      <c r="B189" s="76" t="s">
        <v>2573</v>
      </c>
      <c r="C189" s="73" t="s">
        <v>2574</v>
      </c>
      <c r="D189" s="86" t="s">
        <v>632</v>
      </c>
      <c r="E189" s="86" t="s">
        <v>130</v>
      </c>
      <c r="F189" s="94">
        <v>44097</v>
      </c>
      <c r="G189" s="83">
        <v>10781273.594343998</v>
      </c>
      <c r="H189" s="85">
        <v>6.452604</v>
      </c>
      <c r="I189" s="83">
        <v>695.67292758899998</v>
      </c>
      <c r="J189" s="84">
        <f t="shared" si="2"/>
        <v>7.1720561586707619E-3</v>
      </c>
      <c r="K189" s="84">
        <f>I189/'סכום נכסי הקרן'!$C$42</f>
        <v>6.7907450262901683E-5</v>
      </c>
    </row>
    <row r="190" spans="2:11">
      <c r="B190" s="76" t="s">
        <v>2575</v>
      </c>
      <c r="C190" s="73" t="s">
        <v>2480</v>
      </c>
      <c r="D190" s="86" t="s">
        <v>632</v>
      </c>
      <c r="E190" s="86" t="s">
        <v>130</v>
      </c>
      <c r="F190" s="94">
        <v>44097</v>
      </c>
      <c r="G190" s="83">
        <v>5437671.554304</v>
      </c>
      <c r="H190" s="85">
        <v>6.4634900000000002</v>
      </c>
      <c r="I190" s="83">
        <v>351.46338327300009</v>
      </c>
      <c r="J190" s="84">
        <f t="shared" si="2"/>
        <v>3.6234198896979478E-3</v>
      </c>
      <c r="K190" s="84">
        <f>I190/'סכום נכסי הקרן'!$C$42</f>
        <v>3.430776342204148E-5</v>
      </c>
    </row>
    <row r="191" spans="2:11">
      <c r="B191" s="76" t="s">
        <v>2576</v>
      </c>
      <c r="C191" s="73" t="s">
        <v>2577</v>
      </c>
      <c r="D191" s="86" t="s">
        <v>632</v>
      </c>
      <c r="E191" s="86" t="s">
        <v>130</v>
      </c>
      <c r="F191" s="94">
        <v>44088</v>
      </c>
      <c r="G191" s="83">
        <v>2406950</v>
      </c>
      <c r="H191" s="85">
        <v>6.4997299999999996</v>
      </c>
      <c r="I191" s="83">
        <v>156.44524999999999</v>
      </c>
      <c r="J191" s="84">
        <f t="shared" si="2"/>
        <v>1.6128759281260675E-3</v>
      </c>
      <c r="K191" s="84">
        <f>I191/'סכום נכסי הקרן'!$C$42</f>
        <v>1.5271254079213937E-5</v>
      </c>
    </row>
    <row r="192" spans="2:11">
      <c r="B192" s="76" t="s">
        <v>2578</v>
      </c>
      <c r="C192" s="73" t="s">
        <v>2579</v>
      </c>
      <c r="D192" s="86" t="s">
        <v>632</v>
      </c>
      <c r="E192" s="86" t="s">
        <v>130</v>
      </c>
      <c r="F192" s="94">
        <v>44104</v>
      </c>
      <c r="G192" s="83">
        <v>3103533.0432919995</v>
      </c>
      <c r="H192" s="85">
        <v>6.5797040000000004</v>
      </c>
      <c r="I192" s="83">
        <v>204.203282511</v>
      </c>
      <c r="J192" s="84">
        <f t="shared" si="2"/>
        <v>2.1052384703678681E-3</v>
      </c>
      <c r="K192" s="84">
        <f>I192/'סכום נכסי הקרן'!$C$42</f>
        <v>1.9933108937695362E-5</v>
      </c>
    </row>
    <row r="193" spans="2:11">
      <c r="B193" s="76" t="s">
        <v>2580</v>
      </c>
      <c r="C193" s="73" t="s">
        <v>2581</v>
      </c>
      <c r="D193" s="86" t="s">
        <v>632</v>
      </c>
      <c r="E193" s="86" t="s">
        <v>130</v>
      </c>
      <c r="F193" s="94">
        <v>44104</v>
      </c>
      <c r="G193" s="83">
        <v>17211750</v>
      </c>
      <c r="H193" s="85">
        <v>6.60684</v>
      </c>
      <c r="I193" s="83">
        <v>1137.15281</v>
      </c>
      <c r="J193" s="84">
        <f t="shared" si="2"/>
        <v>1.1723503231002002E-2</v>
      </c>
      <c r="K193" s="84">
        <f>I193/'סכום נכסי הקרן'!$C$42</f>
        <v>1.1100208851596385E-4</v>
      </c>
    </row>
    <row r="194" spans="2:11">
      <c r="B194" s="76" t="s">
        <v>2582</v>
      </c>
      <c r="C194" s="73" t="s">
        <v>2583</v>
      </c>
      <c r="D194" s="86" t="s">
        <v>632</v>
      </c>
      <c r="E194" s="86" t="s">
        <v>130</v>
      </c>
      <c r="F194" s="94">
        <v>44103</v>
      </c>
      <c r="G194" s="83">
        <v>1816248.9620880003</v>
      </c>
      <c r="H194" s="85">
        <v>6.6566109999999998</v>
      </c>
      <c r="I194" s="83">
        <v>120.900621543</v>
      </c>
      <c r="J194" s="84">
        <f t="shared" si="2"/>
        <v>1.2464277578397847E-3</v>
      </c>
      <c r="K194" s="84">
        <f>I194/'סכום נכסי הקרן'!$C$42</f>
        <v>1.1801599025333395E-5</v>
      </c>
    </row>
    <row r="195" spans="2:11">
      <c r="B195" s="76" t="s">
        <v>2584</v>
      </c>
      <c r="C195" s="73" t="s">
        <v>2585</v>
      </c>
      <c r="D195" s="86" t="s">
        <v>632</v>
      </c>
      <c r="E195" s="86" t="s">
        <v>130</v>
      </c>
      <c r="F195" s="94">
        <v>44096</v>
      </c>
      <c r="G195" s="83">
        <v>59615800</v>
      </c>
      <c r="H195" s="85">
        <v>6.7116829999999998</v>
      </c>
      <c r="I195" s="83">
        <v>4001.2236899999998</v>
      </c>
      <c r="J195" s="84">
        <f t="shared" si="2"/>
        <v>4.125070829986055E-2</v>
      </c>
      <c r="K195" s="84">
        <f>I195/'סכום נכסי הקרן'!$C$42</f>
        <v>3.9057563970628669E-4</v>
      </c>
    </row>
    <row r="196" spans="2:11">
      <c r="B196" s="76" t="s">
        <v>2586</v>
      </c>
      <c r="C196" s="73" t="s">
        <v>2587</v>
      </c>
      <c r="D196" s="86" t="s">
        <v>632</v>
      </c>
      <c r="E196" s="86" t="s">
        <v>130</v>
      </c>
      <c r="F196" s="94">
        <v>44096</v>
      </c>
      <c r="G196" s="83">
        <v>7092103.9927430013</v>
      </c>
      <c r="H196" s="85">
        <v>6.7495630000000002</v>
      </c>
      <c r="I196" s="83">
        <v>478.68601231100001</v>
      </c>
      <c r="J196" s="84">
        <f t="shared" si="2"/>
        <v>4.9350245302242817E-3</v>
      </c>
      <c r="K196" s="84">
        <f>I196/'סכום נכסי הקרן'!$C$42</f>
        <v>4.6726479187875712E-5</v>
      </c>
    </row>
    <row r="197" spans="2:11">
      <c r="B197" s="76" t="s">
        <v>2588</v>
      </c>
      <c r="C197" s="73" t="s">
        <v>2589</v>
      </c>
      <c r="D197" s="86" t="s">
        <v>632</v>
      </c>
      <c r="E197" s="86" t="s">
        <v>130</v>
      </c>
      <c r="F197" s="94">
        <v>44098</v>
      </c>
      <c r="G197" s="83">
        <v>15819668.804416001</v>
      </c>
      <c r="H197" s="85">
        <v>7.2598779999999996</v>
      </c>
      <c r="I197" s="83">
        <v>1148.488659207</v>
      </c>
      <c r="J197" s="84">
        <f t="shared" si="2"/>
        <v>1.1840370430938319E-2</v>
      </c>
      <c r="K197" s="84">
        <f>I197/'סכום נכסי הקרן'!$C$42</f>
        <v>1.1210862663996411E-4</v>
      </c>
    </row>
    <row r="198" spans="2:11">
      <c r="B198" s="76" t="s">
        <v>2590</v>
      </c>
      <c r="C198" s="73" t="s">
        <v>2591</v>
      </c>
      <c r="D198" s="86" t="s">
        <v>632</v>
      </c>
      <c r="E198" s="86" t="s">
        <v>130</v>
      </c>
      <c r="F198" s="94">
        <v>44098</v>
      </c>
      <c r="G198" s="83">
        <v>9891000.8089400008</v>
      </c>
      <c r="H198" s="85">
        <v>7.3029840000000004</v>
      </c>
      <c r="I198" s="83">
        <v>722.33820441799992</v>
      </c>
      <c r="J198" s="84">
        <f t="shared" si="2"/>
        <v>7.4469624477035814E-3</v>
      </c>
      <c r="K198" s="84">
        <f>I198/'סכום נכסי הקרן'!$C$42</f>
        <v>7.0510355864370782E-5</v>
      </c>
    </row>
    <row r="199" spans="2:11">
      <c r="B199" s="76" t="s">
        <v>2592</v>
      </c>
      <c r="C199" s="73" t="s">
        <v>2593</v>
      </c>
      <c r="D199" s="86" t="s">
        <v>632</v>
      </c>
      <c r="E199" s="86" t="s">
        <v>130</v>
      </c>
      <c r="F199" s="94">
        <v>44098</v>
      </c>
      <c r="G199" s="83">
        <v>4949493.4265099997</v>
      </c>
      <c r="H199" s="85">
        <v>7.3777559999999998</v>
      </c>
      <c r="I199" s="83">
        <v>365.16156208799998</v>
      </c>
      <c r="J199" s="84">
        <f t="shared" si="2"/>
        <v>3.7646415814391785E-3</v>
      </c>
      <c r="K199" s="84">
        <f>I199/'סכום נכסי הקרן'!$C$42</f>
        <v>3.5644898100827627E-5</v>
      </c>
    </row>
    <row r="200" spans="2:11">
      <c r="B200" s="76" t="s">
        <v>2594</v>
      </c>
      <c r="C200" s="73" t="s">
        <v>2595</v>
      </c>
      <c r="D200" s="86" t="s">
        <v>632</v>
      </c>
      <c r="E200" s="86" t="s">
        <v>130</v>
      </c>
      <c r="F200" s="94">
        <v>43941</v>
      </c>
      <c r="G200" s="83">
        <v>3710394.4256279999</v>
      </c>
      <c r="H200" s="85">
        <v>8.6246460000000003</v>
      </c>
      <c r="I200" s="83">
        <v>320.00838782200003</v>
      </c>
      <c r="J200" s="84">
        <f t="shared" si="2"/>
        <v>3.2991338856023745E-3</v>
      </c>
      <c r="K200" s="84">
        <f>I200/'סכום נכסי הקרן'!$C$42</f>
        <v>3.123731399904691E-5</v>
      </c>
    </row>
    <row r="201" spans="2:11">
      <c r="B201" s="76" t="s">
        <v>2596</v>
      </c>
      <c r="C201" s="73" t="s">
        <v>2597</v>
      </c>
      <c r="D201" s="86" t="s">
        <v>632</v>
      </c>
      <c r="E201" s="86" t="s">
        <v>130</v>
      </c>
      <c r="F201" s="94">
        <v>43920</v>
      </c>
      <c r="G201" s="83">
        <v>1455533.2763660001</v>
      </c>
      <c r="H201" s="85">
        <v>9.140549</v>
      </c>
      <c r="I201" s="83">
        <v>133.043732339</v>
      </c>
      <c r="J201" s="84">
        <f t="shared" si="2"/>
        <v>1.3716174398239688E-3</v>
      </c>
      <c r="K201" s="84">
        <f>I201/'סכום נכסי הקרן'!$C$42</f>
        <v>1.2986937220502387E-5</v>
      </c>
    </row>
    <row r="202" spans="2:11">
      <c r="B202" s="76" t="s">
        <v>2598</v>
      </c>
      <c r="C202" s="73" t="s">
        <v>2250</v>
      </c>
      <c r="D202" s="86" t="s">
        <v>632</v>
      </c>
      <c r="E202" s="86" t="s">
        <v>130</v>
      </c>
      <c r="F202" s="94">
        <v>43920</v>
      </c>
      <c r="G202" s="83">
        <v>8073206.0468159998</v>
      </c>
      <c r="H202" s="85">
        <v>9.1559539999999995</v>
      </c>
      <c r="I202" s="83">
        <v>739.17900646700002</v>
      </c>
      <c r="J202" s="84">
        <f t="shared" si="2"/>
        <v>7.6205830864584717E-3</v>
      </c>
      <c r="K202" s="84">
        <f>I202/'סכום נכסי הקרן'!$C$42</f>
        <v>7.2154254717087809E-5</v>
      </c>
    </row>
    <row r="203" spans="2:11">
      <c r="B203" s="76" t="s">
        <v>2599</v>
      </c>
      <c r="C203" s="73" t="s">
        <v>2600</v>
      </c>
      <c r="D203" s="86" t="s">
        <v>632</v>
      </c>
      <c r="E203" s="86" t="s">
        <v>130</v>
      </c>
      <c r="F203" s="94">
        <v>44195</v>
      </c>
      <c r="G203" s="83">
        <v>8503718.2899750005</v>
      </c>
      <c r="H203" s="85">
        <v>1.2037000000000001E-2</v>
      </c>
      <c r="I203" s="83">
        <v>1.0235767149999999</v>
      </c>
      <c r="J203" s="84">
        <f t="shared" si="2"/>
        <v>1.055258784919233E-5</v>
      </c>
      <c r="K203" s="84">
        <f>I203/'סכום נכסי הקרן'!$C$42</f>
        <v>9.9915466173195753E-8</v>
      </c>
    </row>
    <row r="204" spans="2:11">
      <c r="B204" s="76" t="s">
        <v>2601</v>
      </c>
      <c r="C204" s="73" t="s">
        <v>2602</v>
      </c>
      <c r="D204" s="86" t="s">
        <v>632</v>
      </c>
      <c r="E204" s="86" t="s">
        <v>130</v>
      </c>
      <c r="F204" s="94">
        <v>44189</v>
      </c>
      <c r="G204" s="83">
        <v>3667875.9596000002</v>
      </c>
      <c r="H204" s="85">
        <v>-3.6997000000000002E-2</v>
      </c>
      <c r="I204" s="83">
        <v>-1.3570119979999999</v>
      </c>
      <c r="J204" s="84">
        <f t="shared" ref="J204:J267" si="3">IFERROR(I204/$I$11,0)</f>
        <v>-1.3990146621597391E-5</v>
      </c>
      <c r="K204" s="84">
        <f>I204/'סכום נכסי הקרן'!$C$42</f>
        <v>-1.3246343375717548E-7</v>
      </c>
    </row>
    <row r="205" spans="2:11">
      <c r="B205" s="76" t="s">
        <v>2603</v>
      </c>
      <c r="C205" s="73" t="s">
        <v>2604</v>
      </c>
      <c r="D205" s="86" t="s">
        <v>632</v>
      </c>
      <c r="E205" s="86" t="s">
        <v>130</v>
      </c>
      <c r="F205" s="94">
        <v>44189</v>
      </c>
      <c r="G205" s="83">
        <v>6418782.929299999</v>
      </c>
      <c r="H205" s="85">
        <v>-3.9856000000000003E-2</v>
      </c>
      <c r="I205" s="83">
        <v>-2.558259058</v>
      </c>
      <c r="J205" s="84">
        <f t="shared" si="3"/>
        <v>-2.6374431007388652E-5</v>
      </c>
      <c r="K205" s="84">
        <f>I205/'סכום נכסי הקרן'!$C$42</f>
        <v>-2.4972202144308316E-7</v>
      </c>
    </row>
    <row r="206" spans="2:11">
      <c r="B206" s="76" t="s">
        <v>2605</v>
      </c>
      <c r="C206" s="73" t="s">
        <v>2606</v>
      </c>
      <c r="D206" s="86" t="s">
        <v>632</v>
      </c>
      <c r="E206" s="86" t="s">
        <v>130</v>
      </c>
      <c r="F206" s="94">
        <v>44188</v>
      </c>
      <c r="G206" s="83">
        <v>7335751.9192000004</v>
      </c>
      <c r="H206" s="85">
        <v>-0.149699</v>
      </c>
      <c r="I206" s="83">
        <v>-10.981533917</v>
      </c>
      <c r="J206" s="84">
        <f t="shared" si="3"/>
        <v>-1.1321437824816839E-4</v>
      </c>
      <c r="K206" s="84">
        <f>I206/'סכום נכסי הקרן'!$C$42</f>
        <v>-1.0719519744192457E-6</v>
      </c>
    </row>
    <row r="207" spans="2:11">
      <c r="B207" s="76" t="s">
        <v>2607</v>
      </c>
      <c r="C207" s="73" t="s">
        <v>2608</v>
      </c>
      <c r="D207" s="86" t="s">
        <v>632</v>
      </c>
      <c r="E207" s="86" t="s">
        <v>130</v>
      </c>
      <c r="F207" s="94">
        <v>44168</v>
      </c>
      <c r="G207" s="83">
        <v>12837565.858599998</v>
      </c>
      <c r="H207" s="85">
        <v>-1.9806619999999999</v>
      </c>
      <c r="I207" s="83">
        <v>-254.26873101599998</v>
      </c>
      <c r="J207" s="84">
        <f t="shared" si="3"/>
        <v>-2.6213893712392572E-3</v>
      </c>
      <c r="K207" s="84">
        <f>I207/'סכום נכסי הקרן'!$C$42</f>
        <v>-2.4820200010832169E-5</v>
      </c>
    </row>
    <row r="208" spans="2:11">
      <c r="B208" s="76" t="s">
        <v>2609</v>
      </c>
      <c r="C208" s="73" t="s">
        <v>2610</v>
      </c>
      <c r="D208" s="86" t="s">
        <v>632</v>
      </c>
      <c r="E208" s="86" t="s">
        <v>130</v>
      </c>
      <c r="F208" s="94">
        <v>44168</v>
      </c>
      <c r="G208" s="83">
        <v>14671503.838400001</v>
      </c>
      <c r="H208" s="85">
        <v>-1.983976</v>
      </c>
      <c r="I208" s="83">
        <v>-291.07912286499999</v>
      </c>
      <c r="J208" s="84">
        <f t="shared" si="3"/>
        <v>-3.000886958530275E-3</v>
      </c>
      <c r="K208" s="84">
        <f>I208/'סכום נכסי הקרן'!$C$42</f>
        <v>-2.8413411352701E-5</v>
      </c>
    </row>
    <row r="209" spans="2:11">
      <c r="B209" s="76" t="s">
        <v>2611</v>
      </c>
      <c r="C209" s="73" t="s">
        <v>2612</v>
      </c>
      <c r="D209" s="86" t="s">
        <v>632</v>
      </c>
      <c r="E209" s="86" t="s">
        <v>130</v>
      </c>
      <c r="F209" s="94">
        <v>44166</v>
      </c>
      <c r="G209" s="83">
        <v>11003627.878799999</v>
      </c>
      <c r="H209" s="85">
        <v>-2.6657519999999999</v>
      </c>
      <c r="I209" s="83">
        <v>-293.32939956199999</v>
      </c>
      <c r="J209" s="84">
        <f t="shared" si="3"/>
        <v>-3.024086238254104E-3</v>
      </c>
      <c r="K209" s="84">
        <f>I209/'סכום נכסי הקרן'!$C$42</f>
        <v>-2.8633069969299596E-5</v>
      </c>
    </row>
    <row r="210" spans="2:11">
      <c r="B210" s="76" t="s">
        <v>2613</v>
      </c>
      <c r="C210" s="73" t="s">
        <v>2614</v>
      </c>
      <c r="D210" s="86" t="s">
        <v>632</v>
      </c>
      <c r="E210" s="86" t="s">
        <v>130</v>
      </c>
      <c r="F210" s="94">
        <v>43997</v>
      </c>
      <c r="G210" s="83">
        <v>16075000</v>
      </c>
      <c r="H210" s="85">
        <v>-7.7477660000000004</v>
      </c>
      <c r="I210" s="83">
        <v>-1245.4533700000002</v>
      </c>
      <c r="J210" s="84">
        <f t="shared" si="3"/>
        <v>-1.2840030362548488E-2</v>
      </c>
      <c r="K210" s="84">
        <f>I210/'סכום נכסי הקרן'!$C$42</f>
        <v>-1.215737445341629E-4</v>
      </c>
    </row>
    <row r="211" spans="2:11">
      <c r="B211" s="76" t="s">
        <v>2615</v>
      </c>
      <c r="C211" s="73" t="s">
        <v>2616</v>
      </c>
      <c r="D211" s="86" t="s">
        <v>632</v>
      </c>
      <c r="E211" s="86" t="s">
        <v>130</v>
      </c>
      <c r="F211" s="94">
        <v>43997</v>
      </c>
      <c r="G211" s="83">
        <v>7335751.9192000004</v>
      </c>
      <c r="H211" s="85">
        <v>-7.9554679999999998</v>
      </c>
      <c r="I211" s="83">
        <v>-583.59338804899994</v>
      </c>
      <c r="J211" s="84">
        <f t="shared" si="3"/>
        <v>-6.0165695500359849E-3</v>
      </c>
      <c r="K211" s="84">
        <f>I211/'סכום נכסי הקרן'!$C$42</f>
        <v>-5.696691275603173E-5</v>
      </c>
    </row>
    <row r="212" spans="2:11">
      <c r="B212" s="72"/>
      <c r="C212" s="73"/>
      <c r="D212" s="73"/>
      <c r="E212" s="73"/>
      <c r="F212" s="73"/>
      <c r="G212" s="83"/>
      <c r="H212" s="85"/>
      <c r="I212" s="73"/>
      <c r="J212" s="84"/>
      <c r="K212" s="73"/>
    </row>
    <row r="213" spans="2:11">
      <c r="B213" s="89" t="s">
        <v>193</v>
      </c>
      <c r="C213" s="71"/>
      <c r="D213" s="71"/>
      <c r="E213" s="71"/>
      <c r="F213" s="71"/>
      <c r="G213" s="80"/>
      <c r="H213" s="82"/>
      <c r="I213" s="80">
        <v>-14415.693125551004</v>
      </c>
      <c r="J213" s="81">
        <f t="shared" si="3"/>
        <v>-0.14861892214339298</v>
      </c>
      <c r="K213" s="81">
        <f>I213/'סכום נכסי הקרן'!$C$42</f>
        <v>-1.4071741548450153E-3</v>
      </c>
    </row>
    <row r="214" spans="2:11">
      <c r="B214" s="76" t="s">
        <v>2617</v>
      </c>
      <c r="C214" s="73" t="s">
        <v>2562</v>
      </c>
      <c r="D214" s="86" t="s">
        <v>632</v>
      </c>
      <c r="E214" s="86" t="s">
        <v>132</v>
      </c>
      <c r="F214" s="94">
        <v>44166</v>
      </c>
      <c r="G214" s="83">
        <v>1970900.0191569999</v>
      </c>
      <c r="H214" s="85">
        <v>2.330657</v>
      </c>
      <c r="I214" s="83">
        <v>45.934920845000001</v>
      </c>
      <c r="J214" s="84">
        <f t="shared" si="3"/>
        <v>4.7356713029815111E-4</v>
      </c>
      <c r="K214" s="84">
        <f>I214/'סכום נכסי הקרן'!$C$42</f>
        <v>4.4838935495489677E-6</v>
      </c>
    </row>
    <row r="215" spans="2:11">
      <c r="B215" s="76" t="s">
        <v>2618</v>
      </c>
      <c r="C215" s="73" t="s">
        <v>2619</v>
      </c>
      <c r="D215" s="86" t="s">
        <v>632</v>
      </c>
      <c r="E215" s="86" t="s">
        <v>132</v>
      </c>
      <c r="F215" s="94">
        <v>44189</v>
      </c>
      <c r="G215" s="83">
        <v>8999358.9874079991</v>
      </c>
      <c r="H215" s="85">
        <v>0.51222199999999996</v>
      </c>
      <c r="I215" s="83">
        <v>46.09672819</v>
      </c>
      <c r="J215" s="84">
        <f t="shared" si="3"/>
        <v>4.752352868688651E-4</v>
      </c>
      <c r="K215" s="84">
        <f>I215/'סכום נכסי הקרן'!$C$42</f>
        <v>4.49968821942471E-6</v>
      </c>
    </row>
    <row r="216" spans="2:11">
      <c r="B216" s="76" t="s">
        <v>2620</v>
      </c>
      <c r="C216" s="73" t="s">
        <v>2621</v>
      </c>
      <c r="D216" s="86" t="s">
        <v>632</v>
      </c>
      <c r="E216" s="86" t="s">
        <v>133</v>
      </c>
      <c r="F216" s="94">
        <v>44104</v>
      </c>
      <c r="G216" s="83">
        <v>2635140</v>
      </c>
      <c r="H216" s="85">
        <v>5.9584429999999999</v>
      </c>
      <c r="I216" s="83">
        <v>157.01330999999999</v>
      </c>
      <c r="J216" s="84">
        <f t="shared" si="3"/>
        <v>1.6187323558522612E-3</v>
      </c>
      <c r="K216" s="84">
        <f>I216/'סכום נכסי הקרן'!$C$42</f>
        <v>1.5326704715089671E-5</v>
      </c>
    </row>
    <row r="217" spans="2:11">
      <c r="B217" s="76" t="s">
        <v>2622</v>
      </c>
      <c r="C217" s="73" t="s">
        <v>2623</v>
      </c>
      <c r="D217" s="86" t="s">
        <v>632</v>
      </c>
      <c r="E217" s="86" t="s">
        <v>130</v>
      </c>
      <c r="F217" s="94">
        <v>44188</v>
      </c>
      <c r="G217" s="83">
        <v>92766.264517999996</v>
      </c>
      <c r="H217" s="85">
        <v>0.217359</v>
      </c>
      <c r="I217" s="83">
        <v>0.20163620399999999</v>
      </c>
      <c r="J217" s="84">
        <f t="shared" si="3"/>
        <v>2.0787731150055183E-6</v>
      </c>
      <c r="K217" s="84">
        <f>I217/'סכום נכסי הקרן'!$C$42</f>
        <v>1.968252601374739E-8</v>
      </c>
    </row>
    <row r="218" spans="2:11">
      <c r="B218" s="76" t="s">
        <v>2624</v>
      </c>
      <c r="C218" s="73" t="s">
        <v>2625</v>
      </c>
      <c r="D218" s="86" t="s">
        <v>632</v>
      </c>
      <c r="E218" s="86" t="s">
        <v>130</v>
      </c>
      <c r="F218" s="94">
        <v>44188</v>
      </c>
      <c r="G218" s="83">
        <v>4914975.1770540001</v>
      </c>
      <c r="H218" s="85">
        <v>0.234295</v>
      </c>
      <c r="I218" s="83">
        <v>11.515538438</v>
      </c>
      <c r="J218" s="84">
        <f t="shared" si="3"/>
        <v>1.1871971022489119E-4</v>
      </c>
      <c r="K218" s="84">
        <f>I218/'סכום נכסי הקרן'!$C$42</f>
        <v>1.1240783171470684E-6</v>
      </c>
    </row>
    <row r="219" spans="2:11">
      <c r="B219" s="76" t="s">
        <v>2626</v>
      </c>
      <c r="C219" s="73" t="s">
        <v>2627</v>
      </c>
      <c r="D219" s="86" t="s">
        <v>632</v>
      </c>
      <c r="E219" s="86" t="s">
        <v>130</v>
      </c>
      <c r="F219" s="94">
        <v>44188</v>
      </c>
      <c r="G219" s="83">
        <v>8066786.4082389995</v>
      </c>
      <c r="H219" s="85">
        <v>0.249501</v>
      </c>
      <c r="I219" s="83">
        <v>20.126681562000002</v>
      </c>
      <c r="J219" s="84">
        <f t="shared" si="3"/>
        <v>2.0749648969469231E-4</v>
      </c>
      <c r="K219" s="84">
        <f>I219/'סכום נכסי הקרן'!$C$42</f>
        <v>1.9646468518841737E-6</v>
      </c>
    </row>
    <row r="220" spans="2:11">
      <c r="B220" s="76" t="s">
        <v>2628</v>
      </c>
      <c r="C220" s="73" t="s">
        <v>2629</v>
      </c>
      <c r="D220" s="86" t="s">
        <v>632</v>
      </c>
      <c r="E220" s="86" t="s">
        <v>130</v>
      </c>
      <c r="F220" s="94">
        <v>44180</v>
      </c>
      <c r="G220" s="83">
        <v>6502890.234255</v>
      </c>
      <c r="H220" s="85">
        <v>0.61636999999999997</v>
      </c>
      <c r="I220" s="83">
        <v>40.081841150999999</v>
      </c>
      <c r="J220" s="84">
        <f t="shared" si="3"/>
        <v>4.1322466963631516E-4</v>
      </c>
      <c r="K220" s="84">
        <f>I220/'סכום נכסי הקרן'!$C$42</f>
        <v>3.9125507497326627E-6</v>
      </c>
    </row>
    <row r="221" spans="2:11">
      <c r="B221" s="76" t="s">
        <v>2630</v>
      </c>
      <c r="C221" s="73" t="s">
        <v>2631</v>
      </c>
      <c r="D221" s="86" t="s">
        <v>632</v>
      </c>
      <c r="E221" s="86" t="s">
        <v>130</v>
      </c>
      <c r="F221" s="94">
        <v>44180</v>
      </c>
      <c r="G221" s="83">
        <v>9785470.9407400005</v>
      </c>
      <c r="H221" s="85">
        <v>0.89956199999999997</v>
      </c>
      <c r="I221" s="83">
        <v>88.026335156000002</v>
      </c>
      <c r="J221" s="84">
        <f t="shared" si="3"/>
        <v>9.075095409689319E-4</v>
      </c>
      <c r="K221" s="84">
        <f>I221/'סכום נכסי הקרן'!$C$42</f>
        <v>8.5926068693636812E-6</v>
      </c>
    </row>
    <row r="222" spans="2:11">
      <c r="B222" s="76" t="s">
        <v>2632</v>
      </c>
      <c r="C222" s="73" t="s">
        <v>2633</v>
      </c>
      <c r="D222" s="86" t="s">
        <v>632</v>
      </c>
      <c r="E222" s="86" t="s">
        <v>130</v>
      </c>
      <c r="F222" s="94">
        <v>44165</v>
      </c>
      <c r="G222" s="83">
        <v>5337529.6040399997</v>
      </c>
      <c r="H222" s="85">
        <v>0.86840399999999995</v>
      </c>
      <c r="I222" s="83">
        <v>46.351294183</v>
      </c>
      <c r="J222" s="84">
        <f t="shared" si="3"/>
        <v>4.7785974086941293E-4</v>
      </c>
      <c r="K222" s="84">
        <f>I222/'סכום נכסי הקרן'!$C$42</f>
        <v>4.5245374363809966E-6</v>
      </c>
    </row>
    <row r="223" spans="2:11">
      <c r="B223" s="76" t="s">
        <v>2634</v>
      </c>
      <c r="C223" s="73" t="s">
        <v>2635</v>
      </c>
      <c r="D223" s="86" t="s">
        <v>632</v>
      </c>
      <c r="E223" s="86" t="s">
        <v>130</v>
      </c>
      <c r="F223" s="94">
        <v>44118</v>
      </c>
      <c r="G223" s="83">
        <v>1392205.638387</v>
      </c>
      <c r="H223" s="85">
        <v>2.0888710000000001</v>
      </c>
      <c r="I223" s="83">
        <v>29.081380880000001</v>
      </c>
      <c r="J223" s="84">
        <f t="shared" si="3"/>
        <v>2.9981516970325198E-4</v>
      </c>
      <c r="K223" s="84">
        <f>I223/'סכום נכסי הקרן'!$C$42</f>
        <v>2.8387512972932975E-6</v>
      </c>
    </row>
    <row r="224" spans="2:11">
      <c r="B224" s="76" t="s">
        <v>2636</v>
      </c>
      <c r="C224" s="73" t="s">
        <v>2637</v>
      </c>
      <c r="D224" s="86" t="s">
        <v>632</v>
      </c>
      <c r="E224" s="86" t="s">
        <v>134</v>
      </c>
      <c r="F224" s="94">
        <v>44168</v>
      </c>
      <c r="G224" s="83">
        <v>15515766.83</v>
      </c>
      <c r="H224" s="85">
        <v>-4.1389490000000002</v>
      </c>
      <c r="I224" s="83">
        <v>-642.18965000000003</v>
      </c>
      <c r="J224" s="84">
        <f t="shared" si="3"/>
        <v>-6.6206690697014105E-3</v>
      </c>
      <c r="K224" s="84">
        <f>I224/'סכום נכסי הקרן'!$C$42</f>
        <v>-6.2686731058894223E-5</v>
      </c>
    </row>
    <row r="225" spans="2:11">
      <c r="B225" s="76" t="s">
        <v>2638</v>
      </c>
      <c r="C225" s="73" t="s">
        <v>2639</v>
      </c>
      <c r="D225" s="86" t="s">
        <v>632</v>
      </c>
      <c r="E225" s="86" t="s">
        <v>132</v>
      </c>
      <c r="F225" s="94">
        <v>44028</v>
      </c>
      <c r="G225" s="83">
        <v>12608727.077481</v>
      </c>
      <c r="H225" s="85">
        <v>-7.0829579999999996</v>
      </c>
      <c r="I225" s="83">
        <v>-893.07085281599996</v>
      </c>
      <c r="J225" s="84">
        <f t="shared" si="3"/>
        <v>-9.2071346405080672E-3</v>
      </c>
      <c r="K225" s="84">
        <f>I225/'סכום נכסי הקרן'!$C$42</f>
        <v>-8.7176260730788637E-5</v>
      </c>
    </row>
    <row r="226" spans="2:11">
      <c r="B226" s="76" t="s">
        <v>2638</v>
      </c>
      <c r="C226" s="73" t="s">
        <v>2640</v>
      </c>
      <c r="D226" s="86" t="s">
        <v>632</v>
      </c>
      <c r="E226" s="86" t="s">
        <v>132</v>
      </c>
      <c r="F226" s="94">
        <v>44028</v>
      </c>
      <c r="G226" s="83">
        <v>29950692.77</v>
      </c>
      <c r="H226" s="85">
        <v>-7.0829579999999996</v>
      </c>
      <c r="I226" s="83">
        <v>-2121.3950099999997</v>
      </c>
      <c r="J226" s="84">
        <f t="shared" si="3"/>
        <v>-2.1870570986819722E-2</v>
      </c>
      <c r="K226" s="84">
        <f>I226/'סכום נכסי הקרן'!$C$42</f>
        <v>-2.0707795346989821E-4</v>
      </c>
    </row>
    <row r="227" spans="2:11">
      <c r="B227" s="76" t="s">
        <v>2641</v>
      </c>
      <c r="C227" s="73" t="s">
        <v>2642</v>
      </c>
      <c r="D227" s="86" t="s">
        <v>632</v>
      </c>
      <c r="E227" s="86" t="s">
        <v>132</v>
      </c>
      <c r="F227" s="94">
        <v>44139</v>
      </c>
      <c r="G227" s="83">
        <v>7532762.7066799998</v>
      </c>
      <c r="H227" s="85">
        <v>-4.6119539999999999</v>
      </c>
      <c r="I227" s="83">
        <v>-347.407514257</v>
      </c>
      <c r="J227" s="84">
        <f t="shared" si="3"/>
        <v>-3.5816058141441109E-3</v>
      </c>
      <c r="K227" s="84">
        <f>I227/'סכום נכסי הקרן'!$C$42</f>
        <v>-3.3911853630882277E-5</v>
      </c>
    </row>
    <row r="228" spans="2:11">
      <c r="B228" s="76" t="s">
        <v>2643</v>
      </c>
      <c r="C228" s="73" t="s">
        <v>2644</v>
      </c>
      <c r="D228" s="86" t="s">
        <v>632</v>
      </c>
      <c r="E228" s="86" t="s">
        <v>132</v>
      </c>
      <c r="F228" s="94">
        <v>44105</v>
      </c>
      <c r="G228" s="83">
        <v>4462908.68</v>
      </c>
      <c r="H228" s="85">
        <v>-4.3812319999999998</v>
      </c>
      <c r="I228" s="83">
        <v>-195.53038000000001</v>
      </c>
      <c r="J228" s="84">
        <f t="shared" si="3"/>
        <v>-2.0158249810674515E-3</v>
      </c>
      <c r="K228" s="84">
        <f>I228/'סכום נכסי הקרן'!$C$42</f>
        <v>-1.9086511819216319E-5</v>
      </c>
    </row>
    <row r="229" spans="2:11">
      <c r="B229" s="76" t="s">
        <v>2645</v>
      </c>
      <c r="C229" s="73" t="s">
        <v>2646</v>
      </c>
      <c r="D229" s="86" t="s">
        <v>632</v>
      </c>
      <c r="E229" s="86" t="s">
        <v>132</v>
      </c>
      <c r="F229" s="94">
        <v>44119</v>
      </c>
      <c r="G229" s="83">
        <v>11888640.499401998</v>
      </c>
      <c r="H229" s="85">
        <v>-4.2158829999999998</v>
      </c>
      <c r="I229" s="83">
        <v>-501.21116615900002</v>
      </c>
      <c r="J229" s="84">
        <f t="shared" si="3"/>
        <v>-5.1672481254997887E-3</v>
      </c>
      <c r="K229" s="84">
        <f>I229/'סכום נכסי הקרן'!$C$42</f>
        <v>-4.8925250627636215E-5</v>
      </c>
    </row>
    <row r="230" spans="2:11">
      <c r="B230" s="76" t="s">
        <v>2647</v>
      </c>
      <c r="C230" s="73" t="s">
        <v>2648</v>
      </c>
      <c r="D230" s="86" t="s">
        <v>632</v>
      </c>
      <c r="E230" s="86" t="s">
        <v>132</v>
      </c>
      <c r="F230" s="94">
        <v>44131</v>
      </c>
      <c r="G230" s="83">
        <v>11960558.377280002</v>
      </c>
      <c r="H230" s="85">
        <v>-3.5242119999999999</v>
      </c>
      <c r="I230" s="83">
        <v>-421.51545291899998</v>
      </c>
      <c r="J230" s="84">
        <f t="shared" si="3"/>
        <v>-4.3456233241099479E-3</v>
      </c>
      <c r="K230" s="84">
        <f>I230/'סכום נכסי הקרן'!$C$42</f>
        <v>-4.114582948246105E-5</v>
      </c>
    </row>
    <row r="231" spans="2:11">
      <c r="B231" s="76" t="s">
        <v>2649</v>
      </c>
      <c r="C231" s="73" t="s">
        <v>2650</v>
      </c>
      <c r="D231" s="86" t="s">
        <v>632</v>
      </c>
      <c r="E231" s="86" t="s">
        <v>132</v>
      </c>
      <c r="F231" s="94">
        <v>44133</v>
      </c>
      <c r="G231" s="83">
        <v>4933690.78</v>
      </c>
      <c r="H231" s="85">
        <v>-4.37812</v>
      </c>
      <c r="I231" s="83">
        <v>-216.00291000000001</v>
      </c>
      <c r="J231" s="84">
        <f t="shared" si="3"/>
        <v>-2.2268870032435082E-3</v>
      </c>
      <c r="K231" s="84">
        <f>I231/'סכום נכסי הקרן'!$C$42</f>
        <v>-2.1084918336987421E-5</v>
      </c>
    </row>
    <row r="232" spans="2:11">
      <c r="B232" s="76" t="s">
        <v>2651</v>
      </c>
      <c r="C232" s="73" t="s">
        <v>2652</v>
      </c>
      <c r="D232" s="86" t="s">
        <v>632</v>
      </c>
      <c r="E232" s="86" t="s">
        <v>132</v>
      </c>
      <c r="F232" s="94">
        <v>44117</v>
      </c>
      <c r="G232" s="83">
        <v>2242916.0304180002</v>
      </c>
      <c r="H232" s="85">
        <v>-3.873602</v>
      </c>
      <c r="I232" s="83">
        <v>-86.881639541999988</v>
      </c>
      <c r="J232" s="84">
        <f t="shared" si="3"/>
        <v>-8.9570827502540148E-4</v>
      </c>
      <c r="K232" s="84">
        <f>I232/'סכום נכסי הקרן'!$C$42</f>
        <v>-8.4808684972190749E-6</v>
      </c>
    </row>
    <row r="233" spans="2:11">
      <c r="B233" s="76" t="s">
        <v>2653</v>
      </c>
      <c r="C233" s="73" t="s">
        <v>2654</v>
      </c>
      <c r="D233" s="86" t="s">
        <v>632</v>
      </c>
      <c r="E233" s="86" t="s">
        <v>132</v>
      </c>
      <c r="F233" s="94">
        <v>44124</v>
      </c>
      <c r="G233" s="83">
        <v>25205665.620000001</v>
      </c>
      <c r="H233" s="85">
        <v>-3.6989679999999998</v>
      </c>
      <c r="I233" s="83">
        <v>-932.34956000000011</v>
      </c>
      <c r="J233" s="84">
        <f t="shared" si="3"/>
        <v>-9.6120793819111216E-3</v>
      </c>
      <c r="K233" s="84">
        <f>I233/'סכום נכסי הקרן'!$C$42</f>
        <v>-9.1010414323242935E-5</v>
      </c>
    </row>
    <row r="234" spans="2:11">
      <c r="B234" s="76" t="s">
        <v>2655</v>
      </c>
      <c r="C234" s="73" t="s">
        <v>2656</v>
      </c>
      <c r="D234" s="86" t="s">
        <v>632</v>
      </c>
      <c r="E234" s="86" t="s">
        <v>132</v>
      </c>
      <c r="F234" s="94">
        <v>44124</v>
      </c>
      <c r="G234" s="83">
        <v>8681128.8211809993</v>
      </c>
      <c r="H234" s="85">
        <v>-3.6910880000000001</v>
      </c>
      <c r="I234" s="83">
        <v>-320.42808071499996</v>
      </c>
      <c r="J234" s="84">
        <f t="shared" si="3"/>
        <v>-3.3034607192027887E-3</v>
      </c>
      <c r="K234" s="84">
        <f>I234/'סכום נכסי הקרן'!$C$42</f>
        <v>-3.1278281921078694E-5</v>
      </c>
    </row>
    <row r="235" spans="2:11">
      <c r="B235" s="76" t="s">
        <v>2657</v>
      </c>
      <c r="C235" s="73" t="s">
        <v>2658</v>
      </c>
      <c r="D235" s="86" t="s">
        <v>632</v>
      </c>
      <c r="E235" s="86" t="s">
        <v>132</v>
      </c>
      <c r="F235" s="94">
        <v>44124</v>
      </c>
      <c r="G235" s="83">
        <v>10854161.933445999</v>
      </c>
      <c r="H235" s="85">
        <v>-3.664828</v>
      </c>
      <c r="I235" s="83">
        <v>-397.78635300799999</v>
      </c>
      <c r="J235" s="84">
        <f t="shared" si="3"/>
        <v>-4.1009876190147131E-3</v>
      </c>
      <c r="K235" s="84">
        <f>I235/'סכום נכסי הקרן'!$C$42</f>
        <v>-3.8829535994407343E-5</v>
      </c>
    </row>
    <row r="236" spans="2:11">
      <c r="B236" s="76" t="s">
        <v>2659</v>
      </c>
      <c r="C236" s="73" t="s">
        <v>2660</v>
      </c>
      <c r="D236" s="86" t="s">
        <v>632</v>
      </c>
      <c r="E236" s="86" t="s">
        <v>132</v>
      </c>
      <c r="F236" s="94">
        <v>44124</v>
      </c>
      <c r="G236" s="83">
        <v>2703342.4</v>
      </c>
      <c r="H236" s="85">
        <v>-3.6625480000000001</v>
      </c>
      <c r="I236" s="83">
        <v>-99.011200000000002</v>
      </c>
      <c r="J236" s="84">
        <f t="shared" si="3"/>
        <v>-1.0207582594861505E-3</v>
      </c>
      <c r="K236" s="84">
        <f>I236/'סכום נכסי הקרן'!$C$42</f>
        <v>-9.6648839890496334E-6</v>
      </c>
    </row>
    <row r="237" spans="2:11">
      <c r="B237" s="76" t="s">
        <v>2661</v>
      </c>
      <c r="C237" s="73" t="s">
        <v>2662</v>
      </c>
      <c r="D237" s="86" t="s">
        <v>632</v>
      </c>
      <c r="E237" s="86" t="s">
        <v>132</v>
      </c>
      <c r="F237" s="94">
        <v>44145</v>
      </c>
      <c r="G237" s="83">
        <v>10862414.654355001</v>
      </c>
      <c r="H237" s="85">
        <v>-3.6927699999999999</v>
      </c>
      <c r="I237" s="83">
        <v>-401.12399748800004</v>
      </c>
      <c r="J237" s="84">
        <f t="shared" si="3"/>
        <v>-4.1353971420806735E-3</v>
      </c>
      <c r="K237" s="84">
        <f>I237/'סכום נכסי הקרן'!$C$42</f>
        <v>-3.9155336981526905E-5</v>
      </c>
    </row>
    <row r="238" spans="2:11">
      <c r="B238" s="76" t="s">
        <v>2663</v>
      </c>
      <c r="C238" s="73" t="s">
        <v>2664</v>
      </c>
      <c r="D238" s="86" t="s">
        <v>632</v>
      </c>
      <c r="E238" s="86" t="s">
        <v>132</v>
      </c>
      <c r="F238" s="94">
        <v>44140</v>
      </c>
      <c r="G238" s="83">
        <v>2177709.654114</v>
      </c>
      <c r="H238" s="85">
        <v>-3.378638</v>
      </c>
      <c r="I238" s="83">
        <v>-73.576923773999994</v>
      </c>
      <c r="J238" s="84">
        <f t="shared" si="3"/>
        <v>-7.5854299967976764E-4</v>
      </c>
      <c r="K238" s="84">
        <f>I238/'סכום נכסי הקרן'!$C$42</f>
        <v>-7.1821413390288961E-6</v>
      </c>
    </row>
    <row r="239" spans="2:11">
      <c r="B239" s="76" t="s">
        <v>2665</v>
      </c>
      <c r="C239" s="73" t="s">
        <v>2666</v>
      </c>
      <c r="D239" s="86" t="s">
        <v>632</v>
      </c>
      <c r="E239" s="86" t="s">
        <v>132</v>
      </c>
      <c r="F239" s="94">
        <v>44084</v>
      </c>
      <c r="G239" s="83">
        <v>21463741.879999999</v>
      </c>
      <c r="H239" s="85">
        <v>-3.3742860000000001</v>
      </c>
      <c r="I239" s="83">
        <v>-724.24797000000001</v>
      </c>
      <c r="J239" s="84">
        <f t="shared" si="3"/>
        <v>-7.4666512202011268E-3</v>
      </c>
      <c r="K239" s="84">
        <f>I239/'סכום נכסי הקרן'!$C$42</f>
        <v>-7.0696775812783796E-5</v>
      </c>
    </row>
    <row r="240" spans="2:11">
      <c r="B240" s="76" t="s">
        <v>2667</v>
      </c>
      <c r="C240" s="73" t="s">
        <v>2668</v>
      </c>
      <c r="D240" s="86" t="s">
        <v>632</v>
      </c>
      <c r="E240" s="86" t="s">
        <v>132</v>
      </c>
      <c r="F240" s="94">
        <v>44049</v>
      </c>
      <c r="G240" s="83">
        <v>8521608.2699999996</v>
      </c>
      <c r="H240" s="85">
        <v>-3.2619150000000001</v>
      </c>
      <c r="I240" s="83">
        <v>-277.96760999999998</v>
      </c>
      <c r="J240" s="84">
        <f t="shared" si="3"/>
        <v>-2.8657135129876729E-3</v>
      </c>
      <c r="K240" s="84">
        <f>I240/'סכום נכסי הקרן'!$C$42</f>
        <v>-2.7133543511879389E-5</v>
      </c>
    </row>
    <row r="241" spans="2:11">
      <c r="B241" s="76" t="s">
        <v>2669</v>
      </c>
      <c r="C241" s="73" t="s">
        <v>2670</v>
      </c>
      <c r="D241" s="86" t="s">
        <v>632</v>
      </c>
      <c r="E241" s="86" t="s">
        <v>132</v>
      </c>
      <c r="F241" s="94">
        <v>44076</v>
      </c>
      <c r="G241" s="83">
        <v>2119482.5115720001</v>
      </c>
      <c r="H241" s="85">
        <v>-3.1245120000000002</v>
      </c>
      <c r="I241" s="83">
        <v>-66.223475754000006</v>
      </c>
      <c r="J241" s="84">
        <f t="shared" si="3"/>
        <v>-6.8273245701270505E-4</v>
      </c>
      <c r="K241" s="84">
        <f>I241/'סכום נכסי הקרן'!$C$42</f>
        <v>-6.4643415140312535E-6</v>
      </c>
    </row>
    <row r="242" spans="2:11">
      <c r="B242" s="76" t="s">
        <v>2671</v>
      </c>
      <c r="C242" s="73" t="s">
        <v>2672</v>
      </c>
      <c r="D242" s="86" t="s">
        <v>632</v>
      </c>
      <c r="E242" s="86" t="s">
        <v>132</v>
      </c>
      <c r="F242" s="94">
        <v>44076</v>
      </c>
      <c r="G242" s="83">
        <v>28602589.899999999</v>
      </c>
      <c r="H242" s="85">
        <v>-3.122779</v>
      </c>
      <c r="I242" s="83">
        <v>-893.19578000000001</v>
      </c>
      <c r="J242" s="84">
        <f t="shared" si="3"/>
        <v>-9.2084225802048121E-3</v>
      </c>
      <c r="K242" s="84">
        <f>I242/'סכום נכסי הקרן'!$C$42</f>
        <v>-8.7188455378873288E-5</v>
      </c>
    </row>
    <row r="243" spans="2:11">
      <c r="B243" s="76" t="s">
        <v>2673</v>
      </c>
      <c r="C243" s="73" t="s">
        <v>2674</v>
      </c>
      <c r="D243" s="86" t="s">
        <v>632</v>
      </c>
      <c r="E243" s="86" t="s">
        <v>132</v>
      </c>
      <c r="F243" s="94">
        <v>44144</v>
      </c>
      <c r="G243" s="83">
        <v>6558162.2157650003</v>
      </c>
      <c r="H243" s="85">
        <v>-2.916998</v>
      </c>
      <c r="I243" s="83">
        <v>-191.30148470699999</v>
      </c>
      <c r="J243" s="84">
        <f t="shared" si="3"/>
        <v>-1.9722270871036182E-3</v>
      </c>
      <c r="K243" s="84">
        <f>I243/'סכום נכסי הקרן'!$C$42</f>
        <v>-1.8673712232819189E-5</v>
      </c>
    </row>
    <row r="244" spans="2:11">
      <c r="B244" s="76" t="s">
        <v>2675</v>
      </c>
      <c r="C244" s="73" t="s">
        <v>2676</v>
      </c>
      <c r="D244" s="86" t="s">
        <v>632</v>
      </c>
      <c r="E244" s="86" t="s">
        <v>132</v>
      </c>
      <c r="F244" s="94">
        <v>44144</v>
      </c>
      <c r="G244" s="83">
        <v>8746783.8008580003</v>
      </c>
      <c r="H244" s="85">
        <v>-2.8710629999999999</v>
      </c>
      <c r="I244" s="83">
        <v>-251.12571555600002</v>
      </c>
      <c r="J244" s="84">
        <f t="shared" si="3"/>
        <v>-2.5889863805625699E-3</v>
      </c>
      <c r="K244" s="84">
        <f>I244/'סכום נכסי הקרן'!$C$42</f>
        <v>-2.4513397550133893E-5</v>
      </c>
    </row>
    <row r="245" spans="2:11">
      <c r="B245" s="76" t="s">
        <v>2677</v>
      </c>
      <c r="C245" s="73" t="s">
        <v>2678</v>
      </c>
      <c r="D245" s="86" t="s">
        <v>632</v>
      </c>
      <c r="E245" s="86" t="s">
        <v>132</v>
      </c>
      <c r="F245" s="94">
        <v>44159</v>
      </c>
      <c r="G245" s="83">
        <v>2839277.42</v>
      </c>
      <c r="H245" s="85">
        <v>-2.8541720000000002</v>
      </c>
      <c r="I245" s="83">
        <v>-81.037859999999995</v>
      </c>
      <c r="J245" s="84">
        <f t="shared" si="3"/>
        <v>-8.354616944959999E-4</v>
      </c>
      <c r="K245" s="84">
        <f>I245/'סכום נכסי הקרן'!$C$42</f>
        <v>-7.9104335228827218E-6</v>
      </c>
    </row>
    <row r="246" spans="2:11">
      <c r="B246" s="76" t="s">
        <v>2679</v>
      </c>
      <c r="C246" s="73" t="s">
        <v>2680</v>
      </c>
      <c r="D246" s="86" t="s">
        <v>632</v>
      </c>
      <c r="E246" s="86" t="s">
        <v>132</v>
      </c>
      <c r="F246" s="94">
        <v>44159</v>
      </c>
      <c r="G246" s="83">
        <v>6907478.9400000004</v>
      </c>
      <c r="H246" s="85">
        <v>-2.8373870000000001</v>
      </c>
      <c r="I246" s="83">
        <v>-195.99192000000002</v>
      </c>
      <c r="J246" s="84">
        <f t="shared" si="3"/>
        <v>-2.0205832383866562E-3</v>
      </c>
      <c r="K246" s="84">
        <f>I246/'סכום נכסי הקרן'!$C$42</f>
        <v>-1.9131564606742436E-5</v>
      </c>
    </row>
    <row r="247" spans="2:11">
      <c r="B247" s="76" t="s">
        <v>2679</v>
      </c>
      <c r="C247" s="73" t="s">
        <v>2681</v>
      </c>
      <c r="D247" s="86" t="s">
        <v>632</v>
      </c>
      <c r="E247" s="86" t="s">
        <v>132</v>
      </c>
      <c r="F247" s="94">
        <v>44159</v>
      </c>
      <c r="G247" s="83">
        <v>5253660.1234769998</v>
      </c>
      <c r="H247" s="85">
        <v>-2.8373870000000001</v>
      </c>
      <c r="I247" s="83">
        <v>-149.06667395299999</v>
      </c>
      <c r="J247" s="84">
        <f t="shared" si="3"/>
        <v>-1.5368063274826865E-3</v>
      </c>
      <c r="K247" s="84">
        <f>I247/'סכום נכסי הקרן'!$C$42</f>
        <v>-1.4551001405792795E-5</v>
      </c>
    </row>
    <row r="248" spans="2:11">
      <c r="B248" s="76" t="s">
        <v>2682</v>
      </c>
      <c r="C248" s="73" t="s">
        <v>2683</v>
      </c>
      <c r="D248" s="86" t="s">
        <v>632</v>
      </c>
      <c r="E248" s="86" t="s">
        <v>132</v>
      </c>
      <c r="F248" s="94">
        <v>44165</v>
      </c>
      <c r="G248" s="83">
        <v>22081530.245781999</v>
      </c>
      <c r="H248" s="85">
        <v>-2.2524609999999998</v>
      </c>
      <c r="I248" s="83">
        <v>-497.37792090300002</v>
      </c>
      <c r="J248" s="84">
        <f t="shared" si="3"/>
        <v>-5.1277291947556094E-3</v>
      </c>
      <c r="K248" s="84">
        <f>I248/'סכום נכסי הקרן'!$C$42</f>
        <v>-4.8551072042781019E-5</v>
      </c>
    </row>
    <row r="249" spans="2:11">
      <c r="B249" s="76" t="s">
        <v>2684</v>
      </c>
      <c r="C249" s="73" t="s">
        <v>2685</v>
      </c>
      <c r="D249" s="86" t="s">
        <v>632</v>
      </c>
      <c r="E249" s="86" t="s">
        <v>132</v>
      </c>
      <c r="F249" s="94">
        <v>44165</v>
      </c>
      <c r="G249" s="83">
        <v>13249138.220026998</v>
      </c>
      <c r="H249" s="85">
        <v>-2.2507649999999999</v>
      </c>
      <c r="I249" s="83">
        <v>-298.20696269000001</v>
      </c>
      <c r="J249" s="84">
        <f t="shared" si="3"/>
        <v>-3.0743715882859297E-3</v>
      </c>
      <c r="K249" s="84">
        <f>I249/'סכום נכסי הקרן'!$C$42</f>
        <v>-2.9109188648614523E-5</v>
      </c>
    </row>
    <row r="250" spans="2:11">
      <c r="B250" s="76" t="s">
        <v>2686</v>
      </c>
      <c r="C250" s="73" t="s">
        <v>2687</v>
      </c>
      <c r="D250" s="86" t="s">
        <v>632</v>
      </c>
      <c r="E250" s="86" t="s">
        <v>132</v>
      </c>
      <c r="F250" s="94">
        <v>44175</v>
      </c>
      <c r="G250" s="83">
        <v>5082606.3600000003</v>
      </c>
      <c r="H250" s="85">
        <v>-1.361585</v>
      </c>
      <c r="I250" s="83">
        <v>-69.203990000000005</v>
      </c>
      <c r="J250" s="84">
        <f t="shared" si="3"/>
        <v>-7.1346013766015331E-4</v>
      </c>
      <c r="K250" s="84">
        <f>I250/'סכום נכסי הקרן'!$C$42</f>
        <v>-6.755281573492201E-6</v>
      </c>
    </row>
    <row r="251" spans="2:11">
      <c r="B251" s="76" t="s">
        <v>2688</v>
      </c>
      <c r="C251" s="73" t="s">
        <v>2689</v>
      </c>
      <c r="D251" s="86" t="s">
        <v>632</v>
      </c>
      <c r="E251" s="86" t="s">
        <v>132</v>
      </c>
      <c r="F251" s="94">
        <v>44181</v>
      </c>
      <c r="G251" s="83">
        <v>1458305.03</v>
      </c>
      <c r="H251" s="85">
        <v>-0.548481</v>
      </c>
      <c r="I251" s="83">
        <v>-7.9985299999999997</v>
      </c>
      <c r="J251" s="84">
        <f t="shared" si="3"/>
        <v>-8.2461030279885108E-5</v>
      </c>
      <c r="K251" s="84">
        <f>I251/'סכום נכסי הקרן'!$C$42</f>
        <v>-7.8076888809481307E-7</v>
      </c>
    </row>
    <row r="252" spans="2:11">
      <c r="B252" s="76" t="s">
        <v>2690</v>
      </c>
      <c r="C252" s="73" t="s">
        <v>2691</v>
      </c>
      <c r="D252" s="86" t="s">
        <v>632</v>
      </c>
      <c r="E252" s="86" t="s">
        <v>132</v>
      </c>
      <c r="F252" s="94">
        <v>44195</v>
      </c>
      <c r="G252" s="83">
        <v>4748615.6110960003</v>
      </c>
      <c r="H252" s="85">
        <v>6.4099000000000003E-2</v>
      </c>
      <c r="I252" s="83">
        <v>3.043809397</v>
      </c>
      <c r="J252" s="84">
        <f t="shared" si="3"/>
        <v>3.1380223472590064E-5</v>
      </c>
      <c r="K252" s="84">
        <f>I252/'סכום נכסי הקרן'!$C$42</f>
        <v>2.9711855534307349E-7</v>
      </c>
    </row>
    <row r="253" spans="2:11">
      <c r="B253" s="76" t="s">
        <v>2692</v>
      </c>
      <c r="C253" s="73" t="s">
        <v>2693</v>
      </c>
      <c r="D253" s="86" t="s">
        <v>632</v>
      </c>
      <c r="E253" s="86" t="s">
        <v>133</v>
      </c>
      <c r="F253" s="94">
        <v>44088</v>
      </c>
      <c r="G253" s="83">
        <v>4723967.4846480004</v>
      </c>
      <c r="H253" s="85">
        <v>-6.0780969999999996</v>
      </c>
      <c r="I253" s="83">
        <v>-287.12734874300003</v>
      </c>
      <c r="J253" s="84">
        <f t="shared" si="3"/>
        <v>-2.9601460516969565E-3</v>
      </c>
      <c r="K253" s="84">
        <f>I253/'סכום נכסי הקרן'!$C$42</f>
        <v>-2.8027662685478928E-5</v>
      </c>
    </row>
    <row r="254" spans="2:11">
      <c r="B254" s="76" t="s">
        <v>2694</v>
      </c>
      <c r="C254" s="73" t="s">
        <v>2695</v>
      </c>
      <c r="D254" s="86" t="s">
        <v>632</v>
      </c>
      <c r="E254" s="86" t="s">
        <v>133</v>
      </c>
      <c r="F254" s="94">
        <v>44091</v>
      </c>
      <c r="G254" s="83">
        <v>4757161.7620820003</v>
      </c>
      <c r="H254" s="85">
        <v>-5.3830489999999998</v>
      </c>
      <c r="I254" s="83">
        <v>-256.08035712899999</v>
      </c>
      <c r="J254" s="84">
        <f t="shared" si="3"/>
        <v>-2.6400663726082493E-3</v>
      </c>
      <c r="K254" s="84">
        <f>I254/'סכום נכסי הקרן'!$C$42</f>
        <v>-2.4997040168447451E-5</v>
      </c>
    </row>
    <row r="255" spans="2:11">
      <c r="B255" s="76" t="s">
        <v>2696</v>
      </c>
      <c r="C255" s="73" t="s">
        <v>2697</v>
      </c>
      <c r="D255" s="86" t="s">
        <v>632</v>
      </c>
      <c r="E255" s="86" t="s">
        <v>133</v>
      </c>
      <c r="F255" s="94">
        <v>44116</v>
      </c>
      <c r="G255" s="83">
        <v>7175850.8667409988</v>
      </c>
      <c r="H255" s="85">
        <v>-4.7950150000000002</v>
      </c>
      <c r="I255" s="83">
        <v>-344.08310949700001</v>
      </c>
      <c r="J255" s="84">
        <f t="shared" si="3"/>
        <v>-3.547332786278121E-3</v>
      </c>
      <c r="K255" s="84">
        <f>I255/'סכום נכסי הקרן'!$C$42</f>
        <v>-3.3587345026420922E-5</v>
      </c>
    </row>
    <row r="256" spans="2:11">
      <c r="B256" s="76" t="s">
        <v>2698</v>
      </c>
      <c r="C256" s="73" t="s">
        <v>2699</v>
      </c>
      <c r="D256" s="86" t="s">
        <v>632</v>
      </c>
      <c r="E256" s="86" t="s">
        <v>133</v>
      </c>
      <c r="F256" s="94">
        <v>44140</v>
      </c>
      <c r="G256" s="83">
        <v>1108146.690281</v>
      </c>
      <c r="H256" s="85">
        <v>-4.5942170000000004</v>
      </c>
      <c r="I256" s="83">
        <v>-50.910661927000007</v>
      </c>
      <c r="J256" s="84">
        <f t="shared" si="3"/>
        <v>-5.2486464822052825E-4</v>
      </c>
      <c r="K256" s="84">
        <f>I256/'סכום נכסי הקרן'!$C$42</f>
        <v>-4.9695957763382437E-6</v>
      </c>
    </row>
    <row r="257" spans="2:11">
      <c r="B257" s="76" t="s">
        <v>2700</v>
      </c>
      <c r="C257" s="73" t="s">
        <v>2701</v>
      </c>
      <c r="D257" s="86" t="s">
        <v>632</v>
      </c>
      <c r="E257" s="86" t="s">
        <v>133</v>
      </c>
      <c r="F257" s="94">
        <v>44140</v>
      </c>
      <c r="G257" s="83">
        <v>1662983.0466839999</v>
      </c>
      <c r="H257" s="85">
        <v>-4.5462699999999998</v>
      </c>
      <c r="I257" s="83">
        <v>-75.603703633999999</v>
      </c>
      <c r="J257" s="84">
        <f t="shared" si="3"/>
        <v>-7.7943813358638818E-4</v>
      </c>
      <c r="K257" s="84">
        <f>I257/'סכום נכסי הקרן'!$C$42</f>
        <v>-7.3799835247436666E-6</v>
      </c>
    </row>
    <row r="258" spans="2:11">
      <c r="B258" s="76" t="s">
        <v>2702</v>
      </c>
      <c r="C258" s="73" t="s">
        <v>2703</v>
      </c>
      <c r="D258" s="86" t="s">
        <v>632</v>
      </c>
      <c r="E258" s="86" t="s">
        <v>133</v>
      </c>
      <c r="F258" s="94">
        <v>44081</v>
      </c>
      <c r="G258" s="83">
        <v>7315391.0700000003</v>
      </c>
      <c r="H258" s="85">
        <v>-3.454189</v>
      </c>
      <c r="I258" s="83">
        <v>-252.68745999999999</v>
      </c>
      <c r="J258" s="84">
        <f t="shared" si="3"/>
        <v>-2.6050872210777801E-3</v>
      </c>
      <c r="K258" s="84">
        <f>I258/'סכום נכסי הקרן'!$C$42</f>
        <v>-2.466584574661876E-5</v>
      </c>
    </row>
    <row r="259" spans="2:11">
      <c r="B259" s="76" t="s">
        <v>2704</v>
      </c>
      <c r="C259" s="73" t="s">
        <v>2705</v>
      </c>
      <c r="D259" s="86" t="s">
        <v>632</v>
      </c>
      <c r="E259" s="86" t="s">
        <v>133</v>
      </c>
      <c r="F259" s="94">
        <v>44081</v>
      </c>
      <c r="G259" s="83">
        <v>2239861.9506709999</v>
      </c>
      <c r="H259" s="85">
        <v>-3.4228670000000001</v>
      </c>
      <c r="I259" s="83">
        <v>-76.667504562999994</v>
      </c>
      <c r="J259" s="84">
        <f t="shared" si="3"/>
        <v>-7.9040541390140088E-4</v>
      </c>
      <c r="K259" s="84">
        <f>I259/'סכום נכסי הקרן'!$C$42</f>
        <v>-7.4838254392566534E-6</v>
      </c>
    </row>
    <row r="260" spans="2:11">
      <c r="B260" s="76" t="s">
        <v>2706</v>
      </c>
      <c r="C260" s="73" t="s">
        <v>2707</v>
      </c>
      <c r="D260" s="86" t="s">
        <v>632</v>
      </c>
      <c r="E260" s="86" t="s">
        <v>133</v>
      </c>
      <c r="F260" s="94">
        <v>44172</v>
      </c>
      <c r="G260" s="83">
        <v>4867088.0045910003</v>
      </c>
      <c r="H260" s="85">
        <v>-3.0500470000000002</v>
      </c>
      <c r="I260" s="83">
        <v>-148.44845602700002</v>
      </c>
      <c r="J260" s="84">
        <f t="shared" si="3"/>
        <v>-1.5304327954567454E-3</v>
      </c>
      <c r="K260" s="84">
        <f>I260/'סכום נכסי הקרן'!$C$42</f>
        <v>-1.4490654651741328E-5</v>
      </c>
    </row>
    <row r="261" spans="2:11">
      <c r="B261" s="76" t="s">
        <v>2708</v>
      </c>
      <c r="C261" s="73" t="s">
        <v>2709</v>
      </c>
      <c r="D261" s="86" t="s">
        <v>632</v>
      </c>
      <c r="E261" s="86" t="s">
        <v>133</v>
      </c>
      <c r="F261" s="94">
        <v>44172</v>
      </c>
      <c r="G261" s="83">
        <v>341235.33808700001</v>
      </c>
      <c r="H261" s="85">
        <v>-2.841691</v>
      </c>
      <c r="I261" s="83">
        <v>-9.6968538029999998</v>
      </c>
      <c r="J261" s="84">
        <f t="shared" si="3"/>
        <v>-9.9969938859865751E-5</v>
      </c>
      <c r="K261" s="84">
        <f>I261/'סכום נכסי הקרן'!$C$42</f>
        <v>-9.4654914862934436E-7</v>
      </c>
    </row>
    <row r="262" spans="2:11">
      <c r="B262" s="76" t="s">
        <v>2710</v>
      </c>
      <c r="C262" s="73" t="s">
        <v>2711</v>
      </c>
      <c r="D262" s="86" t="s">
        <v>632</v>
      </c>
      <c r="E262" s="86" t="s">
        <v>133</v>
      </c>
      <c r="F262" s="94">
        <v>44175</v>
      </c>
      <c r="G262" s="83">
        <v>5132741.2567170002</v>
      </c>
      <c r="H262" s="85">
        <v>-2.6028609999999999</v>
      </c>
      <c r="I262" s="83">
        <v>-133.598122985</v>
      </c>
      <c r="J262" s="84">
        <f t="shared" si="3"/>
        <v>-1.377332943028519E-3</v>
      </c>
      <c r="K262" s="84">
        <f>I262/'סכום נכסי הקרן'!$C$42</f>
        <v>-1.30410535354062E-5</v>
      </c>
    </row>
    <row r="263" spans="2:11">
      <c r="B263" s="76" t="s">
        <v>2712</v>
      </c>
      <c r="C263" s="73" t="s">
        <v>2546</v>
      </c>
      <c r="D263" s="86" t="s">
        <v>632</v>
      </c>
      <c r="E263" s="86" t="s">
        <v>133</v>
      </c>
      <c r="F263" s="94">
        <v>44172</v>
      </c>
      <c r="G263" s="83">
        <v>1696949.7647210001</v>
      </c>
      <c r="H263" s="85">
        <v>-2.4746009999999998</v>
      </c>
      <c r="I263" s="83">
        <v>-41.992737653000006</v>
      </c>
      <c r="J263" s="84">
        <f t="shared" si="3"/>
        <v>-4.3292510137979168E-4</v>
      </c>
      <c r="K263" s="84">
        <f>I263/'סכום נכסי הקרן'!$C$42</f>
        <v>-4.0990810918243735E-6</v>
      </c>
    </row>
    <row r="264" spans="2:11">
      <c r="B264" s="76" t="s">
        <v>2712</v>
      </c>
      <c r="C264" s="73" t="s">
        <v>2713</v>
      </c>
      <c r="D264" s="86" t="s">
        <v>632</v>
      </c>
      <c r="E264" s="86" t="s">
        <v>133</v>
      </c>
      <c r="F264" s="94">
        <v>44172</v>
      </c>
      <c r="G264" s="83">
        <v>4894450.3592499997</v>
      </c>
      <c r="H264" s="85">
        <v>-2.4746009999999998</v>
      </c>
      <c r="I264" s="83">
        <v>-121.118123123</v>
      </c>
      <c r="J264" s="84">
        <f t="shared" si="3"/>
        <v>-1.2486700954161022E-3</v>
      </c>
      <c r="K264" s="84">
        <f>I264/'סכום נכסי הקרן'!$C$42</f>
        <v>-1.1822830234915089E-5</v>
      </c>
    </row>
    <row r="265" spans="2:11">
      <c r="B265" s="76" t="s">
        <v>2714</v>
      </c>
      <c r="C265" s="73" t="s">
        <v>2715</v>
      </c>
      <c r="D265" s="86" t="s">
        <v>632</v>
      </c>
      <c r="E265" s="86" t="s">
        <v>133</v>
      </c>
      <c r="F265" s="94">
        <v>44174</v>
      </c>
      <c r="G265" s="83">
        <v>6818928.3899619998</v>
      </c>
      <c r="H265" s="85">
        <v>-1.4859979999999999</v>
      </c>
      <c r="I265" s="83">
        <v>-101.32914968900002</v>
      </c>
      <c r="J265" s="84">
        <f t="shared" si="3"/>
        <v>-1.0446552154883011E-3</v>
      </c>
      <c r="K265" s="84">
        <f>I265/'סכום נכסי הקרן'!$C$42</f>
        <v>-9.8911484403100848E-6</v>
      </c>
    </row>
    <row r="266" spans="2:11">
      <c r="B266" s="76" t="s">
        <v>2716</v>
      </c>
      <c r="C266" s="73" t="s">
        <v>2717</v>
      </c>
      <c r="D266" s="86" t="s">
        <v>632</v>
      </c>
      <c r="E266" s="86" t="s">
        <v>133</v>
      </c>
      <c r="F266" s="94">
        <v>44194</v>
      </c>
      <c r="G266" s="83">
        <v>1714017.77</v>
      </c>
      <c r="H266" s="85">
        <v>-1.2698529999999999</v>
      </c>
      <c r="I266" s="83">
        <v>-21.765499999999999</v>
      </c>
      <c r="J266" s="84">
        <f t="shared" si="3"/>
        <v>-2.2439192633606916E-4</v>
      </c>
      <c r="K266" s="84">
        <f>I266/'סכום נכסי הקרן'!$C$42</f>
        <v>-2.1246185528875498E-6</v>
      </c>
    </row>
    <row r="267" spans="2:11">
      <c r="B267" s="76" t="s">
        <v>2718</v>
      </c>
      <c r="C267" s="73" t="s">
        <v>2719</v>
      </c>
      <c r="D267" s="86" t="s">
        <v>632</v>
      </c>
      <c r="E267" s="86" t="s">
        <v>133</v>
      </c>
      <c r="F267" s="94">
        <v>44189</v>
      </c>
      <c r="G267" s="83">
        <v>5000965.4771170001</v>
      </c>
      <c r="H267" s="85">
        <v>-0.27535500000000002</v>
      </c>
      <c r="I267" s="83">
        <v>-13.770397983999999</v>
      </c>
      <c r="J267" s="84">
        <f t="shared" si="3"/>
        <v>-1.4196623693662368E-4</v>
      </c>
      <c r="K267" s="84">
        <f>I267/'סכום נכסי הקרן'!$C$42</f>
        <v>-1.3441842841860611E-6</v>
      </c>
    </row>
    <row r="268" spans="2:11">
      <c r="B268" s="76" t="s">
        <v>2720</v>
      </c>
      <c r="C268" s="73" t="s">
        <v>2721</v>
      </c>
      <c r="D268" s="86" t="s">
        <v>632</v>
      </c>
      <c r="E268" s="86" t="s">
        <v>130</v>
      </c>
      <c r="F268" s="94">
        <v>44173</v>
      </c>
      <c r="G268" s="83">
        <v>11929211.65</v>
      </c>
      <c r="H268" s="85">
        <v>-0.79495099999999996</v>
      </c>
      <c r="I268" s="83">
        <v>-94.831419999999994</v>
      </c>
      <c r="J268" s="84">
        <f t="shared" ref="J268:J297" si="4">IFERROR(I268/$I$11,0)</f>
        <v>-9.7766672077300473E-4</v>
      </c>
      <c r="K268" s="84">
        <f>I268/'סכום נכסי הקרן'!$C$42</f>
        <v>-9.2568787452009583E-6</v>
      </c>
    </row>
    <row r="269" spans="2:11">
      <c r="B269" s="76" t="s">
        <v>2720</v>
      </c>
      <c r="C269" s="73" t="s">
        <v>2722</v>
      </c>
      <c r="D269" s="86" t="s">
        <v>632</v>
      </c>
      <c r="E269" s="86" t="s">
        <v>130</v>
      </c>
      <c r="F269" s="94">
        <v>44173</v>
      </c>
      <c r="G269" s="83">
        <v>6592703.0309300004</v>
      </c>
      <c r="H269" s="85">
        <v>-0.79495099999999996</v>
      </c>
      <c r="I269" s="83">
        <v>-52.408783915000001</v>
      </c>
      <c r="J269" s="84">
        <f t="shared" si="4"/>
        <v>-5.4030957155211899E-4</v>
      </c>
      <c r="K269" s="84">
        <f>I269/'סכום נכסי הקרן'!$C$42</f>
        <v>-5.1158335273751403E-6</v>
      </c>
    </row>
    <row r="270" spans="2:11">
      <c r="B270" s="76" t="s">
        <v>2723</v>
      </c>
      <c r="C270" s="73" t="s">
        <v>2724</v>
      </c>
      <c r="D270" s="86" t="s">
        <v>632</v>
      </c>
      <c r="E270" s="86" t="s">
        <v>130</v>
      </c>
      <c r="F270" s="94">
        <v>44151</v>
      </c>
      <c r="G270" s="83">
        <v>13188799.85</v>
      </c>
      <c r="H270" s="85">
        <v>-1.7054130000000001</v>
      </c>
      <c r="I270" s="83">
        <v>-224.92351000000002</v>
      </c>
      <c r="J270" s="84">
        <f t="shared" si="4"/>
        <v>-2.3188541355434115E-3</v>
      </c>
      <c r="K270" s="84">
        <f>I270/'סכום נכסי הקרן'!$C$42</f>
        <v>-2.1955694209946404E-5</v>
      </c>
    </row>
    <row r="271" spans="2:11">
      <c r="B271" s="76" t="s">
        <v>2725</v>
      </c>
      <c r="C271" s="73" t="s">
        <v>2726</v>
      </c>
      <c r="D271" s="86" t="s">
        <v>632</v>
      </c>
      <c r="E271" s="86" t="s">
        <v>130</v>
      </c>
      <c r="F271" s="94">
        <v>44119</v>
      </c>
      <c r="G271" s="83">
        <v>9606341.7986810002</v>
      </c>
      <c r="H271" s="85">
        <v>-1.95974</v>
      </c>
      <c r="I271" s="83">
        <v>-188.25930959700005</v>
      </c>
      <c r="J271" s="84">
        <f t="shared" si="4"/>
        <v>-1.9408637123507053E-3</v>
      </c>
      <c r="K271" s="84">
        <f>I271/'סכום נכסי הקרן'!$C$42</f>
        <v>-1.8376753206845122E-5</v>
      </c>
    </row>
    <row r="272" spans="2:11">
      <c r="B272" s="76" t="s">
        <v>2727</v>
      </c>
      <c r="C272" s="73" t="s">
        <v>2728</v>
      </c>
      <c r="D272" s="86" t="s">
        <v>632</v>
      </c>
      <c r="E272" s="86" t="s">
        <v>130</v>
      </c>
      <c r="F272" s="94">
        <v>44146</v>
      </c>
      <c r="G272" s="83">
        <v>6973148.2123039998</v>
      </c>
      <c r="H272" s="85">
        <v>-2.1652529999999999</v>
      </c>
      <c r="I272" s="83">
        <v>-150.986292488</v>
      </c>
      <c r="J272" s="84">
        <f t="shared" si="4"/>
        <v>-1.5565966792273776E-3</v>
      </c>
      <c r="K272" s="84">
        <f>I272/'סכום נכסי הקרן'!$C$42</f>
        <v>-1.4738383140828878E-5</v>
      </c>
    </row>
    <row r="273" spans="2:11">
      <c r="B273" s="76" t="s">
        <v>2729</v>
      </c>
      <c r="C273" s="73" t="s">
        <v>2730</v>
      </c>
      <c r="D273" s="86" t="s">
        <v>632</v>
      </c>
      <c r="E273" s="86" t="s">
        <v>130</v>
      </c>
      <c r="F273" s="94">
        <v>44118</v>
      </c>
      <c r="G273" s="83">
        <v>13754515.779999999</v>
      </c>
      <c r="H273" s="85">
        <v>-2.132584</v>
      </c>
      <c r="I273" s="83">
        <v>-293.32665999999995</v>
      </c>
      <c r="J273" s="84">
        <f t="shared" si="4"/>
        <v>-3.0240579946762165E-3</v>
      </c>
      <c r="K273" s="84">
        <f>I273/'סכום נכסי הקרן'!$C$42</f>
        <v>-2.8632802549564141E-5</v>
      </c>
    </row>
    <row r="274" spans="2:11">
      <c r="B274" s="76" t="s">
        <v>2731</v>
      </c>
      <c r="C274" s="73" t="s">
        <v>2732</v>
      </c>
      <c r="D274" s="86" t="s">
        <v>632</v>
      </c>
      <c r="E274" s="86" t="s">
        <v>130</v>
      </c>
      <c r="F274" s="94">
        <v>44117</v>
      </c>
      <c r="G274" s="83">
        <v>4352838.649456</v>
      </c>
      <c r="H274" s="85">
        <v>-2.2247590000000002</v>
      </c>
      <c r="I274" s="83">
        <v>-96.84018518500001</v>
      </c>
      <c r="J274" s="84">
        <f t="shared" si="4"/>
        <v>-9.9837613197049555E-4</v>
      </c>
      <c r="K274" s="84">
        <f>I274/'סכום נכסי הקרן'!$C$42</f>
        <v>-9.4529624455729051E-6</v>
      </c>
    </row>
    <row r="275" spans="2:11">
      <c r="B275" s="76" t="s">
        <v>2733</v>
      </c>
      <c r="C275" s="73" t="s">
        <v>2734</v>
      </c>
      <c r="D275" s="86" t="s">
        <v>632</v>
      </c>
      <c r="E275" s="86" t="s">
        <v>130</v>
      </c>
      <c r="F275" s="94">
        <v>44103</v>
      </c>
      <c r="G275" s="83">
        <v>8179997.2519239997</v>
      </c>
      <c r="H275" s="85">
        <v>-2.2664810000000002</v>
      </c>
      <c r="I275" s="83">
        <v>-185.39805318099997</v>
      </c>
      <c r="J275" s="84">
        <f t="shared" si="4"/>
        <v>-1.9113655230636364E-3</v>
      </c>
      <c r="K275" s="84">
        <f>I275/'סכום נכסי הקרן'!$C$42</f>
        <v>-1.8097454386877635E-5</v>
      </c>
    </row>
    <row r="276" spans="2:11">
      <c r="B276" s="76" t="s">
        <v>2735</v>
      </c>
      <c r="C276" s="73" t="s">
        <v>2736</v>
      </c>
      <c r="D276" s="86" t="s">
        <v>632</v>
      </c>
      <c r="E276" s="86" t="s">
        <v>130</v>
      </c>
      <c r="F276" s="94">
        <v>44117</v>
      </c>
      <c r="G276" s="83">
        <v>5221175.7431849996</v>
      </c>
      <c r="H276" s="85">
        <v>-2.243884</v>
      </c>
      <c r="I276" s="83">
        <v>-117.15711998600001</v>
      </c>
      <c r="J276" s="84">
        <f t="shared" si="4"/>
        <v>-1.2078340418388979E-3</v>
      </c>
      <c r="K276" s="84">
        <f>I276/'סכום נכסי הקרן'!$C$42</f>
        <v>-1.1436180686183567E-5</v>
      </c>
    </row>
    <row r="277" spans="2:11">
      <c r="B277" s="76" t="s">
        <v>2737</v>
      </c>
      <c r="C277" s="73" t="s">
        <v>2738</v>
      </c>
      <c r="D277" s="86" t="s">
        <v>632</v>
      </c>
      <c r="E277" s="86" t="s">
        <v>130</v>
      </c>
      <c r="F277" s="94">
        <v>44084</v>
      </c>
      <c r="G277" s="83">
        <v>7856268.7080389997</v>
      </c>
      <c r="H277" s="85">
        <v>-2.6950349999999998</v>
      </c>
      <c r="I277" s="83">
        <v>-211.72919620700003</v>
      </c>
      <c r="J277" s="84">
        <f t="shared" si="4"/>
        <v>-2.1828270519159351E-3</v>
      </c>
      <c r="K277" s="84">
        <f>I277/'סכום נכסי הקרן'!$C$42</f>
        <v>-2.0667743835398248E-5</v>
      </c>
    </row>
    <row r="278" spans="2:11">
      <c r="B278" s="72"/>
      <c r="C278" s="73"/>
      <c r="D278" s="73"/>
      <c r="E278" s="73"/>
      <c r="F278" s="73"/>
      <c r="G278" s="83"/>
      <c r="H278" s="85"/>
      <c r="I278" s="73"/>
      <c r="J278" s="84"/>
      <c r="K278" s="73"/>
    </row>
    <row r="279" spans="2:11">
      <c r="B279" s="89" t="s">
        <v>191</v>
      </c>
      <c r="C279" s="71"/>
      <c r="D279" s="71"/>
      <c r="E279" s="71"/>
      <c r="F279" s="71"/>
      <c r="G279" s="80"/>
      <c r="H279" s="82"/>
      <c r="I279" s="80">
        <v>7.4232944039999991</v>
      </c>
      <c r="J279" s="81">
        <f t="shared" si="4"/>
        <v>7.6530625580543626E-5</v>
      </c>
      <c r="K279" s="81">
        <f>I279/'סכום נכסי הקרן'!$C$42</f>
        <v>7.2461781324962563E-7</v>
      </c>
    </row>
    <row r="280" spans="2:11">
      <c r="B280" s="76" t="s">
        <v>2739</v>
      </c>
      <c r="C280" s="73" t="s">
        <v>2740</v>
      </c>
      <c r="D280" s="86" t="s">
        <v>632</v>
      </c>
      <c r="E280" s="86" t="s">
        <v>131</v>
      </c>
      <c r="F280" s="94">
        <v>43626</v>
      </c>
      <c r="G280" s="83">
        <v>3484584.2</v>
      </c>
      <c r="H280" s="85">
        <v>0.90156400000000003</v>
      </c>
      <c r="I280" s="83">
        <v>31.415759658999995</v>
      </c>
      <c r="J280" s="84">
        <f t="shared" si="4"/>
        <v>3.2388150178925271E-4</v>
      </c>
      <c r="K280" s="84">
        <f>I280/'סכום נכסי הקרן'!$C$42</f>
        <v>3.0666194585269185E-6</v>
      </c>
    </row>
    <row r="281" spans="2:11">
      <c r="B281" s="76" t="s">
        <v>2739</v>
      </c>
      <c r="C281" s="73" t="s">
        <v>2464</v>
      </c>
      <c r="D281" s="86" t="s">
        <v>632</v>
      </c>
      <c r="E281" s="86" t="s">
        <v>130</v>
      </c>
      <c r="F281" s="94">
        <v>44144</v>
      </c>
      <c r="G281" s="83">
        <v>12716854.375499999</v>
      </c>
      <c r="H281" s="85">
        <v>-0.188667</v>
      </c>
      <c r="I281" s="83">
        <v>-23.992465254999999</v>
      </c>
      <c r="J281" s="84">
        <f t="shared" si="4"/>
        <v>-2.4735087620870913E-4</v>
      </c>
      <c r="K281" s="84">
        <f>I281/'סכום נכסי הקרן'!$C$42</f>
        <v>-2.3420016452772929E-6</v>
      </c>
    </row>
    <row r="282" spans="2:11">
      <c r="B282" s="72"/>
      <c r="C282" s="73"/>
      <c r="D282" s="73"/>
      <c r="E282" s="73"/>
      <c r="F282" s="73"/>
      <c r="G282" s="83"/>
      <c r="H282" s="85"/>
      <c r="I282" s="73"/>
      <c r="J282" s="84"/>
      <c r="K282" s="73"/>
    </row>
    <row r="283" spans="2:11">
      <c r="B283" s="70" t="s">
        <v>200</v>
      </c>
      <c r="C283" s="71"/>
      <c r="D283" s="71"/>
      <c r="E283" s="71"/>
      <c r="F283" s="71"/>
      <c r="G283" s="80"/>
      <c r="H283" s="82"/>
      <c r="I283" s="80">
        <v>17880.600889092995</v>
      </c>
      <c r="J283" s="81">
        <f t="shared" si="4"/>
        <v>0.18434046897842954</v>
      </c>
      <c r="K283" s="81">
        <f>I283/'סכום נכסי הקרן'!$C$42</f>
        <v>1.7453978261810939E-3</v>
      </c>
    </row>
    <row r="284" spans="2:11">
      <c r="B284" s="89" t="s">
        <v>190</v>
      </c>
      <c r="C284" s="71"/>
      <c r="D284" s="71"/>
      <c r="E284" s="71"/>
      <c r="F284" s="71"/>
      <c r="G284" s="80"/>
      <c r="H284" s="82"/>
      <c r="I284" s="80">
        <v>17849.239773166999</v>
      </c>
      <c r="J284" s="81">
        <f t="shared" si="4"/>
        <v>0.18401715082747122</v>
      </c>
      <c r="K284" s="81">
        <f>I284/'סכום נכסי הקרן'!$C$42</f>
        <v>1.7423365407185211E-3</v>
      </c>
    </row>
    <row r="285" spans="2:11">
      <c r="B285" s="76" t="s">
        <v>2741</v>
      </c>
      <c r="C285" s="73" t="s">
        <v>2742</v>
      </c>
      <c r="D285" s="86" t="s">
        <v>632</v>
      </c>
      <c r="E285" s="86" t="s">
        <v>130</v>
      </c>
      <c r="F285" s="94">
        <v>44027</v>
      </c>
      <c r="G285" s="83">
        <v>30905317.944502</v>
      </c>
      <c r="H285" s="85">
        <v>8.8178459999999994</v>
      </c>
      <c r="I285" s="83">
        <v>2725.1832058270002</v>
      </c>
      <c r="J285" s="84">
        <f t="shared" si="4"/>
        <v>2.8095339375352048E-2</v>
      </c>
      <c r="K285" s="84">
        <f>I285/'סכום נכסי הקרן'!$C$42</f>
        <v>2.6601616315350513E-4</v>
      </c>
    </row>
    <row r="286" spans="2:11">
      <c r="B286" s="76" t="s">
        <v>2741</v>
      </c>
      <c r="C286" s="73" t="s">
        <v>2743</v>
      </c>
      <c r="D286" s="86" t="s">
        <v>632</v>
      </c>
      <c r="E286" s="86" t="s">
        <v>130</v>
      </c>
      <c r="F286" s="94">
        <v>43983</v>
      </c>
      <c r="G286" s="83">
        <v>92045301.478643984</v>
      </c>
      <c r="H286" s="85">
        <v>3.216215</v>
      </c>
      <c r="I286" s="83">
        <v>2960.3748559199998</v>
      </c>
      <c r="J286" s="84">
        <f t="shared" si="4"/>
        <v>3.0520053138992993E-2</v>
      </c>
      <c r="K286" s="84">
        <f>I286/'סכום נכסי הקרן'!$C$42</f>
        <v>2.8897417207918218E-4</v>
      </c>
    </row>
    <row r="287" spans="2:11">
      <c r="B287" s="76" t="s">
        <v>2741</v>
      </c>
      <c r="C287" s="73" t="s">
        <v>2744</v>
      </c>
      <c r="D287" s="86" t="s">
        <v>632</v>
      </c>
      <c r="E287" s="86" t="s">
        <v>130</v>
      </c>
      <c r="F287" s="94">
        <v>44056</v>
      </c>
      <c r="G287" s="83">
        <v>9169689.8990000002</v>
      </c>
      <c r="H287" s="85">
        <v>20.324636000000002</v>
      </c>
      <c r="I287" s="83">
        <v>1863.7061125539999</v>
      </c>
      <c r="J287" s="84">
        <f t="shared" si="4"/>
        <v>1.9213921330559783E-2</v>
      </c>
      <c r="K287" s="84">
        <f>I287/'סכום נכסי הקרן'!$C$42</f>
        <v>1.819238971703917E-4</v>
      </c>
    </row>
    <row r="288" spans="2:11">
      <c r="B288" s="76" t="s">
        <v>2741</v>
      </c>
      <c r="C288" s="73" t="s">
        <v>2745</v>
      </c>
      <c r="D288" s="86" t="s">
        <v>632</v>
      </c>
      <c r="E288" s="86" t="s">
        <v>130</v>
      </c>
      <c r="F288" s="94">
        <v>44123</v>
      </c>
      <c r="G288" s="83">
        <v>5774917.1113609998</v>
      </c>
      <c r="H288" s="85">
        <v>4.6501219999999996</v>
      </c>
      <c r="I288" s="83">
        <v>268.540710182</v>
      </c>
      <c r="J288" s="84">
        <f t="shared" si="4"/>
        <v>2.7685266709882631E-3</v>
      </c>
      <c r="K288" s="84">
        <f>I288/'סכום נכסי הקרן'!$C$42</f>
        <v>2.6213345664389782E-5</v>
      </c>
    </row>
    <row r="289" spans="2:11">
      <c r="B289" s="76" t="s">
        <v>2741</v>
      </c>
      <c r="C289" s="73" t="s">
        <v>2746</v>
      </c>
      <c r="D289" s="86" t="s">
        <v>632</v>
      </c>
      <c r="E289" s="86" t="s">
        <v>130</v>
      </c>
      <c r="F289" s="94">
        <v>44090</v>
      </c>
      <c r="G289" s="83">
        <v>18220301.746344</v>
      </c>
      <c r="H289" s="85">
        <v>10.416198</v>
      </c>
      <c r="I289" s="83">
        <v>1897.8627545050001</v>
      </c>
      <c r="J289" s="84">
        <f t="shared" si="4"/>
        <v>1.9566060021816881E-2</v>
      </c>
      <c r="K289" s="84">
        <f>I289/'סכום נכסי הקרן'!$C$42</f>
        <v>1.85258065243417E-4</v>
      </c>
    </row>
    <row r="290" spans="2:11">
      <c r="B290" s="76" t="s">
        <v>2741</v>
      </c>
      <c r="C290" s="73" t="s">
        <v>2747</v>
      </c>
      <c r="D290" s="86" t="s">
        <v>632</v>
      </c>
      <c r="E290" s="86" t="s">
        <v>130</v>
      </c>
      <c r="F290" s="94">
        <v>44154</v>
      </c>
      <c r="G290" s="83">
        <v>78039064.819050997</v>
      </c>
      <c r="H290" s="85">
        <v>4.9870559999999999</v>
      </c>
      <c r="I290" s="83">
        <v>3891.8520761280001</v>
      </c>
      <c r="J290" s="84">
        <f t="shared" si="4"/>
        <v>4.0123139113615217E-2</v>
      </c>
      <c r="K290" s="84">
        <f>I290/'סכום נכסי הקרן'!$C$42</f>
        <v>3.798994337844515E-4</v>
      </c>
    </row>
    <row r="291" spans="2:11">
      <c r="B291" s="76" t="s">
        <v>2741</v>
      </c>
      <c r="C291" s="73" t="s">
        <v>2748</v>
      </c>
      <c r="D291" s="86" t="s">
        <v>632</v>
      </c>
      <c r="E291" s="86" t="s">
        <v>132</v>
      </c>
      <c r="F291" s="94">
        <v>44145</v>
      </c>
      <c r="G291" s="83">
        <v>39040906.667185999</v>
      </c>
      <c r="H291" s="85">
        <v>4.0137280000000004</v>
      </c>
      <c r="I291" s="83">
        <v>1566.9956660730002</v>
      </c>
      <c r="J291" s="84">
        <f t="shared" si="4"/>
        <v>1.6154978110789656E-2</v>
      </c>
      <c r="K291" s="84">
        <f>I291/'סכום נכסי הקרן'!$C$42</f>
        <v>1.5296078952622638E-4</v>
      </c>
    </row>
    <row r="292" spans="2:11">
      <c r="B292" s="76" t="s">
        <v>2741</v>
      </c>
      <c r="C292" s="73" t="s">
        <v>2749</v>
      </c>
      <c r="D292" s="86" t="s">
        <v>632</v>
      </c>
      <c r="E292" s="86" t="s">
        <v>130</v>
      </c>
      <c r="F292" s="94">
        <v>44025</v>
      </c>
      <c r="G292" s="83">
        <v>12704303.488872999</v>
      </c>
      <c r="H292" s="85">
        <v>13.863542000000001</v>
      </c>
      <c r="I292" s="83">
        <v>1761.2664321320001</v>
      </c>
      <c r="J292" s="84">
        <f t="shared" si="4"/>
        <v>1.8157817072759878E-2</v>
      </c>
      <c r="K292" s="84">
        <f>I292/'סכום נכסי הקרן'!$C$42</f>
        <v>1.7192434533025699E-4</v>
      </c>
    </row>
    <row r="293" spans="2:11">
      <c r="B293" s="76" t="s">
        <v>2741</v>
      </c>
      <c r="C293" s="73" t="s">
        <v>2750</v>
      </c>
      <c r="D293" s="86" t="s">
        <v>632</v>
      </c>
      <c r="E293" s="86" t="s">
        <v>130</v>
      </c>
      <c r="F293" s="94">
        <v>44183</v>
      </c>
      <c r="G293" s="83">
        <v>14140943.801666999</v>
      </c>
      <c r="H293" s="85">
        <v>4.7557010000000002</v>
      </c>
      <c r="I293" s="83">
        <v>672.50100769799997</v>
      </c>
      <c r="J293" s="84">
        <f t="shared" si="4"/>
        <v>6.9331647138959314E-3</v>
      </c>
      <c r="K293" s="84">
        <f>I293/'סכום נכסי הקרן'!$C$42</f>
        <v>6.564554537183817E-5</v>
      </c>
    </row>
    <row r="294" spans="2:11">
      <c r="B294" s="76" t="s">
        <v>2741</v>
      </c>
      <c r="C294" s="73" t="s">
        <v>2751</v>
      </c>
      <c r="D294" s="86" t="s">
        <v>632</v>
      </c>
      <c r="E294" s="86" t="s">
        <v>130</v>
      </c>
      <c r="F294" s="94">
        <v>44188</v>
      </c>
      <c r="G294" s="83">
        <v>9953221.5614899993</v>
      </c>
      <c r="H294" s="85">
        <v>2.4208940000000001</v>
      </c>
      <c r="I294" s="83">
        <v>240.956952148</v>
      </c>
      <c r="J294" s="84">
        <f t="shared" si="4"/>
        <v>2.484151278700593E-3</v>
      </c>
      <c r="K294" s="84">
        <f>I294/'סכום נכסי הקרן'!$C$42</f>
        <v>2.3520783394862437E-5</v>
      </c>
    </row>
    <row r="295" spans="2:11">
      <c r="B295" s="72"/>
      <c r="C295" s="73"/>
      <c r="D295" s="73"/>
      <c r="E295" s="73"/>
      <c r="F295" s="73"/>
      <c r="G295" s="83"/>
      <c r="H295" s="85"/>
      <c r="I295" s="73"/>
      <c r="J295" s="84"/>
      <c r="K295" s="73"/>
    </row>
    <row r="296" spans="2:11">
      <c r="B296" s="113" t="s">
        <v>191</v>
      </c>
      <c r="C296" s="107"/>
      <c r="D296" s="107"/>
      <c r="E296" s="107"/>
      <c r="F296" s="107"/>
      <c r="G296" s="108"/>
      <c r="H296" s="112"/>
      <c r="I296" s="108">
        <v>31.361115926000004</v>
      </c>
      <c r="J296" s="109">
        <f t="shared" si="4"/>
        <v>3.2331815095834777E-4</v>
      </c>
      <c r="K296" s="109">
        <f>I296/'סכום נכסי הקרן'!$C$42</f>
        <v>3.0612854625731925E-6</v>
      </c>
    </row>
    <row r="297" spans="2:11">
      <c r="B297" s="76" t="s">
        <v>2741</v>
      </c>
      <c r="C297" s="73" t="s">
        <v>2752</v>
      </c>
      <c r="D297" s="86" t="s">
        <v>632</v>
      </c>
      <c r="E297" s="86" t="s">
        <v>130</v>
      </c>
      <c r="F297" s="94">
        <v>44089</v>
      </c>
      <c r="G297" s="83">
        <v>8457408.6040470004</v>
      </c>
      <c r="H297" s="85">
        <v>0.37081199999999997</v>
      </c>
      <c r="I297" s="83">
        <v>31.361115926000004</v>
      </c>
      <c r="J297" s="84">
        <f t="shared" si="4"/>
        <v>3.2331815095834777E-4</v>
      </c>
      <c r="K297" s="84">
        <f>I297/'סכום נכסי הקרן'!$C$42</f>
        <v>3.0612854625731925E-6</v>
      </c>
    </row>
    <row r="298" spans="2:11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</row>
    <row r="299" spans="2:11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</row>
    <row r="300" spans="2:11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2:11">
      <c r="B301" s="122" t="s">
        <v>219</v>
      </c>
      <c r="C301" s="121"/>
      <c r="D301" s="121"/>
      <c r="E301" s="121"/>
      <c r="F301" s="121"/>
      <c r="G301" s="121"/>
      <c r="H301" s="121"/>
      <c r="I301" s="121"/>
      <c r="J301" s="121"/>
      <c r="K301" s="121"/>
    </row>
    <row r="302" spans="2:11">
      <c r="B302" s="122" t="s">
        <v>110</v>
      </c>
      <c r="C302" s="121"/>
      <c r="D302" s="121"/>
      <c r="E302" s="121"/>
      <c r="F302" s="121"/>
      <c r="G302" s="121"/>
      <c r="H302" s="121"/>
      <c r="I302" s="121"/>
      <c r="J302" s="121"/>
      <c r="K302" s="121"/>
    </row>
    <row r="303" spans="2:11">
      <c r="B303" s="122" t="s">
        <v>202</v>
      </c>
      <c r="C303" s="121"/>
      <c r="D303" s="121"/>
      <c r="E303" s="121"/>
      <c r="F303" s="121"/>
      <c r="G303" s="121"/>
      <c r="H303" s="121"/>
      <c r="I303" s="121"/>
      <c r="J303" s="121"/>
      <c r="K303" s="121"/>
    </row>
    <row r="304" spans="2:11">
      <c r="B304" s="122" t="s">
        <v>210</v>
      </c>
      <c r="C304" s="121"/>
      <c r="D304" s="121"/>
      <c r="E304" s="121"/>
      <c r="F304" s="121"/>
      <c r="G304" s="121"/>
      <c r="H304" s="121"/>
      <c r="I304" s="121"/>
      <c r="J304" s="121"/>
      <c r="K304" s="121"/>
    </row>
    <row r="305" spans="2:11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</row>
    <row r="306" spans="2:11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</row>
    <row r="307" spans="2:11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</row>
    <row r="308" spans="2:11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</row>
    <row r="309" spans="2:11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</row>
    <row r="310" spans="2:11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</row>
    <row r="311" spans="2:11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</row>
    <row r="312" spans="2:11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</row>
    <row r="313" spans="2:11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</row>
    <row r="314" spans="2:11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</row>
    <row r="315" spans="2:11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</row>
    <row r="316" spans="2:11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</row>
    <row r="317" spans="2:11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</row>
    <row r="318" spans="2:11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</row>
    <row r="319" spans="2:11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</row>
    <row r="320" spans="2:11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</row>
    <row r="321" spans="2:11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</row>
    <row r="322" spans="2:11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</row>
    <row r="323" spans="2:11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</row>
    <row r="324" spans="2:11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</row>
    <row r="325" spans="2:11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</row>
    <row r="326" spans="2:11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</row>
    <row r="327" spans="2:11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</row>
    <row r="328" spans="2:11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</row>
    <row r="329" spans="2:11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</row>
    <row r="330" spans="2:11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</row>
    <row r="331" spans="2:11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</row>
    <row r="332" spans="2:11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</row>
    <row r="333" spans="2:11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</row>
    <row r="334" spans="2:11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</row>
    <row r="335" spans="2:11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</row>
    <row r="336" spans="2:11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</row>
    <row r="337" spans="2:11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</row>
    <row r="338" spans="2:11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</row>
    <row r="339" spans="2:11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</row>
    <row r="340" spans="2:11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</row>
    <row r="341" spans="2:11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</row>
    <row r="342" spans="2:11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</row>
    <row r="343" spans="2:11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</row>
    <row r="344" spans="2:11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</row>
    <row r="345" spans="2:11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</row>
    <row r="346" spans="2:11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</row>
    <row r="347" spans="2:11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</row>
    <row r="348" spans="2:11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2:11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</row>
    <row r="350" spans="2:11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</row>
    <row r="351" spans="2:11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</row>
    <row r="352" spans="2:11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</row>
    <row r="353" spans="2:1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</row>
    <row r="354" spans="2:1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</row>
    <row r="355" spans="2:1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</row>
    <row r="356" spans="2:11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</row>
    <row r="357" spans="2:11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</row>
    <row r="358" spans="2:11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</row>
    <row r="359" spans="2:11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</row>
    <row r="360" spans="2:11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</row>
    <row r="361" spans="2:1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</row>
    <row r="362" spans="2:1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</row>
    <row r="363" spans="2:1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</row>
    <row r="364" spans="2:1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</row>
    <row r="365" spans="2:1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</row>
    <row r="366" spans="2:1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</row>
    <row r="367" spans="2:1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</row>
    <row r="368" spans="2:1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</row>
    <row r="369" spans="2:1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</row>
    <row r="370" spans="2:1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</row>
    <row r="371" spans="2:1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</row>
    <row r="372" spans="2:1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</row>
    <row r="373" spans="2:1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</row>
    <row r="374" spans="2:1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</row>
    <row r="375" spans="2:1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</row>
    <row r="376" spans="2:1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</row>
    <row r="377" spans="2:1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</row>
    <row r="378" spans="2:1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</row>
    <row r="379" spans="2:1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</row>
    <row r="380" spans="2:1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</row>
    <row r="381" spans="2:1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</row>
    <row r="382" spans="2:1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</row>
    <row r="383" spans="2:1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</row>
    <row r="384" spans="2:1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</row>
    <row r="385" spans="2:1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</row>
    <row r="386" spans="2:1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</row>
    <row r="387" spans="2:1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</row>
    <row r="388" spans="2:1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</row>
    <row r="389" spans="2:1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</row>
    <row r="390" spans="2:1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</row>
    <row r="391" spans="2:1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</row>
    <row r="392" spans="2:1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</row>
    <row r="393" spans="2:1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</row>
    <row r="394" spans="2:1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</row>
    <row r="395" spans="2:1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</row>
    <row r="396" spans="2:1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</row>
    <row r="397" spans="2:1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</row>
    <row r="398" spans="2:1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</row>
    <row r="399" spans="2:1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</row>
    <row r="400" spans="2:1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</row>
    <row r="401" spans="2:1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</row>
    <row r="402" spans="2:1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</row>
    <row r="403" spans="2:1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</row>
    <row r="404" spans="2:1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</row>
    <row r="405" spans="2:1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</row>
    <row r="406" spans="2:1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</row>
    <row r="407" spans="2:1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</row>
    <row r="408" spans="2:1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</row>
    <row r="409" spans="2:1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</row>
    <row r="410" spans="2:1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</row>
    <row r="411" spans="2:1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</row>
    <row r="412" spans="2:1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</row>
    <row r="413" spans="2:1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</row>
    <row r="414" spans="2:1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</row>
    <row r="415" spans="2:1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</row>
    <row r="416" spans="2:1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</row>
    <row r="417" spans="2:1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</row>
    <row r="418" spans="2:1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</row>
    <row r="419" spans="2:1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</row>
    <row r="420" spans="2:1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</row>
    <row r="421" spans="2:1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</row>
    <row r="422" spans="2:1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</row>
    <row r="423" spans="2:1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</row>
    <row r="424" spans="2:1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</row>
    <row r="425" spans="2:1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</row>
    <row r="426" spans="2:1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</row>
    <row r="427" spans="2:1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</row>
    <row r="428" spans="2:1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</row>
    <row r="429" spans="2:1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</row>
    <row r="430" spans="2:1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</row>
    <row r="431" spans="2:1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</row>
    <row r="432" spans="2:1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</row>
    <row r="433" spans="2:1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</row>
    <row r="434" spans="2:1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</row>
    <row r="435" spans="2:1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</row>
    <row r="436" spans="2:1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</row>
    <row r="437" spans="2:1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</row>
    <row r="438" spans="2:1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</row>
    <row r="439" spans="2:1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</row>
    <row r="440" spans="2:1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</row>
    <row r="441" spans="2:1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</row>
    <row r="442" spans="2:1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</row>
    <row r="443" spans="2:1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</row>
    <row r="444" spans="2:1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</row>
    <row r="445" spans="2:1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</row>
    <row r="446" spans="2:1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</row>
    <row r="447" spans="2:1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</row>
    <row r="448" spans="2:1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</row>
    <row r="449" spans="2:1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</row>
    <row r="450" spans="2:1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</row>
    <row r="451" spans="2:1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</row>
    <row r="452" spans="2:1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</row>
    <row r="453" spans="2:1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</row>
    <row r="454" spans="2:1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</row>
    <row r="455" spans="2:1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</row>
    <row r="456" spans="2:1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</row>
    <row r="457" spans="2:1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</row>
    <row r="458" spans="2:1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</row>
    <row r="459" spans="2:1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</row>
    <row r="460" spans="2:11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</row>
    <row r="461" spans="2:11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</row>
    <row r="462" spans="2:11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</row>
    <row r="463" spans="2:11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</row>
    <row r="464" spans="2:11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</row>
    <row r="465" spans="2:11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</row>
    <row r="466" spans="2:11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</row>
    <row r="467" spans="2:11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</row>
    <row r="468" spans="2:11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</row>
    <row r="469" spans="2:11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</row>
    <row r="470" spans="2:11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</row>
    <row r="471" spans="2:11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</row>
    <row r="472" spans="2:11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</row>
    <row r="473" spans="2:11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</row>
    <row r="474" spans="2:11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</row>
    <row r="475" spans="2:11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</row>
    <row r="476" spans="2:11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</row>
    <row r="477" spans="2:11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</row>
    <row r="478" spans="2:11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</row>
    <row r="479" spans="2:11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</row>
    <row r="480" spans="2:11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</row>
    <row r="481" spans="2:11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</row>
    <row r="482" spans="2:11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</row>
    <row r="483" spans="2:11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</row>
    <row r="484" spans="2:11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</row>
    <row r="485" spans="2:11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</row>
    <row r="486" spans="2:11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</row>
    <row r="487" spans="2:11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</row>
    <row r="488" spans="2:11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</row>
    <row r="489" spans="2:11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</row>
    <row r="490" spans="2:11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</row>
    <row r="491" spans="2:11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</row>
    <row r="492" spans="2:11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</row>
    <row r="493" spans="2:11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</row>
    <row r="494" spans="2:11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</row>
    <row r="495" spans="2:11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</row>
    <row r="496" spans="2:11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</row>
    <row r="497" spans="2:11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</row>
    <row r="498" spans="2:11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</row>
    <row r="499" spans="2:11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</row>
    <row r="500" spans="2:11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</row>
    <row r="501" spans="2:11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</row>
    <row r="502" spans="2:11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</row>
    <row r="503" spans="2:11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</row>
    <row r="504" spans="2:11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</row>
    <row r="505" spans="2:11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</row>
    <row r="506" spans="2:11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</row>
    <row r="507" spans="2:11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</row>
    <row r="508" spans="2:11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</row>
    <row r="509" spans="2:11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</row>
    <row r="510" spans="2:11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</row>
    <row r="511" spans="2:11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</row>
    <row r="512" spans="2:11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</row>
    <row r="513" spans="2:11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</row>
    <row r="514" spans="2:11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</row>
    <row r="515" spans="2:11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</row>
    <row r="516" spans="2:11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</row>
    <row r="517" spans="2:11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</row>
    <row r="518" spans="2:11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</row>
    <row r="519" spans="2:11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</row>
    <row r="520" spans="2:11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</row>
    <row r="521" spans="2:11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</row>
    <row r="522" spans="2:11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</row>
    <row r="523" spans="2:11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</row>
    <row r="524" spans="2:11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</row>
    <row r="525" spans="2:11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</row>
    <row r="526" spans="2:11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</row>
    <row r="527" spans="2:11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</row>
    <row r="528" spans="2:11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</row>
    <row r="529" spans="2:11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</row>
    <row r="530" spans="2:11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</row>
    <row r="531" spans="2:11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</row>
    <row r="532" spans="2:11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</row>
    <row r="533" spans="2:11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</row>
    <row r="534" spans="2:11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</row>
    <row r="535" spans="2:11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</row>
    <row r="536" spans="2:11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</row>
    <row r="537" spans="2:11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</row>
    <row r="538" spans="2:11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</row>
    <row r="539" spans="2:11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</row>
    <row r="540" spans="2:11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</row>
    <row r="541" spans="2:11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</row>
    <row r="542" spans="2:11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</row>
    <row r="543" spans="2:11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</row>
    <row r="544" spans="2:11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</row>
    <row r="545" spans="2:11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</row>
    <row r="546" spans="2:11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</row>
    <row r="547" spans="2:11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</row>
    <row r="548" spans="2:11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</row>
    <row r="549" spans="2:11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</row>
    <row r="550" spans="2:11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</row>
    <row r="551" spans="2:11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</row>
    <row r="552" spans="2:11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</row>
    <row r="553" spans="2:11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</row>
    <row r="554" spans="2:11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</row>
    <row r="555" spans="2:11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</row>
    <row r="556" spans="2:11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</row>
    <row r="557" spans="2:11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</row>
    <row r="558" spans="2:11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</row>
    <row r="559" spans="2:11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</row>
    <row r="560" spans="2:11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</row>
    <row r="561" spans="2:11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</row>
    <row r="562" spans="2:11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</row>
    <row r="563" spans="2:11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</row>
    <row r="564" spans="2:11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</row>
    <row r="565" spans="2:11">
      <c r="B565" s="120"/>
      <c r="C565" s="120"/>
      <c r="D565" s="120"/>
      <c r="E565" s="121"/>
      <c r="F565" s="121"/>
      <c r="G565" s="121"/>
      <c r="H565" s="121"/>
      <c r="I565" s="121"/>
      <c r="J565" s="121"/>
      <c r="K565" s="121"/>
    </row>
    <row r="566" spans="2:11">
      <c r="B566" s="120"/>
      <c r="C566" s="120"/>
      <c r="D566" s="120"/>
      <c r="E566" s="121"/>
      <c r="F566" s="121"/>
      <c r="G566" s="121"/>
      <c r="H566" s="121"/>
      <c r="I566" s="121"/>
      <c r="J566" s="121"/>
      <c r="K566" s="121"/>
    </row>
    <row r="567" spans="2:11">
      <c r="B567" s="120"/>
      <c r="C567" s="120"/>
      <c r="D567" s="120"/>
      <c r="E567" s="121"/>
      <c r="F567" s="121"/>
      <c r="G567" s="121"/>
      <c r="H567" s="121"/>
      <c r="I567" s="121"/>
      <c r="J567" s="121"/>
      <c r="K567" s="121"/>
    </row>
    <row r="568" spans="2:11">
      <c r="B568" s="120"/>
      <c r="C568" s="120"/>
      <c r="D568" s="120"/>
      <c r="E568" s="121"/>
      <c r="F568" s="121"/>
      <c r="G568" s="121"/>
      <c r="H568" s="121"/>
      <c r="I568" s="121"/>
      <c r="J568" s="121"/>
      <c r="K568" s="121"/>
    </row>
    <row r="569" spans="2:11">
      <c r="B569" s="120"/>
      <c r="C569" s="120"/>
      <c r="D569" s="120"/>
      <c r="E569" s="121"/>
      <c r="F569" s="121"/>
      <c r="G569" s="121"/>
      <c r="H569" s="121"/>
      <c r="I569" s="121"/>
      <c r="J569" s="121"/>
      <c r="K569" s="121"/>
    </row>
    <row r="570" spans="2:11">
      <c r="B570" s="120"/>
      <c r="C570" s="120"/>
      <c r="D570" s="120"/>
      <c r="E570" s="121"/>
      <c r="F570" s="121"/>
      <c r="G570" s="121"/>
      <c r="H570" s="121"/>
      <c r="I570" s="121"/>
      <c r="J570" s="121"/>
      <c r="K570" s="121"/>
    </row>
    <row r="571" spans="2:11">
      <c r="B571" s="120"/>
      <c r="C571" s="120"/>
      <c r="D571" s="120"/>
      <c r="E571" s="121"/>
      <c r="F571" s="121"/>
      <c r="G571" s="121"/>
      <c r="H571" s="121"/>
      <c r="I571" s="121"/>
      <c r="J571" s="121"/>
      <c r="K571" s="121"/>
    </row>
    <row r="572" spans="2:11">
      <c r="B572" s="120"/>
      <c r="C572" s="120"/>
      <c r="D572" s="120"/>
      <c r="E572" s="121"/>
      <c r="F572" s="121"/>
      <c r="G572" s="121"/>
      <c r="H572" s="121"/>
      <c r="I572" s="121"/>
      <c r="J572" s="121"/>
      <c r="K572" s="121"/>
    </row>
    <row r="573" spans="2:11">
      <c r="B573" s="120"/>
      <c r="C573" s="120"/>
      <c r="D573" s="120"/>
      <c r="E573" s="121"/>
      <c r="F573" s="121"/>
      <c r="G573" s="121"/>
      <c r="H573" s="121"/>
      <c r="I573" s="121"/>
      <c r="J573" s="121"/>
      <c r="K573" s="121"/>
    </row>
    <row r="574" spans="2:11">
      <c r="B574" s="120"/>
      <c r="C574" s="120"/>
      <c r="D574" s="120"/>
      <c r="E574" s="121"/>
      <c r="F574" s="121"/>
      <c r="G574" s="121"/>
      <c r="H574" s="121"/>
      <c r="I574" s="121"/>
      <c r="J574" s="121"/>
      <c r="K574" s="121"/>
    </row>
    <row r="575" spans="2:11">
      <c r="B575" s="120"/>
      <c r="C575" s="120"/>
      <c r="D575" s="120"/>
      <c r="E575" s="121"/>
      <c r="F575" s="121"/>
      <c r="G575" s="121"/>
      <c r="H575" s="121"/>
      <c r="I575" s="121"/>
      <c r="J575" s="121"/>
      <c r="K575" s="121"/>
    </row>
    <row r="576" spans="2:11">
      <c r="B576" s="120"/>
      <c r="C576" s="120"/>
      <c r="D576" s="120"/>
      <c r="E576" s="121"/>
      <c r="F576" s="121"/>
      <c r="G576" s="121"/>
      <c r="H576" s="121"/>
      <c r="I576" s="121"/>
      <c r="J576" s="121"/>
      <c r="K576" s="121"/>
    </row>
    <row r="577" spans="2:11">
      <c r="B577" s="120"/>
      <c r="C577" s="120"/>
      <c r="D577" s="120"/>
      <c r="E577" s="121"/>
      <c r="F577" s="121"/>
      <c r="G577" s="121"/>
      <c r="H577" s="121"/>
      <c r="I577" s="121"/>
      <c r="J577" s="121"/>
      <c r="K577" s="121"/>
    </row>
    <row r="578" spans="2:11">
      <c r="B578" s="120"/>
      <c r="C578" s="120"/>
      <c r="D578" s="120"/>
      <c r="E578" s="121"/>
      <c r="F578" s="121"/>
      <c r="G578" s="121"/>
      <c r="H578" s="121"/>
      <c r="I578" s="121"/>
      <c r="J578" s="121"/>
      <c r="K578" s="121"/>
    </row>
    <row r="579" spans="2:11">
      <c r="B579" s="120"/>
      <c r="C579" s="120"/>
      <c r="D579" s="120"/>
      <c r="E579" s="121"/>
      <c r="F579" s="121"/>
      <c r="G579" s="121"/>
      <c r="H579" s="121"/>
      <c r="I579" s="121"/>
      <c r="J579" s="121"/>
      <c r="K579" s="121"/>
    </row>
    <row r="580" spans="2:11">
      <c r="B580" s="120"/>
      <c r="C580" s="120"/>
      <c r="D580" s="120"/>
      <c r="E580" s="121"/>
      <c r="F580" s="121"/>
      <c r="G580" s="121"/>
      <c r="H580" s="121"/>
      <c r="I580" s="121"/>
      <c r="J580" s="121"/>
      <c r="K580" s="121"/>
    </row>
    <row r="581" spans="2:11">
      <c r="B581" s="120"/>
      <c r="C581" s="120"/>
      <c r="D581" s="120"/>
      <c r="E581" s="121"/>
      <c r="F581" s="121"/>
      <c r="G581" s="121"/>
      <c r="H581" s="121"/>
      <c r="I581" s="121"/>
      <c r="J581" s="121"/>
      <c r="K581" s="121"/>
    </row>
    <row r="582" spans="2:11">
      <c r="B582" s="120"/>
      <c r="C582" s="120"/>
      <c r="D582" s="120"/>
      <c r="E582" s="121"/>
      <c r="F582" s="121"/>
      <c r="G582" s="121"/>
      <c r="H582" s="121"/>
      <c r="I582" s="121"/>
      <c r="J582" s="121"/>
      <c r="K582" s="121"/>
    </row>
    <row r="583" spans="2:11">
      <c r="B583" s="120"/>
      <c r="C583" s="120"/>
      <c r="D583" s="120"/>
      <c r="E583" s="121"/>
      <c r="F583" s="121"/>
      <c r="G583" s="121"/>
      <c r="H583" s="121"/>
      <c r="I583" s="121"/>
      <c r="J583" s="121"/>
      <c r="K583" s="121"/>
    </row>
    <row r="584" spans="2:11">
      <c r="B584" s="120"/>
      <c r="C584" s="120"/>
      <c r="D584" s="120"/>
      <c r="E584" s="121"/>
      <c r="F584" s="121"/>
      <c r="G584" s="121"/>
      <c r="H584" s="121"/>
      <c r="I584" s="121"/>
      <c r="J584" s="121"/>
      <c r="K584" s="121"/>
    </row>
    <row r="585" spans="2:11">
      <c r="B585" s="120"/>
      <c r="C585" s="120"/>
      <c r="D585" s="120"/>
      <c r="E585" s="121"/>
      <c r="F585" s="121"/>
      <c r="G585" s="121"/>
      <c r="H585" s="121"/>
      <c r="I585" s="121"/>
      <c r="J585" s="121"/>
      <c r="K585" s="121"/>
    </row>
    <row r="586" spans="2:11">
      <c r="B586" s="120"/>
      <c r="C586" s="120"/>
      <c r="D586" s="120"/>
      <c r="E586" s="121"/>
      <c r="F586" s="121"/>
      <c r="G586" s="121"/>
      <c r="H586" s="121"/>
      <c r="I586" s="121"/>
      <c r="J586" s="121"/>
      <c r="K586" s="121"/>
    </row>
    <row r="587" spans="2:11">
      <c r="B587" s="120"/>
      <c r="C587" s="120"/>
      <c r="D587" s="120"/>
      <c r="E587" s="121"/>
      <c r="F587" s="121"/>
      <c r="G587" s="121"/>
      <c r="H587" s="121"/>
      <c r="I587" s="121"/>
      <c r="J587" s="121"/>
      <c r="K587" s="121"/>
    </row>
    <row r="588" spans="2:11">
      <c r="B588" s="120"/>
      <c r="C588" s="120"/>
      <c r="D588" s="120"/>
      <c r="E588" s="121"/>
      <c r="F588" s="121"/>
      <c r="G588" s="121"/>
      <c r="H588" s="121"/>
      <c r="I588" s="121"/>
      <c r="J588" s="121"/>
      <c r="K588" s="121"/>
    </row>
    <row r="589" spans="2:11">
      <c r="B589" s="120"/>
      <c r="C589" s="120"/>
      <c r="D589" s="120"/>
      <c r="E589" s="121"/>
      <c r="F589" s="121"/>
      <c r="G589" s="121"/>
      <c r="H589" s="121"/>
      <c r="I589" s="121"/>
      <c r="J589" s="121"/>
      <c r="K589" s="121"/>
    </row>
    <row r="590" spans="2:11">
      <c r="B590" s="120"/>
      <c r="C590" s="120"/>
      <c r="D590" s="120"/>
      <c r="E590" s="121"/>
      <c r="F590" s="121"/>
      <c r="G590" s="121"/>
      <c r="H590" s="121"/>
      <c r="I590" s="121"/>
      <c r="J590" s="121"/>
      <c r="K590" s="121"/>
    </row>
    <row r="591" spans="2:11">
      <c r="B591" s="120"/>
      <c r="C591" s="120"/>
      <c r="D591" s="120"/>
      <c r="E591" s="121"/>
      <c r="F591" s="121"/>
      <c r="G591" s="121"/>
      <c r="H591" s="121"/>
      <c r="I591" s="121"/>
      <c r="J591" s="121"/>
      <c r="K591" s="121"/>
    </row>
    <row r="592" spans="2:11">
      <c r="B592" s="120"/>
      <c r="C592" s="120"/>
      <c r="D592" s="120"/>
      <c r="E592" s="121"/>
      <c r="F592" s="121"/>
      <c r="G592" s="121"/>
      <c r="H592" s="121"/>
      <c r="I592" s="121"/>
      <c r="J592" s="121"/>
      <c r="K592" s="121"/>
    </row>
    <row r="593" spans="2:11">
      <c r="B593" s="120"/>
      <c r="C593" s="120"/>
      <c r="D593" s="120"/>
      <c r="E593" s="121"/>
      <c r="F593" s="121"/>
      <c r="G593" s="121"/>
      <c r="H593" s="121"/>
      <c r="I593" s="121"/>
      <c r="J593" s="121"/>
      <c r="K593" s="121"/>
    </row>
    <row r="594" spans="2:11">
      <c r="B594" s="120"/>
      <c r="C594" s="120"/>
      <c r="D594" s="120"/>
      <c r="E594" s="121"/>
      <c r="F594" s="121"/>
      <c r="G594" s="121"/>
      <c r="H594" s="121"/>
      <c r="I594" s="121"/>
      <c r="J594" s="121"/>
      <c r="K594" s="121"/>
    </row>
    <row r="595" spans="2:11">
      <c r="B595" s="120"/>
      <c r="C595" s="120"/>
      <c r="D595" s="120"/>
      <c r="E595" s="121"/>
      <c r="F595" s="121"/>
      <c r="G595" s="121"/>
      <c r="H595" s="121"/>
      <c r="I595" s="121"/>
      <c r="J595" s="121"/>
      <c r="K595" s="121"/>
    </row>
    <row r="596" spans="2:11">
      <c r="B596" s="120"/>
      <c r="C596" s="120"/>
      <c r="D596" s="120"/>
      <c r="E596" s="121"/>
      <c r="F596" s="121"/>
      <c r="G596" s="121"/>
      <c r="H596" s="121"/>
      <c r="I596" s="121"/>
      <c r="J596" s="121"/>
      <c r="K596" s="121"/>
    </row>
    <row r="597" spans="2:11">
      <c r="B597" s="120"/>
      <c r="C597" s="120"/>
      <c r="D597" s="120"/>
      <c r="E597" s="121"/>
      <c r="F597" s="121"/>
      <c r="G597" s="121"/>
      <c r="H597" s="121"/>
      <c r="I597" s="121"/>
      <c r="J597" s="121"/>
      <c r="K597" s="121"/>
    </row>
    <row r="598" spans="2:11">
      <c r="B598" s="120"/>
      <c r="C598" s="120"/>
      <c r="D598" s="120"/>
      <c r="E598" s="121"/>
      <c r="F598" s="121"/>
      <c r="G598" s="121"/>
      <c r="H598" s="121"/>
      <c r="I598" s="121"/>
      <c r="J598" s="121"/>
      <c r="K598" s="121"/>
    </row>
    <row r="599" spans="2:11">
      <c r="B599" s="120"/>
      <c r="C599" s="120"/>
      <c r="D599" s="120"/>
      <c r="E599" s="121"/>
      <c r="F599" s="121"/>
      <c r="G599" s="121"/>
      <c r="H599" s="121"/>
      <c r="I599" s="121"/>
      <c r="J599" s="121"/>
      <c r="K599" s="121"/>
    </row>
    <row r="600" spans="2:11">
      <c r="B600" s="120"/>
      <c r="C600" s="120"/>
      <c r="D600" s="120"/>
      <c r="E600" s="121"/>
      <c r="F600" s="121"/>
      <c r="G600" s="121"/>
      <c r="H600" s="121"/>
      <c r="I600" s="121"/>
      <c r="J600" s="121"/>
      <c r="K600" s="121"/>
    </row>
    <row r="601" spans="2:11">
      <c r="B601" s="120"/>
      <c r="C601" s="120"/>
      <c r="D601" s="120"/>
      <c r="E601" s="121"/>
      <c r="F601" s="121"/>
      <c r="G601" s="121"/>
      <c r="H601" s="121"/>
      <c r="I601" s="121"/>
      <c r="J601" s="121"/>
      <c r="K601" s="121"/>
    </row>
    <row r="602" spans="2:11">
      <c r="B602" s="120"/>
      <c r="C602" s="120"/>
      <c r="D602" s="120"/>
      <c r="E602" s="121"/>
      <c r="F602" s="121"/>
      <c r="G602" s="121"/>
      <c r="H602" s="121"/>
      <c r="I602" s="121"/>
      <c r="J602" s="121"/>
      <c r="K602" s="121"/>
    </row>
    <row r="603" spans="2:11">
      <c r="B603" s="120"/>
      <c r="C603" s="120"/>
      <c r="D603" s="120"/>
      <c r="E603" s="121"/>
      <c r="F603" s="121"/>
      <c r="G603" s="121"/>
      <c r="H603" s="121"/>
      <c r="I603" s="121"/>
      <c r="J603" s="121"/>
      <c r="K603" s="121"/>
    </row>
    <row r="604" spans="2:11">
      <c r="B604" s="120"/>
      <c r="C604" s="120"/>
      <c r="D604" s="120"/>
      <c r="E604" s="121"/>
      <c r="F604" s="121"/>
      <c r="G604" s="121"/>
      <c r="H604" s="121"/>
      <c r="I604" s="121"/>
      <c r="J604" s="121"/>
      <c r="K604" s="121"/>
    </row>
    <row r="605" spans="2:11">
      <c r="B605" s="120"/>
      <c r="C605" s="120"/>
      <c r="D605" s="120"/>
      <c r="E605" s="121"/>
      <c r="F605" s="121"/>
      <c r="G605" s="121"/>
      <c r="H605" s="121"/>
      <c r="I605" s="121"/>
      <c r="J605" s="121"/>
      <c r="K605" s="121"/>
    </row>
    <row r="606" spans="2:11">
      <c r="B606" s="120"/>
      <c r="C606" s="120"/>
      <c r="D606" s="120"/>
      <c r="E606" s="121"/>
      <c r="F606" s="121"/>
      <c r="G606" s="121"/>
      <c r="H606" s="121"/>
      <c r="I606" s="121"/>
      <c r="J606" s="121"/>
      <c r="K606" s="121"/>
    </row>
    <row r="607" spans="2:11">
      <c r="B607" s="120"/>
      <c r="C607" s="120"/>
      <c r="D607" s="120"/>
      <c r="E607" s="121"/>
      <c r="F607" s="121"/>
      <c r="G607" s="121"/>
      <c r="H607" s="121"/>
      <c r="I607" s="121"/>
      <c r="J607" s="121"/>
      <c r="K607" s="121"/>
    </row>
    <row r="608" spans="2:11">
      <c r="B608" s="120"/>
      <c r="C608" s="120"/>
      <c r="D608" s="120"/>
      <c r="E608" s="121"/>
      <c r="F608" s="121"/>
      <c r="G608" s="121"/>
      <c r="H608" s="121"/>
      <c r="I608" s="121"/>
      <c r="J608" s="121"/>
      <c r="K608" s="121"/>
    </row>
    <row r="609" spans="2:11">
      <c r="B609" s="120"/>
      <c r="C609" s="120"/>
      <c r="D609" s="120"/>
      <c r="E609" s="121"/>
      <c r="F609" s="121"/>
      <c r="G609" s="121"/>
      <c r="H609" s="121"/>
      <c r="I609" s="121"/>
      <c r="J609" s="121"/>
      <c r="K609" s="121"/>
    </row>
    <row r="610" spans="2:11">
      <c r="B610" s="120"/>
      <c r="C610" s="120"/>
      <c r="D610" s="120"/>
      <c r="E610" s="121"/>
      <c r="F610" s="121"/>
      <c r="G610" s="121"/>
      <c r="H610" s="121"/>
      <c r="I610" s="121"/>
      <c r="J610" s="121"/>
      <c r="K610" s="121"/>
    </row>
    <row r="611" spans="2:11">
      <c r="B611" s="120"/>
      <c r="C611" s="120"/>
      <c r="D611" s="120"/>
      <c r="E611" s="121"/>
      <c r="F611" s="121"/>
      <c r="G611" s="121"/>
      <c r="H611" s="121"/>
      <c r="I611" s="121"/>
      <c r="J611" s="121"/>
      <c r="K611" s="121"/>
    </row>
    <row r="612" spans="2:11">
      <c r="B612" s="120"/>
      <c r="C612" s="120"/>
      <c r="D612" s="120"/>
      <c r="E612" s="121"/>
      <c r="F612" s="121"/>
      <c r="G612" s="121"/>
      <c r="H612" s="121"/>
      <c r="I612" s="121"/>
      <c r="J612" s="121"/>
      <c r="K612" s="121"/>
    </row>
    <row r="613" spans="2:11">
      <c r="B613" s="120"/>
      <c r="C613" s="120"/>
      <c r="D613" s="120"/>
      <c r="E613" s="121"/>
      <c r="F613" s="121"/>
      <c r="G613" s="121"/>
      <c r="H613" s="121"/>
      <c r="I613" s="121"/>
      <c r="J613" s="121"/>
      <c r="K613" s="121"/>
    </row>
    <row r="614" spans="2:11">
      <c r="B614" s="120"/>
      <c r="C614" s="120"/>
      <c r="D614" s="120"/>
      <c r="E614" s="121"/>
      <c r="F614" s="121"/>
      <c r="G614" s="121"/>
      <c r="H614" s="121"/>
      <c r="I614" s="121"/>
      <c r="J614" s="121"/>
      <c r="K614" s="121"/>
    </row>
    <row r="615" spans="2:11">
      <c r="B615" s="120"/>
      <c r="C615" s="120"/>
      <c r="D615" s="120"/>
      <c r="E615" s="121"/>
      <c r="F615" s="121"/>
      <c r="G615" s="121"/>
      <c r="H615" s="121"/>
      <c r="I615" s="121"/>
      <c r="J615" s="121"/>
      <c r="K615" s="121"/>
    </row>
    <row r="616" spans="2:11">
      <c r="B616" s="120"/>
      <c r="C616" s="120"/>
      <c r="D616" s="120"/>
      <c r="E616" s="121"/>
      <c r="F616" s="121"/>
      <c r="G616" s="121"/>
      <c r="H616" s="121"/>
      <c r="I616" s="121"/>
      <c r="J616" s="121"/>
      <c r="K616" s="121"/>
    </row>
    <row r="617" spans="2:11">
      <c r="B617" s="120"/>
      <c r="C617" s="120"/>
      <c r="D617" s="120"/>
      <c r="E617" s="121"/>
      <c r="F617" s="121"/>
      <c r="G617" s="121"/>
      <c r="H617" s="121"/>
      <c r="I617" s="121"/>
      <c r="J617" s="121"/>
      <c r="K617" s="121"/>
    </row>
    <row r="618" spans="2:11">
      <c r="B618" s="120"/>
      <c r="C618" s="120"/>
      <c r="D618" s="120"/>
      <c r="E618" s="121"/>
      <c r="F618" s="121"/>
      <c r="G618" s="121"/>
      <c r="H618" s="121"/>
      <c r="I618" s="121"/>
      <c r="J618" s="121"/>
      <c r="K618" s="121"/>
    </row>
    <row r="619" spans="2:11">
      <c r="B619" s="120"/>
      <c r="C619" s="120"/>
      <c r="D619" s="120"/>
      <c r="E619" s="121"/>
      <c r="F619" s="121"/>
      <c r="G619" s="121"/>
      <c r="H619" s="121"/>
      <c r="I619" s="121"/>
      <c r="J619" s="121"/>
      <c r="K619" s="121"/>
    </row>
    <row r="620" spans="2:11">
      <c r="B620" s="120"/>
      <c r="C620" s="120"/>
      <c r="D620" s="120"/>
      <c r="E620" s="121"/>
      <c r="F620" s="121"/>
      <c r="G620" s="121"/>
      <c r="H620" s="121"/>
      <c r="I620" s="121"/>
      <c r="J620" s="121"/>
      <c r="K620" s="121"/>
    </row>
    <row r="621" spans="2:11">
      <c r="B621" s="120"/>
      <c r="C621" s="120"/>
      <c r="D621" s="120"/>
      <c r="E621" s="121"/>
      <c r="F621" s="121"/>
      <c r="G621" s="121"/>
      <c r="H621" s="121"/>
      <c r="I621" s="121"/>
      <c r="J621" s="121"/>
      <c r="K621" s="121"/>
    </row>
    <row r="622" spans="2:11">
      <c r="B622" s="120"/>
      <c r="C622" s="120"/>
      <c r="D622" s="120"/>
      <c r="E622" s="121"/>
      <c r="F622" s="121"/>
      <c r="G622" s="121"/>
      <c r="H622" s="121"/>
      <c r="I622" s="121"/>
      <c r="J622" s="121"/>
      <c r="K622" s="121"/>
    </row>
    <row r="623" spans="2:11">
      <c r="B623" s="120"/>
      <c r="C623" s="120"/>
      <c r="D623" s="120"/>
      <c r="E623" s="121"/>
      <c r="F623" s="121"/>
      <c r="G623" s="121"/>
      <c r="H623" s="121"/>
      <c r="I623" s="121"/>
      <c r="J623" s="121"/>
      <c r="K623" s="121"/>
    </row>
    <row r="624" spans="2:11">
      <c r="B624" s="120"/>
      <c r="C624" s="120"/>
      <c r="D624" s="120"/>
      <c r="E624" s="121"/>
      <c r="F624" s="121"/>
      <c r="G624" s="121"/>
      <c r="H624" s="121"/>
      <c r="I624" s="121"/>
      <c r="J624" s="121"/>
      <c r="K624" s="121"/>
    </row>
    <row r="625" spans="2:11">
      <c r="B625" s="120"/>
      <c r="C625" s="120"/>
      <c r="D625" s="120"/>
      <c r="E625" s="121"/>
      <c r="F625" s="121"/>
      <c r="G625" s="121"/>
      <c r="H625" s="121"/>
      <c r="I625" s="121"/>
      <c r="J625" s="121"/>
      <c r="K625" s="121"/>
    </row>
    <row r="626" spans="2:11">
      <c r="B626" s="120"/>
      <c r="C626" s="120"/>
      <c r="D626" s="120"/>
      <c r="E626" s="121"/>
      <c r="F626" s="121"/>
      <c r="G626" s="121"/>
      <c r="H626" s="121"/>
      <c r="I626" s="121"/>
      <c r="J626" s="121"/>
      <c r="K626" s="121"/>
    </row>
    <row r="627" spans="2:11">
      <c r="B627" s="120"/>
      <c r="C627" s="120"/>
      <c r="D627" s="120"/>
      <c r="E627" s="121"/>
      <c r="F627" s="121"/>
      <c r="G627" s="121"/>
      <c r="H627" s="121"/>
      <c r="I627" s="121"/>
      <c r="J627" s="121"/>
      <c r="K627" s="121"/>
    </row>
    <row r="628" spans="2:11">
      <c r="B628" s="120"/>
      <c r="C628" s="120"/>
      <c r="D628" s="120"/>
      <c r="E628" s="121"/>
      <c r="F628" s="121"/>
      <c r="G628" s="121"/>
      <c r="H628" s="121"/>
      <c r="I628" s="121"/>
      <c r="J628" s="121"/>
      <c r="K628" s="121"/>
    </row>
    <row r="629" spans="2:11">
      <c r="B629" s="120"/>
      <c r="C629" s="120"/>
      <c r="D629" s="120"/>
      <c r="E629" s="121"/>
      <c r="F629" s="121"/>
      <c r="G629" s="121"/>
      <c r="H629" s="121"/>
      <c r="I629" s="121"/>
      <c r="J629" s="121"/>
      <c r="K629" s="121"/>
    </row>
    <row r="630" spans="2:11">
      <c r="B630" s="120"/>
      <c r="C630" s="120"/>
      <c r="D630" s="120"/>
      <c r="E630" s="121"/>
      <c r="F630" s="121"/>
      <c r="G630" s="121"/>
      <c r="H630" s="121"/>
      <c r="I630" s="121"/>
      <c r="J630" s="121"/>
      <c r="K630" s="121"/>
    </row>
    <row r="631" spans="2:11">
      <c r="B631" s="120"/>
      <c r="C631" s="120"/>
      <c r="D631" s="120"/>
      <c r="E631" s="121"/>
      <c r="F631" s="121"/>
      <c r="G631" s="121"/>
      <c r="H631" s="121"/>
      <c r="I631" s="121"/>
      <c r="J631" s="121"/>
      <c r="K631" s="121"/>
    </row>
    <row r="632" spans="2:11">
      <c r="B632" s="120"/>
      <c r="C632" s="120"/>
      <c r="D632" s="120"/>
      <c r="E632" s="121"/>
      <c r="F632" s="121"/>
      <c r="G632" s="121"/>
      <c r="H632" s="121"/>
      <c r="I632" s="121"/>
      <c r="J632" s="121"/>
      <c r="K632" s="121"/>
    </row>
    <row r="633" spans="2:11">
      <c r="B633" s="120"/>
      <c r="C633" s="120"/>
      <c r="D633" s="120"/>
      <c r="E633" s="121"/>
      <c r="F633" s="121"/>
      <c r="G633" s="121"/>
      <c r="H633" s="121"/>
      <c r="I633" s="121"/>
      <c r="J633" s="121"/>
      <c r="K633" s="121"/>
    </row>
    <row r="634" spans="2:11">
      <c r="B634" s="120"/>
      <c r="C634" s="120"/>
      <c r="D634" s="120"/>
      <c r="E634" s="121"/>
      <c r="F634" s="121"/>
      <c r="G634" s="121"/>
      <c r="H634" s="121"/>
      <c r="I634" s="121"/>
      <c r="J634" s="121"/>
      <c r="K634" s="121"/>
    </row>
    <row r="635" spans="2:11">
      <c r="B635" s="120"/>
      <c r="C635" s="120"/>
      <c r="D635" s="120"/>
      <c r="E635" s="121"/>
      <c r="F635" s="121"/>
      <c r="G635" s="121"/>
      <c r="H635" s="121"/>
      <c r="I635" s="121"/>
      <c r="J635" s="121"/>
      <c r="K635" s="121"/>
    </row>
    <row r="636" spans="2:11">
      <c r="B636" s="120"/>
      <c r="C636" s="120"/>
      <c r="D636" s="120"/>
      <c r="E636" s="121"/>
      <c r="F636" s="121"/>
      <c r="G636" s="121"/>
      <c r="H636" s="121"/>
      <c r="I636" s="121"/>
      <c r="J636" s="121"/>
      <c r="K636" s="121"/>
    </row>
    <row r="637" spans="2:11">
      <c r="B637" s="120"/>
      <c r="C637" s="120"/>
      <c r="D637" s="120"/>
      <c r="E637" s="121"/>
      <c r="F637" s="121"/>
      <c r="G637" s="121"/>
      <c r="H637" s="121"/>
      <c r="I637" s="121"/>
      <c r="J637" s="121"/>
      <c r="K637" s="121"/>
    </row>
    <row r="638" spans="2:11">
      <c r="B638" s="120"/>
      <c r="C638" s="120"/>
      <c r="D638" s="120"/>
      <c r="E638" s="121"/>
      <c r="F638" s="121"/>
      <c r="G638" s="121"/>
      <c r="H638" s="121"/>
      <c r="I638" s="121"/>
      <c r="J638" s="121"/>
      <c r="K638" s="121"/>
    </row>
    <row r="639" spans="2:11">
      <c r="B639" s="120"/>
      <c r="C639" s="120"/>
      <c r="D639" s="120"/>
      <c r="E639" s="121"/>
      <c r="F639" s="121"/>
      <c r="G639" s="121"/>
      <c r="H639" s="121"/>
      <c r="I639" s="121"/>
      <c r="J639" s="121"/>
      <c r="K639" s="121"/>
    </row>
    <row r="640" spans="2:11">
      <c r="B640" s="120"/>
      <c r="C640" s="120"/>
      <c r="D640" s="120"/>
      <c r="E640" s="121"/>
      <c r="F640" s="121"/>
      <c r="G640" s="121"/>
      <c r="H640" s="121"/>
      <c r="I640" s="121"/>
      <c r="J640" s="121"/>
      <c r="K640" s="121"/>
    </row>
    <row r="641" spans="2:11">
      <c r="B641" s="120"/>
      <c r="C641" s="120"/>
      <c r="D641" s="120"/>
      <c r="E641" s="121"/>
      <c r="F641" s="121"/>
      <c r="G641" s="121"/>
      <c r="H641" s="121"/>
      <c r="I641" s="121"/>
      <c r="J641" s="121"/>
      <c r="K641" s="121"/>
    </row>
    <row r="642" spans="2:11">
      <c r="B642" s="120"/>
      <c r="C642" s="120"/>
      <c r="D642" s="120"/>
      <c r="E642" s="121"/>
      <c r="F642" s="121"/>
      <c r="G642" s="121"/>
      <c r="H642" s="121"/>
      <c r="I642" s="121"/>
      <c r="J642" s="121"/>
      <c r="K642" s="121"/>
    </row>
    <row r="643" spans="2:11">
      <c r="B643" s="120"/>
      <c r="C643" s="120"/>
      <c r="D643" s="120"/>
      <c r="E643" s="121"/>
      <c r="F643" s="121"/>
      <c r="G643" s="121"/>
      <c r="H643" s="121"/>
      <c r="I643" s="121"/>
      <c r="J643" s="121"/>
      <c r="K643" s="121"/>
    </row>
    <row r="644" spans="2:11">
      <c r="B644" s="120"/>
      <c r="C644" s="120"/>
      <c r="D644" s="120"/>
      <c r="E644" s="121"/>
      <c r="F644" s="121"/>
      <c r="G644" s="121"/>
      <c r="H644" s="121"/>
      <c r="I644" s="121"/>
      <c r="J644" s="121"/>
      <c r="K644" s="121"/>
    </row>
    <row r="645" spans="2:11">
      <c r="B645" s="120"/>
      <c r="C645" s="120"/>
      <c r="D645" s="120"/>
      <c r="E645" s="121"/>
      <c r="F645" s="121"/>
      <c r="G645" s="121"/>
      <c r="H645" s="121"/>
      <c r="I645" s="121"/>
      <c r="J645" s="121"/>
      <c r="K645" s="121"/>
    </row>
    <row r="646" spans="2:11">
      <c r="B646" s="120"/>
      <c r="C646" s="120"/>
      <c r="D646" s="120"/>
      <c r="E646" s="121"/>
      <c r="F646" s="121"/>
      <c r="G646" s="121"/>
      <c r="H646" s="121"/>
      <c r="I646" s="121"/>
      <c r="J646" s="121"/>
      <c r="K646" s="121"/>
    </row>
    <row r="647" spans="2:11">
      <c r="B647" s="120"/>
      <c r="C647" s="120"/>
      <c r="D647" s="120"/>
      <c r="E647" s="121"/>
      <c r="F647" s="121"/>
      <c r="G647" s="121"/>
      <c r="H647" s="121"/>
      <c r="I647" s="121"/>
      <c r="J647" s="121"/>
      <c r="K647" s="121"/>
    </row>
    <row r="648" spans="2:11">
      <c r="B648" s="120"/>
      <c r="C648" s="120"/>
      <c r="D648" s="120"/>
      <c r="E648" s="121"/>
      <c r="F648" s="121"/>
      <c r="G648" s="121"/>
      <c r="H648" s="121"/>
      <c r="I648" s="121"/>
      <c r="J648" s="121"/>
      <c r="K648" s="121"/>
    </row>
    <row r="649" spans="2:11">
      <c r="B649" s="120"/>
      <c r="C649" s="120"/>
      <c r="D649" s="120"/>
      <c r="E649" s="121"/>
      <c r="F649" s="121"/>
      <c r="G649" s="121"/>
      <c r="H649" s="121"/>
      <c r="I649" s="121"/>
      <c r="J649" s="121"/>
      <c r="K649" s="121"/>
    </row>
    <row r="650" spans="2:11">
      <c r="B650" s="120"/>
      <c r="C650" s="120"/>
      <c r="D650" s="120"/>
      <c r="E650" s="121"/>
      <c r="F650" s="121"/>
      <c r="G650" s="121"/>
      <c r="H650" s="121"/>
      <c r="I650" s="121"/>
      <c r="J650" s="121"/>
      <c r="K650" s="121"/>
    </row>
    <row r="651" spans="2:11">
      <c r="B651" s="120"/>
      <c r="C651" s="120"/>
      <c r="D651" s="120"/>
      <c r="E651" s="121"/>
      <c r="F651" s="121"/>
      <c r="G651" s="121"/>
      <c r="H651" s="121"/>
      <c r="I651" s="121"/>
      <c r="J651" s="121"/>
      <c r="K651" s="121"/>
    </row>
    <row r="652" spans="2:11">
      <c r="B652" s="120"/>
      <c r="C652" s="120"/>
      <c r="D652" s="120"/>
      <c r="E652" s="121"/>
      <c r="F652" s="121"/>
      <c r="G652" s="121"/>
      <c r="H652" s="121"/>
      <c r="I652" s="121"/>
      <c r="J652" s="121"/>
      <c r="K652" s="121"/>
    </row>
    <row r="653" spans="2:11">
      <c r="B653" s="120"/>
      <c r="C653" s="120"/>
      <c r="D653" s="120"/>
      <c r="E653" s="121"/>
      <c r="F653" s="121"/>
      <c r="G653" s="121"/>
      <c r="H653" s="121"/>
      <c r="I653" s="121"/>
      <c r="J653" s="121"/>
      <c r="K653" s="121"/>
    </row>
    <row r="654" spans="2:11">
      <c r="B654" s="120"/>
      <c r="C654" s="120"/>
      <c r="D654" s="120"/>
      <c r="E654" s="121"/>
      <c r="F654" s="121"/>
      <c r="G654" s="121"/>
      <c r="H654" s="121"/>
      <c r="I654" s="121"/>
      <c r="J654" s="121"/>
      <c r="K654" s="121"/>
    </row>
    <row r="655" spans="2:11">
      <c r="B655" s="120"/>
      <c r="C655" s="120"/>
      <c r="D655" s="120"/>
      <c r="E655" s="121"/>
      <c r="F655" s="121"/>
      <c r="G655" s="121"/>
      <c r="H655" s="121"/>
      <c r="I655" s="121"/>
      <c r="J655" s="121"/>
      <c r="K655" s="121"/>
    </row>
    <row r="656" spans="2:11">
      <c r="B656" s="120"/>
      <c r="C656" s="120"/>
      <c r="D656" s="120"/>
      <c r="E656" s="121"/>
      <c r="F656" s="121"/>
      <c r="G656" s="121"/>
      <c r="H656" s="121"/>
      <c r="I656" s="121"/>
      <c r="J656" s="121"/>
      <c r="K656" s="121"/>
    </row>
    <row r="657" spans="2:11">
      <c r="B657" s="120"/>
      <c r="C657" s="120"/>
      <c r="D657" s="120"/>
      <c r="E657" s="121"/>
      <c r="F657" s="121"/>
      <c r="G657" s="121"/>
      <c r="H657" s="121"/>
      <c r="I657" s="121"/>
      <c r="J657" s="121"/>
      <c r="K657" s="121"/>
    </row>
    <row r="658" spans="2:11">
      <c r="B658" s="120"/>
      <c r="C658" s="120"/>
      <c r="D658" s="120"/>
      <c r="E658" s="121"/>
      <c r="F658" s="121"/>
      <c r="G658" s="121"/>
      <c r="H658" s="121"/>
      <c r="I658" s="121"/>
      <c r="J658" s="121"/>
      <c r="K658" s="121"/>
    </row>
    <row r="659" spans="2:11">
      <c r="B659" s="120"/>
      <c r="C659" s="120"/>
      <c r="D659" s="120"/>
      <c r="E659" s="121"/>
      <c r="F659" s="121"/>
      <c r="G659" s="121"/>
      <c r="H659" s="121"/>
      <c r="I659" s="121"/>
      <c r="J659" s="121"/>
      <c r="K659" s="121"/>
    </row>
    <row r="660" spans="2:11">
      <c r="B660" s="120"/>
      <c r="C660" s="120"/>
      <c r="D660" s="120"/>
      <c r="E660" s="121"/>
      <c r="F660" s="121"/>
      <c r="G660" s="121"/>
      <c r="H660" s="121"/>
      <c r="I660" s="121"/>
      <c r="J660" s="121"/>
      <c r="K660" s="121"/>
    </row>
    <row r="661" spans="2:11">
      <c r="B661" s="120"/>
      <c r="C661" s="120"/>
      <c r="D661" s="120"/>
      <c r="E661" s="121"/>
      <c r="F661" s="121"/>
      <c r="G661" s="121"/>
      <c r="H661" s="121"/>
      <c r="I661" s="121"/>
      <c r="J661" s="121"/>
      <c r="K661" s="121"/>
    </row>
    <row r="662" spans="2:11">
      <c r="B662" s="120"/>
      <c r="C662" s="120"/>
      <c r="D662" s="120"/>
      <c r="E662" s="121"/>
      <c r="F662" s="121"/>
      <c r="G662" s="121"/>
      <c r="H662" s="121"/>
      <c r="I662" s="121"/>
      <c r="J662" s="121"/>
      <c r="K662" s="121"/>
    </row>
    <row r="663" spans="2:11">
      <c r="B663" s="120"/>
      <c r="C663" s="120"/>
      <c r="D663" s="120"/>
      <c r="E663" s="121"/>
      <c r="F663" s="121"/>
      <c r="G663" s="121"/>
      <c r="H663" s="121"/>
      <c r="I663" s="121"/>
      <c r="J663" s="121"/>
      <c r="K663" s="121"/>
    </row>
    <row r="664" spans="2:11">
      <c r="B664" s="120"/>
      <c r="C664" s="120"/>
      <c r="D664" s="120"/>
      <c r="E664" s="121"/>
      <c r="F664" s="121"/>
      <c r="G664" s="121"/>
      <c r="H664" s="121"/>
      <c r="I664" s="121"/>
      <c r="J664" s="121"/>
      <c r="K664" s="121"/>
    </row>
    <row r="665" spans="2:11">
      <c r="B665" s="120"/>
      <c r="C665" s="120"/>
      <c r="D665" s="120"/>
      <c r="E665" s="121"/>
      <c r="F665" s="121"/>
      <c r="G665" s="121"/>
      <c r="H665" s="121"/>
      <c r="I665" s="121"/>
      <c r="J665" s="121"/>
      <c r="K665" s="121"/>
    </row>
    <row r="666" spans="2:11">
      <c r="B666" s="120"/>
      <c r="C666" s="120"/>
      <c r="D666" s="120"/>
      <c r="E666" s="121"/>
      <c r="F666" s="121"/>
      <c r="G666" s="121"/>
      <c r="H666" s="121"/>
      <c r="I666" s="121"/>
      <c r="J666" s="121"/>
      <c r="K666" s="121"/>
    </row>
    <row r="667" spans="2:11">
      <c r="B667" s="120"/>
      <c r="C667" s="120"/>
      <c r="D667" s="120"/>
      <c r="E667" s="121"/>
      <c r="F667" s="121"/>
      <c r="G667" s="121"/>
      <c r="H667" s="121"/>
      <c r="I667" s="121"/>
      <c r="J667" s="121"/>
      <c r="K667" s="121"/>
    </row>
    <row r="668" spans="2:11">
      <c r="B668" s="120"/>
      <c r="C668" s="120"/>
      <c r="D668" s="120"/>
      <c r="E668" s="121"/>
      <c r="F668" s="121"/>
      <c r="G668" s="121"/>
      <c r="H668" s="121"/>
      <c r="I668" s="121"/>
      <c r="J668" s="121"/>
      <c r="K668" s="121"/>
    </row>
    <row r="669" spans="2:11">
      <c r="B669" s="120"/>
      <c r="C669" s="120"/>
      <c r="D669" s="120"/>
      <c r="E669" s="121"/>
      <c r="F669" s="121"/>
      <c r="G669" s="121"/>
      <c r="H669" s="121"/>
      <c r="I669" s="121"/>
      <c r="J669" s="121"/>
      <c r="K669" s="121"/>
    </row>
    <row r="670" spans="2:11">
      <c r="B670" s="120"/>
      <c r="C670" s="120"/>
      <c r="D670" s="120"/>
      <c r="E670" s="121"/>
      <c r="F670" s="121"/>
      <c r="G670" s="121"/>
      <c r="H670" s="121"/>
      <c r="I670" s="121"/>
      <c r="J670" s="121"/>
      <c r="K670" s="121"/>
    </row>
    <row r="671" spans="2:11">
      <c r="B671" s="120"/>
      <c r="C671" s="120"/>
      <c r="D671" s="120"/>
      <c r="E671" s="121"/>
      <c r="F671" s="121"/>
      <c r="G671" s="121"/>
      <c r="H671" s="121"/>
      <c r="I671" s="121"/>
      <c r="J671" s="121"/>
      <c r="K671" s="121"/>
    </row>
    <row r="672" spans="2:11">
      <c r="B672" s="120"/>
      <c r="C672" s="120"/>
      <c r="D672" s="120"/>
      <c r="E672" s="121"/>
      <c r="F672" s="121"/>
      <c r="G672" s="121"/>
      <c r="H672" s="121"/>
      <c r="I672" s="121"/>
      <c r="J672" s="121"/>
      <c r="K672" s="121"/>
    </row>
    <row r="673" spans="2:11">
      <c r="B673" s="120"/>
      <c r="C673" s="120"/>
      <c r="D673" s="120"/>
      <c r="E673" s="121"/>
      <c r="F673" s="121"/>
      <c r="G673" s="121"/>
      <c r="H673" s="121"/>
      <c r="I673" s="121"/>
      <c r="J673" s="121"/>
      <c r="K673" s="121"/>
    </row>
    <row r="674" spans="2:11">
      <c r="B674" s="120"/>
      <c r="C674" s="120"/>
      <c r="D674" s="120"/>
      <c r="E674" s="121"/>
      <c r="F674" s="121"/>
      <c r="G674" s="121"/>
      <c r="H674" s="121"/>
      <c r="I674" s="121"/>
      <c r="J674" s="121"/>
      <c r="K674" s="121"/>
    </row>
    <row r="675" spans="2:11">
      <c r="B675" s="120"/>
      <c r="C675" s="120"/>
      <c r="D675" s="120"/>
      <c r="E675" s="121"/>
      <c r="F675" s="121"/>
      <c r="G675" s="121"/>
      <c r="H675" s="121"/>
      <c r="I675" s="121"/>
      <c r="J675" s="121"/>
      <c r="K675" s="121"/>
    </row>
    <row r="676" spans="2:11">
      <c r="B676" s="120"/>
      <c r="C676" s="120"/>
      <c r="D676" s="120"/>
      <c r="E676" s="121"/>
      <c r="F676" s="121"/>
      <c r="G676" s="121"/>
      <c r="H676" s="121"/>
      <c r="I676" s="121"/>
      <c r="J676" s="121"/>
      <c r="K676" s="121"/>
    </row>
    <row r="677" spans="2:11">
      <c r="B677" s="120"/>
      <c r="C677" s="120"/>
      <c r="D677" s="120"/>
      <c r="E677" s="121"/>
      <c r="F677" s="121"/>
      <c r="G677" s="121"/>
      <c r="H677" s="121"/>
      <c r="I677" s="121"/>
      <c r="J677" s="121"/>
      <c r="K677" s="121"/>
    </row>
    <row r="678" spans="2:11">
      <c r="B678" s="120"/>
      <c r="C678" s="120"/>
      <c r="D678" s="120"/>
      <c r="E678" s="121"/>
      <c r="F678" s="121"/>
      <c r="G678" s="121"/>
      <c r="H678" s="121"/>
      <c r="I678" s="121"/>
      <c r="J678" s="121"/>
      <c r="K678" s="121"/>
    </row>
    <row r="679" spans="2:11">
      <c r="B679" s="120"/>
      <c r="C679" s="120"/>
      <c r="D679" s="120"/>
      <c r="E679" s="121"/>
      <c r="F679" s="121"/>
      <c r="G679" s="121"/>
      <c r="H679" s="121"/>
      <c r="I679" s="121"/>
      <c r="J679" s="121"/>
      <c r="K679" s="121"/>
    </row>
    <row r="680" spans="2:11">
      <c r="B680" s="120"/>
      <c r="C680" s="120"/>
      <c r="D680" s="120"/>
      <c r="E680" s="121"/>
      <c r="F680" s="121"/>
      <c r="G680" s="121"/>
      <c r="H680" s="121"/>
      <c r="I680" s="121"/>
      <c r="J680" s="121"/>
      <c r="K680" s="121"/>
    </row>
    <row r="681" spans="2:11">
      <c r="B681" s="120"/>
      <c r="C681" s="120"/>
      <c r="D681" s="120"/>
      <c r="E681" s="121"/>
      <c r="F681" s="121"/>
      <c r="G681" s="121"/>
      <c r="H681" s="121"/>
      <c r="I681" s="121"/>
      <c r="J681" s="121"/>
      <c r="K681" s="121"/>
    </row>
    <row r="682" spans="2:11">
      <c r="B682" s="120"/>
      <c r="C682" s="120"/>
      <c r="D682" s="120"/>
      <c r="E682" s="121"/>
      <c r="F682" s="121"/>
      <c r="G682" s="121"/>
      <c r="H682" s="121"/>
      <c r="I682" s="121"/>
      <c r="J682" s="121"/>
      <c r="K682" s="121"/>
    </row>
    <row r="683" spans="2:11">
      <c r="B683" s="120"/>
      <c r="C683" s="120"/>
      <c r="D683" s="120"/>
      <c r="E683" s="121"/>
      <c r="F683" s="121"/>
      <c r="G683" s="121"/>
      <c r="H683" s="121"/>
      <c r="I683" s="121"/>
      <c r="J683" s="121"/>
      <c r="K683" s="121"/>
    </row>
    <row r="684" spans="2:11">
      <c r="B684" s="120"/>
      <c r="C684" s="120"/>
      <c r="D684" s="120"/>
      <c r="E684" s="121"/>
      <c r="F684" s="121"/>
      <c r="G684" s="121"/>
      <c r="H684" s="121"/>
      <c r="I684" s="121"/>
      <c r="J684" s="121"/>
      <c r="K684" s="121"/>
    </row>
    <row r="685" spans="2:11">
      <c r="B685" s="120"/>
      <c r="C685" s="120"/>
      <c r="D685" s="120"/>
      <c r="E685" s="121"/>
      <c r="F685" s="121"/>
      <c r="G685" s="121"/>
      <c r="H685" s="121"/>
      <c r="I685" s="121"/>
      <c r="J685" s="121"/>
      <c r="K685" s="121"/>
    </row>
    <row r="686" spans="2:11">
      <c r="B686" s="120"/>
      <c r="C686" s="120"/>
      <c r="D686" s="120"/>
      <c r="E686" s="121"/>
      <c r="F686" s="121"/>
      <c r="G686" s="121"/>
      <c r="H686" s="121"/>
      <c r="I686" s="121"/>
      <c r="J686" s="121"/>
      <c r="K686" s="121"/>
    </row>
    <row r="687" spans="2:11">
      <c r="B687" s="120"/>
      <c r="C687" s="120"/>
      <c r="D687" s="120"/>
      <c r="E687" s="121"/>
      <c r="F687" s="121"/>
      <c r="G687" s="121"/>
      <c r="H687" s="121"/>
      <c r="I687" s="121"/>
      <c r="J687" s="121"/>
      <c r="K687" s="121"/>
    </row>
    <row r="688" spans="2:11">
      <c r="B688" s="120"/>
      <c r="C688" s="120"/>
      <c r="D688" s="120"/>
      <c r="E688" s="121"/>
      <c r="F688" s="121"/>
      <c r="G688" s="121"/>
      <c r="H688" s="121"/>
      <c r="I688" s="121"/>
      <c r="J688" s="121"/>
      <c r="K688" s="121"/>
    </row>
    <row r="689" spans="2:11">
      <c r="B689" s="120"/>
      <c r="C689" s="120"/>
      <c r="D689" s="120"/>
      <c r="E689" s="121"/>
      <c r="F689" s="121"/>
      <c r="G689" s="121"/>
      <c r="H689" s="121"/>
      <c r="I689" s="121"/>
      <c r="J689" s="121"/>
      <c r="K689" s="121"/>
    </row>
    <row r="690" spans="2:11">
      <c r="B690" s="120"/>
      <c r="C690" s="120"/>
      <c r="D690" s="120"/>
      <c r="E690" s="121"/>
      <c r="F690" s="121"/>
      <c r="G690" s="121"/>
      <c r="H690" s="121"/>
      <c r="I690" s="121"/>
      <c r="J690" s="121"/>
      <c r="K690" s="121"/>
    </row>
    <row r="691" spans="2:11">
      <c r="B691" s="120"/>
      <c r="C691" s="120"/>
      <c r="D691" s="120"/>
      <c r="E691" s="121"/>
      <c r="F691" s="121"/>
      <c r="G691" s="121"/>
      <c r="H691" s="121"/>
      <c r="I691" s="121"/>
      <c r="J691" s="121"/>
      <c r="K691" s="121"/>
    </row>
    <row r="692" spans="2:11">
      <c r="B692" s="120"/>
      <c r="C692" s="120"/>
      <c r="D692" s="120"/>
      <c r="E692" s="121"/>
      <c r="F692" s="121"/>
      <c r="G692" s="121"/>
      <c r="H692" s="121"/>
      <c r="I692" s="121"/>
      <c r="J692" s="121"/>
      <c r="K692" s="121"/>
    </row>
    <row r="693" spans="2:11">
      <c r="B693" s="120"/>
      <c r="C693" s="120"/>
      <c r="D693" s="120"/>
      <c r="E693" s="121"/>
      <c r="F693" s="121"/>
      <c r="G693" s="121"/>
      <c r="H693" s="121"/>
      <c r="I693" s="121"/>
      <c r="J693" s="121"/>
      <c r="K693" s="121"/>
    </row>
    <row r="694" spans="2:11">
      <c r="B694" s="120"/>
      <c r="C694" s="120"/>
      <c r="D694" s="120"/>
      <c r="E694" s="121"/>
      <c r="F694" s="121"/>
      <c r="G694" s="121"/>
      <c r="H694" s="121"/>
      <c r="I694" s="121"/>
      <c r="J694" s="121"/>
      <c r="K694" s="121"/>
    </row>
    <row r="695" spans="2:11">
      <c r="B695" s="120"/>
      <c r="C695" s="120"/>
      <c r="D695" s="120"/>
      <c r="E695" s="121"/>
      <c r="F695" s="121"/>
      <c r="G695" s="121"/>
      <c r="H695" s="121"/>
      <c r="I695" s="121"/>
      <c r="J695" s="121"/>
      <c r="K695" s="121"/>
    </row>
    <row r="696" spans="2:11">
      <c r="B696" s="120"/>
      <c r="C696" s="120"/>
      <c r="D696" s="120"/>
      <c r="E696" s="121"/>
      <c r="F696" s="121"/>
      <c r="G696" s="121"/>
      <c r="H696" s="121"/>
      <c r="I696" s="121"/>
      <c r="J696" s="121"/>
      <c r="K696" s="121"/>
    </row>
    <row r="697" spans="2:11">
      <c r="B697" s="120"/>
      <c r="C697" s="120"/>
      <c r="D697" s="120"/>
      <c r="E697" s="121"/>
      <c r="F697" s="121"/>
      <c r="G697" s="121"/>
      <c r="H697" s="121"/>
      <c r="I697" s="121"/>
      <c r="J697" s="121"/>
      <c r="K697" s="121"/>
    </row>
    <row r="698" spans="2:11">
      <c r="B698" s="120"/>
      <c r="C698" s="120"/>
      <c r="D698" s="120"/>
      <c r="E698" s="121"/>
      <c r="F698" s="121"/>
      <c r="G698" s="121"/>
      <c r="H698" s="121"/>
      <c r="I698" s="121"/>
      <c r="J698" s="121"/>
      <c r="K698" s="121"/>
    </row>
    <row r="699" spans="2:11">
      <c r="B699" s="120"/>
      <c r="C699" s="120"/>
      <c r="D699" s="120"/>
      <c r="E699" s="121"/>
      <c r="F699" s="121"/>
      <c r="G699" s="121"/>
      <c r="H699" s="121"/>
      <c r="I699" s="121"/>
      <c r="J699" s="121"/>
      <c r="K699" s="121"/>
    </row>
    <row r="700" spans="2:11">
      <c r="B700" s="120"/>
      <c r="C700" s="120"/>
      <c r="D700" s="120"/>
      <c r="E700" s="121"/>
      <c r="F700" s="121"/>
      <c r="G700" s="121"/>
      <c r="H700" s="121"/>
      <c r="I700" s="121"/>
      <c r="J700" s="121"/>
      <c r="K700" s="121"/>
    </row>
    <row r="701" spans="2:11">
      <c r="B701" s="120"/>
      <c r="C701" s="120"/>
      <c r="D701" s="120"/>
      <c r="E701" s="121"/>
      <c r="F701" s="121"/>
      <c r="G701" s="121"/>
      <c r="H701" s="121"/>
      <c r="I701" s="121"/>
      <c r="J701" s="121"/>
      <c r="K701" s="121"/>
    </row>
    <row r="702" spans="2:11">
      <c r="B702" s="120"/>
      <c r="C702" s="120"/>
      <c r="D702" s="120"/>
      <c r="E702" s="121"/>
      <c r="F702" s="121"/>
      <c r="G702" s="121"/>
      <c r="H702" s="121"/>
      <c r="I702" s="121"/>
      <c r="J702" s="121"/>
      <c r="K702" s="121"/>
    </row>
    <row r="703" spans="2:11">
      <c r="B703" s="120"/>
      <c r="C703" s="120"/>
      <c r="D703" s="120"/>
      <c r="E703" s="121"/>
      <c r="F703" s="121"/>
      <c r="G703" s="121"/>
      <c r="H703" s="121"/>
      <c r="I703" s="121"/>
      <c r="J703" s="121"/>
      <c r="K703" s="121"/>
    </row>
    <row r="704" spans="2:11">
      <c r="B704" s="120"/>
      <c r="C704" s="120"/>
      <c r="D704" s="120"/>
      <c r="E704" s="121"/>
      <c r="F704" s="121"/>
      <c r="G704" s="121"/>
      <c r="H704" s="121"/>
      <c r="I704" s="121"/>
      <c r="J704" s="121"/>
      <c r="K704" s="121"/>
    </row>
    <row r="705" spans="2:11">
      <c r="B705" s="120"/>
      <c r="C705" s="120"/>
      <c r="D705" s="120"/>
      <c r="E705" s="121"/>
      <c r="F705" s="121"/>
      <c r="G705" s="121"/>
      <c r="H705" s="121"/>
      <c r="I705" s="121"/>
      <c r="J705" s="121"/>
      <c r="K705" s="121"/>
    </row>
    <row r="706" spans="2:11">
      <c r="B706" s="120"/>
      <c r="C706" s="120"/>
      <c r="D706" s="120"/>
      <c r="E706" s="121"/>
      <c r="F706" s="121"/>
      <c r="G706" s="121"/>
      <c r="H706" s="121"/>
      <c r="I706" s="121"/>
      <c r="J706" s="121"/>
      <c r="K706" s="121"/>
    </row>
    <row r="707" spans="2:11">
      <c r="B707" s="120"/>
      <c r="C707" s="120"/>
      <c r="D707" s="120"/>
      <c r="E707" s="121"/>
      <c r="F707" s="121"/>
      <c r="G707" s="121"/>
      <c r="H707" s="121"/>
      <c r="I707" s="121"/>
      <c r="J707" s="121"/>
      <c r="K707" s="121"/>
    </row>
    <row r="708" spans="2:11">
      <c r="B708" s="120"/>
      <c r="C708" s="120"/>
      <c r="D708" s="120"/>
      <c r="E708" s="121"/>
      <c r="F708" s="121"/>
      <c r="G708" s="121"/>
      <c r="H708" s="121"/>
      <c r="I708" s="121"/>
      <c r="J708" s="121"/>
      <c r="K708" s="121"/>
    </row>
    <row r="709" spans="2:11">
      <c r="B709" s="120"/>
      <c r="C709" s="120"/>
      <c r="D709" s="120"/>
      <c r="E709" s="121"/>
      <c r="F709" s="121"/>
      <c r="G709" s="121"/>
      <c r="H709" s="121"/>
      <c r="I709" s="121"/>
      <c r="J709" s="121"/>
      <c r="K709" s="121"/>
    </row>
    <row r="710" spans="2:11">
      <c r="B710" s="120"/>
      <c r="C710" s="120"/>
      <c r="D710" s="120"/>
      <c r="E710" s="121"/>
      <c r="F710" s="121"/>
      <c r="G710" s="121"/>
      <c r="H710" s="121"/>
      <c r="I710" s="121"/>
      <c r="J710" s="121"/>
      <c r="K710" s="121"/>
    </row>
    <row r="711" spans="2:11">
      <c r="B711" s="120"/>
      <c r="C711" s="120"/>
      <c r="D711" s="120"/>
      <c r="E711" s="121"/>
      <c r="F711" s="121"/>
      <c r="G711" s="121"/>
      <c r="H711" s="121"/>
      <c r="I711" s="121"/>
      <c r="J711" s="121"/>
      <c r="K711" s="121"/>
    </row>
    <row r="712" spans="2:11">
      <c r="B712" s="120"/>
      <c r="C712" s="120"/>
      <c r="D712" s="120"/>
      <c r="E712" s="121"/>
      <c r="F712" s="121"/>
      <c r="G712" s="121"/>
      <c r="H712" s="121"/>
      <c r="I712" s="121"/>
      <c r="J712" s="121"/>
      <c r="K712" s="121"/>
    </row>
    <row r="713" spans="2:11">
      <c r="B713" s="120"/>
      <c r="C713" s="120"/>
      <c r="D713" s="120"/>
      <c r="E713" s="121"/>
      <c r="F713" s="121"/>
      <c r="G713" s="121"/>
      <c r="H713" s="121"/>
      <c r="I713" s="121"/>
      <c r="J713" s="121"/>
      <c r="K713" s="121"/>
    </row>
    <row r="714" spans="2:11">
      <c r="B714" s="120"/>
      <c r="C714" s="120"/>
      <c r="D714" s="120"/>
      <c r="E714" s="121"/>
      <c r="F714" s="121"/>
      <c r="G714" s="121"/>
      <c r="H714" s="121"/>
      <c r="I714" s="121"/>
      <c r="J714" s="121"/>
      <c r="K714" s="121"/>
    </row>
    <row r="715" spans="2:11">
      <c r="B715" s="120"/>
      <c r="C715" s="120"/>
      <c r="D715" s="120"/>
      <c r="E715" s="121"/>
      <c r="F715" s="121"/>
      <c r="G715" s="121"/>
      <c r="H715" s="121"/>
      <c r="I715" s="121"/>
      <c r="J715" s="121"/>
      <c r="K715" s="121"/>
    </row>
    <row r="716" spans="2:11">
      <c r="B716" s="120"/>
      <c r="C716" s="120"/>
      <c r="D716" s="120"/>
      <c r="E716" s="121"/>
      <c r="F716" s="121"/>
      <c r="G716" s="121"/>
      <c r="H716" s="121"/>
      <c r="I716" s="121"/>
      <c r="J716" s="121"/>
      <c r="K716" s="121"/>
    </row>
    <row r="717" spans="2:11">
      <c r="B717" s="120"/>
      <c r="C717" s="120"/>
      <c r="D717" s="120"/>
      <c r="E717" s="121"/>
      <c r="F717" s="121"/>
      <c r="G717" s="121"/>
      <c r="H717" s="121"/>
      <c r="I717" s="121"/>
      <c r="J717" s="121"/>
      <c r="K717" s="121"/>
    </row>
    <row r="718" spans="2:11">
      <c r="B718" s="120"/>
      <c r="C718" s="120"/>
      <c r="D718" s="120"/>
      <c r="E718" s="121"/>
      <c r="F718" s="121"/>
      <c r="G718" s="121"/>
      <c r="H718" s="121"/>
      <c r="I718" s="121"/>
      <c r="J718" s="121"/>
      <c r="K718" s="121"/>
    </row>
    <row r="719" spans="2:11">
      <c r="B719" s="120"/>
      <c r="C719" s="120"/>
      <c r="D719" s="120"/>
      <c r="E719" s="121"/>
      <c r="F719" s="121"/>
      <c r="G719" s="121"/>
      <c r="H719" s="121"/>
      <c r="I719" s="121"/>
      <c r="J719" s="121"/>
      <c r="K719" s="121"/>
    </row>
    <row r="720" spans="2:11">
      <c r="B720" s="120"/>
      <c r="C720" s="120"/>
      <c r="D720" s="120"/>
      <c r="E720" s="121"/>
      <c r="F720" s="121"/>
      <c r="G720" s="121"/>
      <c r="H720" s="121"/>
      <c r="I720" s="121"/>
      <c r="J720" s="121"/>
      <c r="K720" s="121"/>
    </row>
    <row r="721" spans="2:11">
      <c r="B721" s="120"/>
      <c r="C721" s="120"/>
      <c r="D721" s="120"/>
      <c r="E721" s="121"/>
      <c r="F721" s="121"/>
      <c r="G721" s="121"/>
      <c r="H721" s="121"/>
      <c r="I721" s="121"/>
      <c r="J721" s="121"/>
      <c r="K721" s="121"/>
    </row>
    <row r="722" spans="2:11">
      <c r="B722" s="120"/>
      <c r="C722" s="120"/>
      <c r="D722" s="120"/>
      <c r="E722" s="121"/>
      <c r="F722" s="121"/>
      <c r="G722" s="121"/>
      <c r="H722" s="121"/>
      <c r="I722" s="121"/>
      <c r="J722" s="121"/>
      <c r="K722" s="121"/>
    </row>
    <row r="723" spans="2:11">
      <c r="B723" s="120"/>
      <c r="C723" s="120"/>
      <c r="D723" s="120"/>
      <c r="E723" s="121"/>
      <c r="F723" s="121"/>
      <c r="G723" s="121"/>
      <c r="H723" s="121"/>
      <c r="I723" s="121"/>
      <c r="J723" s="121"/>
      <c r="K723" s="121"/>
    </row>
    <row r="724" spans="2:11">
      <c r="B724" s="120"/>
      <c r="C724" s="120"/>
      <c r="D724" s="120"/>
      <c r="E724" s="121"/>
      <c r="F724" s="121"/>
      <c r="G724" s="121"/>
      <c r="H724" s="121"/>
      <c r="I724" s="121"/>
      <c r="J724" s="121"/>
      <c r="K724" s="121"/>
    </row>
    <row r="725" spans="2:11">
      <c r="B725" s="120"/>
      <c r="C725" s="120"/>
      <c r="D725" s="120"/>
      <c r="E725" s="121"/>
      <c r="F725" s="121"/>
      <c r="G725" s="121"/>
      <c r="H725" s="121"/>
      <c r="I725" s="121"/>
      <c r="J725" s="121"/>
      <c r="K725" s="121"/>
    </row>
    <row r="726" spans="2:11">
      <c r="B726" s="120"/>
      <c r="C726" s="120"/>
      <c r="D726" s="120"/>
      <c r="E726" s="121"/>
      <c r="F726" s="121"/>
      <c r="G726" s="121"/>
      <c r="H726" s="121"/>
      <c r="I726" s="121"/>
      <c r="J726" s="121"/>
      <c r="K726" s="121"/>
    </row>
    <row r="727" spans="2:11">
      <c r="B727" s="120"/>
      <c r="C727" s="120"/>
      <c r="D727" s="120"/>
      <c r="E727" s="121"/>
      <c r="F727" s="121"/>
      <c r="G727" s="121"/>
      <c r="H727" s="121"/>
      <c r="I727" s="121"/>
      <c r="J727" s="121"/>
      <c r="K727" s="121"/>
    </row>
    <row r="728" spans="2:11">
      <c r="B728" s="120"/>
      <c r="C728" s="120"/>
      <c r="D728" s="120"/>
      <c r="E728" s="121"/>
      <c r="F728" s="121"/>
      <c r="G728" s="121"/>
      <c r="H728" s="121"/>
      <c r="I728" s="121"/>
      <c r="J728" s="121"/>
      <c r="K728" s="121"/>
    </row>
    <row r="729" spans="2:11">
      <c r="B729" s="120"/>
      <c r="C729" s="120"/>
      <c r="D729" s="120"/>
      <c r="E729" s="121"/>
      <c r="F729" s="121"/>
      <c r="G729" s="121"/>
      <c r="H729" s="121"/>
      <c r="I729" s="121"/>
      <c r="J729" s="121"/>
      <c r="K729" s="121"/>
    </row>
    <row r="730" spans="2:11">
      <c r="B730" s="120"/>
      <c r="C730" s="120"/>
      <c r="D730" s="120"/>
      <c r="E730" s="121"/>
      <c r="F730" s="121"/>
      <c r="G730" s="121"/>
      <c r="H730" s="121"/>
      <c r="I730" s="121"/>
      <c r="J730" s="121"/>
      <c r="K730" s="121"/>
    </row>
    <row r="731" spans="2:11">
      <c r="B731" s="120"/>
      <c r="C731" s="120"/>
      <c r="D731" s="120"/>
      <c r="E731" s="121"/>
      <c r="F731" s="121"/>
      <c r="G731" s="121"/>
      <c r="H731" s="121"/>
      <c r="I731" s="121"/>
      <c r="J731" s="121"/>
      <c r="K731" s="121"/>
    </row>
    <row r="732" spans="2:11">
      <c r="B732" s="120"/>
      <c r="C732" s="120"/>
      <c r="D732" s="120"/>
      <c r="E732" s="121"/>
      <c r="F732" s="121"/>
      <c r="G732" s="121"/>
      <c r="H732" s="121"/>
      <c r="I732" s="121"/>
      <c r="J732" s="121"/>
      <c r="K732" s="121"/>
    </row>
    <row r="733" spans="2:11">
      <c r="B733" s="120"/>
      <c r="C733" s="120"/>
      <c r="D733" s="120"/>
      <c r="E733" s="121"/>
      <c r="F733" s="121"/>
      <c r="G733" s="121"/>
      <c r="H733" s="121"/>
      <c r="I733" s="121"/>
      <c r="J733" s="121"/>
      <c r="K733" s="121"/>
    </row>
    <row r="734" spans="2:11">
      <c r="B734" s="120"/>
      <c r="C734" s="120"/>
      <c r="D734" s="120"/>
      <c r="E734" s="121"/>
      <c r="F734" s="121"/>
      <c r="G734" s="121"/>
      <c r="H734" s="121"/>
      <c r="I734" s="121"/>
      <c r="J734" s="121"/>
      <c r="K734" s="121"/>
    </row>
    <row r="735" spans="2:11">
      <c r="B735" s="120"/>
      <c r="C735" s="120"/>
      <c r="D735" s="120"/>
      <c r="E735" s="121"/>
      <c r="F735" s="121"/>
      <c r="G735" s="121"/>
      <c r="H735" s="121"/>
      <c r="I735" s="121"/>
      <c r="J735" s="121"/>
      <c r="K735" s="121"/>
    </row>
    <row r="736" spans="2:11">
      <c r="B736" s="120"/>
      <c r="C736" s="120"/>
      <c r="D736" s="120"/>
      <c r="E736" s="121"/>
      <c r="F736" s="121"/>
      <c r="G736" s="121"/>
      <c r="H736" s="121"/>
      <c r="I736" s="121"/>
      <c r="J736" s="121"/>
      <c r="K736" s="121"/>
    </row>
    <row r="737" spans="2:11">
      <c r="B737" s="120"/>
      <c r="C737" s="120"/>
      <c r="D737" s="120"/>
      <c r="E737" s="121"/>
      <c r="F737" s="121"/>
      <c r="G737" s="121"/>
      <c r="H737" s="121"/>
      <c r="I737" s="121"/>
      <c r="J737" s="121"/>
      <c r="K737" s="121"/>
    </row>
    <row r="738" spans="2:11">
      <c r="B738" s="120"/>
      <c r="C738" s="120"/>
      <c r="D738" s="120"/>
      <c r="E738" s="121"/>
      <c r="F738" s="121"/>
      <c r="G738" s="121"/>
      <c r="H738" s="121"/>
      <c r="I738" s="121"/>
      <c r="J738" s="121"/>
      <c r="K738" s="121"/>
    </row>
    <row r="739" spans="2:11">
      <c r="B739" s="120"/>
      <c r="C739" s="120"/>
      <c r="D739" s="120"/>
      <c r="E739" s="121"/>
      <c r="F739" s="121"/>
      <c r="G739" s="121"/>
      <c r="H739" s="121"/>
      <c r="I739" s="121"/>
      <c r="J739" s="121"/>
      <c r="K739" s="121"/>
    </row>
    <row r="740" spans="2:11">
      <c r="B740" s="120"/>
      <c r="C740" s="120"/>
      <c r="D740" s="120"/>
      <c r="E740" s="121"/>
      <c r="F740" s="121"/>
      <c r="G740" s="121"/>
      <c r="H740" s="121"/>
      <c r="I740" s="121"/>
      <c r="J740" s="121"/>
      <c r="K740" s="121"/>
    </row>
    <row r="741" spans="2:11">
      <c r="B741" s="120"/>
      <c r="C741" s="120"/>
      <c r="D741" s="120"/>
      <c r="E741" s="121"/>
      <c r="F741" s="121"/>
      <c r="G741" s="121"/>
      <c r="H741" s="121"/>
      <c r="I741" s="121"/>
      <c r="J741" s="121"/>
      <c r="K741" s="121"/>
    </row>
    <row r="742" spans="2:11">
      <c r="B742" s="120"/>
      <c r="C742" s="120"/>
      <c r="D742" s="120"/>
      <c r="E742" s="121"/>
      <c r="F742" s="121"/>
      <c r="G742" s="121"/>
      <c r="H742" s="121"/>
      <c r="I742" s="121"/>
      <c r="J742" s="121"/>
      <c r="K742" s="121"/>
    </row>
    <row r="743" spans="2:11">
      <c r="B743" s="120"/>
      <c r="C743" s="120"/>
      <c r="D743" s="120"/>
      <c r="E743" s="121"/>
      <c r="F743" s="121"/>
      <c r="G743" s="121"/>
      <c r="H743" s="121"/>
      <c r="I743" s="121"/>
      <c r="J743" s="121"/>
      <c r="K743" s="121"/>
    </row>
    <row r="744" spans="2:11">
      <c r="B744" s="120"/>
      <c r="C744" s="120"/>
      <c r="D744" s="120"/>
      <c r="E744" s="121"/>
      <c r="F744" s="121"/>
      <c r="G744" s="121"/>
      <c r="H744" s="121"/>
      <c r="I744" s="121"/>
      <c r="J744" s="121"/>
      <c r="K744" s="121"/>
    </row>
    <row r="745" spans="2:11">
      <c r="B745" s="120"/>
      <c r="C745" s="120"/>
      <c r="D745" s="120"/>
      <c r="E745" s="121"/>
      <c r="F745" s="121"/>
      <c r="G745" s="121"/>
      <c r="H745" s="121"/>
      <c r="I745" s="121"/>
      <c r="J745" s="121"/>
      <c r="K745" s="121"/>
    </row>
    <row r="746" spans="2:11">
      <c r="B746" s="120"/>
      <c r="C746" s="120"/>
      <c r="D746" s="120"/>
      <c r="E746" s="121"/>
      <c r="F746" s="121"/>
      <c r="G746" s="121"/>
      <c r="H746" s="121"/>
      <c r="I746" s="121"/>
      <c r="J746" s="121"/>
      <c r="K746" s="121"/>
    </row>
    <row r="747" spans="2:11">
      <c r="B747" s="120"/>
      <c r="C747" s="120"/>
      <c r="D747" s="120"/>
      <c r="E747" s="121"/>
      <c r="F747" s="121"/>
      <c r="G747" s="121"/>
      <c r="H747" s="121"/>
      <c r="I747" s="121"/>
      <c r="J747" s="121"/>
      <c r="K747" s="121"/>
    </row>
    <row r="748" spans="2:11">
      <c r="B748" s="120"/>
      <c r="C748" s="120"/>
      <c r="D748" s="120"/>
      <c r="E748" s="121"/>
      <c r="F748" s="121"/>
      <c r="G748" s="121"/>
      <c r="H748" s="121"/>
      <c r="I748" s="121"/>
      <c r="J748" s="121"/>
      <c r="K748" s="121"/>
    </row>
    <row r="749" spans="2:11">
      <c r="B749" s="120"/>
      <c r="C749" s="120"/>
      <c r="D749" s="120"/>
      <c r="E749" s="121"/>
      <c r="F749" s="121"/>
      <c r="G749" s="121"/>
      <c r="H749" s="121"/>
      <c r="I749" s="121"/>
      <c r="J749" s="121"/>
      <c r="K749" s="121"/>
    </row>
    <row r="750" spans="2:11">
      <c r="B750" s="120"/>
      <c r="C750" s="120"/>
      <c r="D750" s="120"/>
      <c r="E750" s="121"/>
      <c r="F750" s="121"/>
      <c r="G750" s="121"/>
      <c r="H750" s="121"/>
      <c r="I750" s="121"/>
      <c r="J750" s="121"/>
      <c r="K750" s="121"/>
    </row>
    <row r="751" spans="2:11">
      <c r="B751" s="120"/>
      <c r="C751" s="120"/>
      <c r="D751" s="120"/>
      <c r="E751" s="121"/>
      <c r="F751" s="121"/>
      <c r="G751" s="121"/>
      <c r="H751" s="121"/>
      <c r="I751" s="121"/>
      <c r="J751" s="121"/>
      <c r="K751" s="121"/>
    </row>
    <row r="752" spans="2:11">
      <c r="B752" s="120"/>
      <c r="C752" s="120"/>
      <c r="D752" s="120"/>
      <c r="E752" s="121"/>
      <c r="F752" s="121"/>
      <c r="G752" s="121"/>
      <c r="H752" s="121"/>
      <c r="I752" s="121"/>
      <c r="J752" s="121"/>
      <c r="K752" s="121"/>
    </row>
    <row r="753" spans="2:11">
      <c r="B753" s="120"/>
      <c r="C753" s="120"/>
      <c r="D753" s="120"/>
      <c r="E753" s="121"/>
      <c r="F753" s="121"/>
      <c r="G753" s="121"/>
      <c r="H753" s="121"/>
      <c r="I753" s="121"/>
      <c r="J753" s="121"/>
      <c r="K753" s="121"/>
    </row>
    <row r="754" spans="2:11">
      <c r="B754" s="120"/>
      <c r="C754" s="120"/>
      <c r="D754" s="120"/>
      <c r="E754" s="121"/>
      <c r="F754" s="121"/>
      <c r="G754" s="121"/>
      <c r="H754" s="121"/>
      <c r="I754" s="121"/>
      <c r="J754" s="121"/>
      <c r="K754" s="121"/>
    </row>
    <row r="755" spans="2:11">
      <c r="B755" s="120"/>
      <c r="C755" s="120"/>
      <c r="D755" s="120"/>
      <c r="E755" s="121"/>
      <c r="F755" s="121"/>
      <c r="G755" s="121"/>
      <c r="H755" s="121"/>
      <c r="I755" s="121"/>
      <c r="J755" s="121"/>
      <c r="K755" s="121"/>
    </row>
    <row r="756" spans="2:11">
      <c r="B756" s="120"/>
      <c r="C756" s="120"/>
      <c r="D756" s="120"/>
      <c r="E756" s="121"/>
      <c r="F756" s="121"/>
      <c r="G756" s="121"/>
      <c r="H756" s="121"/>
      <c r="I756" s="121"/>
      <c r="J756" s="121"/>
      <c r="K756" s="121"/>
    </row>
    <row r="757" spans="2:11">
      <c r="B757" s="120"/>
      <c r="C757" s="120"/>
      <c r="D757" s="120"/>
      <c r="E757" s="121"/>
      <c r="F757" s="121"/>
      <c r="G757" s="121"/>
      <c r="H757" s="121"/>
      <c r="I757" s="121"/>
      <c r="J757" s="121"/>
      <c r="K757" s="121"/>
    </row>
    <row r="758" spans="2:11">
      <c r="B758" s="120"/>
      <c r="C758" s="120"/>
      <c r="D758" s="120"/>
      <c r="E758" s="121"/>
      <c r="F758" s="121"/>
      <c r="G758" s="121"/>
      <c r="H758" s="121"/>
      <c r="I758" s="121"/>
      <c r="J758" s="121"/>
      <c r="K758" s="121"/>
    </row>
    <row r="759" spans="2:11">
      <c r="B759" s="120"/>
      <c r="C759" s="120"/>
      <c r="D759" s="120"/>
      <c r="E759" s="121"/>
      <c r="F759" s="121"/>
      <c r="G759" s="121"/>
      <c r="H759" s="121"/>
      <c r="I759" s="121"/>
      <c r="J759" s="121"/>
      <c r="K759" s="121"/>
    </row>
    <row r="760" spans="2:11">
      <c r="B760" s="120"/>
      <c r="C760" s="120"/>
      <c r="D760" s="120"/>
      <c r="E760" s="121"/>
      <c r="F760" s="121"/>
      <c r="G760" s="121"/>
      <c r="H760" s="121"/>
      <c r="I760" s="121"/>
      <c r="J760" s="121"/>
      <c r="K760" s="121"/>
    </row>
    <row r="761" spans="2:11">
      <c r="B761" s="120"/>
      <c r="C761" s="120"/>
      <c r="D761" s="120"/>
      <c r="E761" s="121"/>
      <c r="F761" s="121"/>
      <c r="G761" s="121"/>
      <c r="H761" s="121"/>
      <c r="I761" s="121"/>
      <c r="J761" s="121"/>
      <c r="K761" s="121"/>
    </row>
    <row r="762" spans="2:11">
      <c r="B762" s="120"/>
      <c r="C762" s="120"/>
      <c r="D762" s="120"/>
      <c r="E762" s="121"/>
      <c r="F762" s="121"/>
      <c r="G762" s="121"/>
      <c r="H762" s="121"/>
      <c r="I762" s="121"/>
      <c r="J762" s="121"/>
      <c r="K762" s="121"/>
    </row>
    <row r="763" spans="2:11">
      <c r="B763" s="120"/>
      <c r="C763" s="120"/>
      <c r="D763" s="120"/>
      <c r="E763" s="121"/>
      <c r="F763" s="121"/>
      <c r="G763" s="121"/>
      <c r="H763" s="121"/>
      <c r="I763" s="121"/>
      <c r="J763" s="121"/>
      <c r="K763" s="121"/>
    </row>
    <row r="764" spans="2:11">
      <c r="B764" s="120"/>
      <c r="C764" s="120"/>
      <c r="D764" s="120"/>
      <c r="E764" s="121"/>
      <c r="F764" s="121"/>
      <c r="G764" s="121"/>
      <c r="H764" s="121"/>
      <c r="I764" s="121"/>
      <c r="J764" s="121"/>
      <c r="K764" s="121"/>
    </row>
    <row r="765" spans="2:11">
      <c r="B765" s="120"/>
      <c r="C765" s="120"/>
      <c r="D765" s="120"/>
      <c r="E765" s="121"/>
      <c r="F765" s="121"/>
      <c r="G765" s="121"/>
      <c r="H765" s="121"/>
      <c r="I765" s="121"/>
      <c r="J765" s="121"/>
      <c r="K765" s="121"/>
    </row>
    <row r="766" spans="2:11">
      <c r="B766" s="120"/>
      <c r="C766" s="120"/>
      <c r="D766" s="120"/>
      <c r="E766" s="121"/>
      <c r="F766" s="121"/>
      <c r="G766" s="121"/>
      <c r="H766" s="121"/>
      <c r="I766" s="121"/>
      <c r="J766" s="121"/>
      <c r="K766" s="121"/>
    </row>
    <row r="767" spans="2:11">
      <c r="B767" s="120"/>
      <c r="C767" s="120"/>
      <c r="D767" s="120"/>
      <c r="E767" s="121"/>
      <c r="F767" s="121"/>
      <c r="G767" s="121"/>
      <c r="H767" s="121"/>
      <c r="I767" s="121"/>
      <c r="J767" s="121"/>
      <c r="K767" s="121"/>
    </row>
    <row r="768" spans="2:11">
      <c r="B768" s="120"/>
      <c r="C768" s="120"/>
      <c r="D768" s="120"/>
      <c r="E768" s="121"/>
      <c r="F768" s="121"/>
      <c r="G768" s="121"/>
      <c r="H768" s="121"/>
      <c r="I768" s="121"/>
      <c r="J768" s="121"/>
      <c r="K768" s="121"/>
    </row>
    <row r="769" spans="2:11">
      <c r="B769" s="120"/>
      <c r="C769" s="120"/>
      <c r="D769" s="120"/>
      <c r="E769" s="121"/>
      <c r="F769" s="121"/>
      <c r="G769" s="121"/>
      <c r="H769" s="121"/>
      <c r="I769" s="121"/>
      <c r="J769" s="121"/>
      <c r="K769" s="121"/>
    </row>
    <row r="770" spans="2:11">
      <c r="B770" s="120"/>
      <c r="C770" s="120"/>
      <c r="D770" s="120"/>
      <c r="E770" s="121"/>
      <c r="F770" s="121"/>
      <c r="G770" s="121"/>
      <c r="H770" s="121"/>
      <c r="I770" s="121"/>
      <c r="J770" s="121"/>
      <c r="K770" s="121"/>
    </row>
    <row r="771" spans="2:11">
      <c r="B771" s="120"/>
      <c r="C771" s="120"/>
      <c r="D771" s="120"/>
      <c r="E771" s="121"/>
      <c r="F771" s="121"/>
      <c r="G771" s="121"/>
      <c r="H771" s="121"/>
      <c r="I771" s="121"/>
      <c r="J771" s="121"/>
      <c r="K771" s="121"/>
    </row>
    <row r="772" spans="2:11">
      <c r="B772" s="120"/>
      <c r="C772" s="120"/>
      <c r="D772" s="120"/>
      <c r="E772" s="121"/>
      <c r="F772" s="121"/>
      <c r="G772" s="121"/>
      <c r="H772" s="121"/>
      <c r="I772" s="121"/>
      <c r="J772" s="121"/>
      <c r="K772" s="121"/>
    </row>
    <row r="773" spans="2:11">
      <c r="B773" s="120"/>
      <c r="C773" s="120"/>
      <c r="D773" s="120"/>
      <c r="E773" s="121"/>
      <c r="F773" s="121"/>
      <c r="G773" s="121"/>
      <c r="H773" s="121"/>
      <c r="I773" s="121"/>
      <c r="J773" s="121"/>
      <c r="K773" s="121"/>
    </row>
    <row r="774" spans="2:11">
      <c r="B774" s="120"/>
      <c r="C774" s="120"/>
      <c r="D774" s="120"/>
      <c r="E774" s="121"/>
      <c r="F774" s="121"/>
      <c r="G774" s="121"/>
      <c r="H774" s="121"/>
      <c r="I774" s="121"/>
      <c r="J774" s="121"/>
      <c r="K774" s="121"/>
    </row>
    <row r="775" spans="2:11">
      <c r="B775" s="120"/>
      <c r="C775" s="120"/>
      <c r="D775" s="120"/>
      <c r="E775" s="121"/>
      <c r="F775" s="121"/>
      <c r="G775" s="121"/>
      <c r="H775" s="121"/>
      <c r="I775" s="121"/>
      <c r="J775" s="121"/>
      <c r="K775" s="121"/>
    </row>
    <row r="776" spans="2:11">
      <c r="B776" s="120"/>
      <c r="C776" s="120"/>
      <c r="D776" s="120"/>
      <c r="E776" s="121"/>
      <c r="F776" s="121"/>
      <c r="G776" s="121"/>
      <c r="H776" s="121"/>
      <c r="I776" s="121"/>
      <c r="J776" s="121"/>
      <c r="K776" s="121"/>
    </row>
    <row r="777" spans="2:11">
      <c r="B777" s="120"/>
      <c r="C777" s="120"/>
      <c r="D777" s="120"/>
      <c r="E777" s="121"/>
      <c r="F777" s="121"/>
      <c r="G777" s="121"/>
      <c r="H777" s="121"/>
      <c r="I777" s="121"/>
      <c r="J777" s="121"/>
      <c r="K777" s="121"/>
    </row>
    <row r="778" spans="2:11">
      <c r="B778" s="120"/>
      <c r="C778" s="120"/>
      <c r="D778" s="120"/>
      <c r="E778" s="121"/>
      <c r="F778" s="121"/>
      <c r="G778" s="121"/>
      <c r="H778" s="121"/>
      <c r="I778" s="121"/>
      <c r="J778" s="121"/>
      <c r="K778" s="121"/>
    </row>
    <row r="779" spans="2:11">
      <c r="B779" s="120"/>
      <c r="C779" s="120"/>
      <c r="D779" s="120"/>
      <c r="E779" s="121"/>
      <c r="F779" s="121"/>
      <c r="G779" s="121"/>
      <c r="H779" s="121"/>
      <c r="I779" s="121"/>
      <c r="J779" s="121"/>
      <c r="K779" s="121"/>
    </row>
    <row r="780" spans="2:11">
      <c r="B780" s="120"/>
      <c r="C780" s="120"/>
      <c r="D780" s="120"/>
      <c r="E780" s="121"/>
      <c r="F780" s="121"/>
      <c r="G780" s="121"/>
      <c r="H780" s="121"/>
      <c r="I780" s="121"/>
      <c r="J780" s="121"/>
      <c r="K780" s="121"/>
    </row>
    <row r="781" spans="2:11">
      <c r="B781" s="120"/>
      <c r="C781" s="120"/>
      <c r="D781" s="120"/>
      <c r="E781" s="121"/>
      <c r="F781" s="121"/>
      <c r="G781" s="121"/>
      <c r="H781" s="121"/>
      <c r="I781" s="121"/>
      <c r="J781" s="121"/>
      <c r="K781" s="121"/>
    </row>
    <row r="782" spans="2:11">
      <c r="B782" s="120"/>
      <c r="C782" s="120"/>
      <c r="D782" s="120"/>
      <c r="E782" s="121"/>
      <c r="F782" s="121"/>
      <c r="G782" s="121"/>
      <c r="H782" s="121"/>
      <c r="I782" s="121"/>
      <c r="J782" s="121"/>
      <c r="K782" s="121"/>
    </row>
    <row r="783" spans="2:11">
      <c r="B783" s="120"/>
      <c r="C783" s="120"/>
      <c r="D783" s="120"/>
      <c r="E783" s="121"/>
      <c r="F783" s="121"/>
      <c r="G783" s="121"/>
      <c r="H783" s="121"/>
      <c r="I783" s="121"/>
      <c r="J783" s="121"/>
      <c r="K783" s="121"/>
    </row>
    <row r="784" spans="2:11">
      <c r="B784" s="120"/>
      <c r="C784" s="120"/>
      <c r="D784" s="120"/>
      <c r="E784" s="121"/>
      <c r="F784" s="121"/>
      <c r="G784" s="121"/>
      <c r="H784" s="121"/>
      <c r="I784" s="121"/>
      <c r="J784" s="121"/>
      <c r="K784" s="121"/>
    </row>
    <row r="785" spans="2:11">
      <c r="B785" s="120"/>
      <c r="C785" s="120"/>
      <c r="D785" s="120"/>
      <c r="E785" s="121"/>
      <c r="F785" s="121"/>
      <c r="G785" s="121"/>
      <c r="H785" s="121"/>
      <c r="I785" s="121"/>
      <c r="J785" s="121"/>
      <c r="K785" s="121"/>
    </row>
    <row r="786" spans="2:11">
      <c r="B786" s="120"/>
      <c r="C786" s="120"/>
      <c r="D786" s="120"/>
      <c r="E786" s="121"/>
      <c r="F786" s="121"/>
      <c r="G786" s="121"/>
      <c r="H786" s="121"/>
      <c r="I786" s="121"/>
      <c r="J786" s="121"/>
      <c r="K786" s="121"/>
    </row>
    <row r="787" spans="2:11">
      <c r="B787" s="120"/>
      <c r="C787" s="120"/>
      <c r="D787" s="120"/>
      <c r="E787" s="121"/>
      <c r="F787" s="121"/>
      <c r="G787" s="121"/>
      <c r="H787" s="121"/>
      <c r="I787" s="121"/>
      <c r="J787" s="121"/>
      <c r="K787" s="121"/>
    </row>
    <row r="788" spans="2:11">
      <c r="B788" s="120"/>
      <c r="C788" s="120"/>
      <c r="D788" s="120"/>
      <c r="E788" s="121"/>
      <c r="F788" s="121"/>
      <c r="G788" s="121"/>
      <c r="H788" s="121"/>
      <c r="I788" s="121"/>
      <c r="J788" s="121"/>
      <c r="K788" s="121"/>
    </row>
    <row r="789" spans="2:11">
      <c r="B789" s="120"/>
      <c r="C789" s="120"/>
      <c r="D789" s="120"/>
      <c r="E789" s="121"/>
      <c r="F789" s="121"/>
      <c r="G789" s="121"/>
      <c r="H789" s="121"/>
      <c r="I789" s="121"/>
      <c r="J789" s="121"/>
      <c r="K789" s="121"/>
    </row>
    <row r="790" spans="2:11">
      <c r="B790" s="120"/>
      <c r="C790" s="120"/>
      <c r="D790" s="120"/>
      <c r="E790" s="121"/>
      <c r="F790" s="121"/>
      <c r="G790" s="121"/>
      <c r="H790" s="121"/>
      <c r="I790" s="121"/>
      <c r="J790" s="121"/>
      <c r="K790" s="121"/>
    </row>
    <row r="791" spans="2:11">
      <c r="B791" s="120"/>
      <c r="C791" s="120"/>
      <c r="D791" s="120"/>
      <c r="E791" s="121"/>
      <c r="F791" s="121"/>
      <c r="G791" s="121"/>
      <c r="H791" s="121"/>
      <c r="I791" s="121"/>
      <c r="J791" s="121"/>
      <c r="K791" s="121"/>
    </row>
    <row r="792" spans="2:11">
      <c r="B792" s="120"/>
      <c r="C792" s="120"/>
      <c r="D792" s="120"/>
      <c r="E792" s="121"/>
      <c r="F792" s="121"/>
      <c r="G792" s="121"/>
      <c r="H792" s="121"/>
      <c r="I792" s="121"/>
      <c r="J792" s="121"/>
      <c r="K792" s="121"/>
    </row>
    <row r="793" spans="2:11">
      <c r="B793" s="120"/>
      <c r="C793" s="120"/>
      <c r="D793" s="120"/>
      <c r="E793" s="121"/>
      <c r="F793" s="121"/>
      <c r="G793" s="121"/>
      <c r="H793" s="121"/>
      <c r="I793" s="121"/>
      <c r="J793" s="121"/>
      <c r="K793" s="121"/>
    </row>
    <row r="794" spans="2:11">
      <c r="B794" s="120"/>
      <c r="C794" s="120"/>
      <c r="D794" s="120"/>
      <c r="E794" s="121"/>
      <c r="F794" s="121"/>
      <c r="G794" s="121"/>
      <c r="H794" s="121"/>
      <c r="I794" s="121"/>
      <c r="J794" s="121"/>
      <c r="K794" s="121"/>
    </row>
    <row r="795" spans="2:11">
      <c r="B795" s="120"/>
      <c r="C795" s="120"/>
      <c r="D795" s="120"/>
      <c r="E795" s="121"/>
      <c r="F795" s="121"/>
      <c r="G795" s="121"/>
      <c r="H795" s="121"/>
      <c r="I795" s="121"/>
      <c r="J795" s="121"/>
      <c r="K795" s="121"/>
    </row>
    <row r="796" spans="2:11">
      <c r="B796" s="120"/>
      <c r="C796" s="120"/>
      <c r="D796" s="120"/>
      <c r="E796" s="121"/>
      <c r="F796" s="121"/>
      <c r="G796" s="121"/>
      <c r="H796" s="121"/>
      <c r="I796" s="121"/>
      <c r="J796" s="121"/>
      <c r="K796" s="121"/>
    </row>
    <row r="797" spans="2:11">
      <c r="B797" s="120"/>
      <c r="C797" s="120"/>
      <c r="D797" s="120"/>
      <c r="E797" s="121"/>
      <c r="F797" s="121"/>
      <c r="G797" s="121"/>
      <c r="H797" s="121"/>
      <c r="I797" s="121"/>
      <c r="J797" s="121"/>
      <c r="K797" s="121"/>
    </row>
    <row r="798" spans="2:11">
      <c r="B798" s="120"/>
      <c r="C798" s="120"/>
      <c r="D798" s="120"/>
      <c r="E798" s="121"/>
      <c r="F798" s="121"/>
      <c r="G798" s="121"/>
      <c r="H798" s="121"/>
      <c r="I798" s="121"/>
      <c r="J798" s="121"/>
      <c r="K798" s="121"/>
    </row>
    <row r="799" spans="2:11">
      <c r="B799" s="120"/>
      <c r="C799" s="120"/>
      <c r="D799" s="120"/>
      <c r="E799" s="121"/>
      <c r="F799" s="121"/>
      <c r="G799" s="121"/>
      <c r="H799" s="121"/>
      <c r="I799" s="121"/>
      <c r="J799" s="121"/>
      <c r="K799" s="121"/>
    </row>
    <row r="800" spans="2:11">
      <c r="B800" s="120"/>
      <c r="C800" s="120"/>
      <c r="D800" s="120"/>
      <c r="E800" s="121"/>
      <c r="F800" s="121"/>
      <c r="G800" s="121"/>
      <c r="H800" s="121"/>
      <c r="I800" s="121"/>
      <c r="J800" s="121"/>
      <c r="K800" s="121"/>
    </row>
    <row r="801" spans="2:11">
      <c r="B801" s="120"/>
      <c r="C801" s="120"/>
      <c r="D801" s="120"/>
      <c r="E801" s="121"/>
      <c r="F801" s="121"/>
      <c r="G801" s="121"/>
      <c r="H801" s="121"/>
      <c r="I801" s="121"/>
      <c r="J801" s="121"/>
      <c r="K801" s="121"/>
    </row>
    <row r="802" spans="2:11">
      <c r="B802" s="120"/>
      <c r="C802" s="120"/>
      <c r="D802" s="120"/>
      <c r="E802" s="121"/>
      <c r="F802" s="121"/>
      <c r="G802" s="121"/>
      <c r="H802" s="121"/>
      <c r="I802" s="121"/>
      <c r="J802" s="121"/>
      <c r="K802" s="121"/>
    </row>
    <row r="803" spans="2:11">
      <c r="B803" s="120"/>
      <c r="C803" s="120"/>
      <c r="D803" s="120"/>
      <c r="E803" s="121"/>
      <c r="F803" s="121"/>
      <c r="G803" s="121"/>
      <c r="H803" s="121"/>
      <c r="I803" s="121"/>
      <c r="J803" s="121"/>
      <c r="K803" s="121"/>
    </row>
    <row r="804" spans="2:11">
      <c r="B804" s="120"/>
      <c r="C804" s="120"/>
      <c r="D804" s="120"/>
      <c r="E804" s="121"/>
      <c r="F804" s="121"/>
      <c r="G804" s="121"/>
      <c r="H804" s="121"/>
      <c r="I804" s="121"/>
      <c r="J804" s="121"/>
      <c r="K804" s="121"/>
    </row>
    <row r="805" spans="2:11">
      <c r="B805" s="120"/>
      <c r="C805" s="120"/>
      <c r="D805" s="120"/>
      <c r="E805" s="121"/>
      <c r="F805" s="121"/>
      <c r="G805" s="121"/>
      <c r="H805" s="121"/>
      <c r="I805" s="121"/>
      <c r="J805" s="121"/>
      <c r="K805" s="121"/>
    </row>
    <row r="806" spans="2:11">
      <c r="B806" s="120"/>
      <c r="C806" s="120"/>
      <c r="D806" s="120"/>
      <c r="E806" s="121"/>
      <c r="F806" s="121"/>
      <c r="G806" s="121"/>
      <c r="H806" s="121"/>
      <c r="I806" s="121"/>
      <c r="J806" s="121"/>
      <c r="K806" s="121"/>
    </row>
    <row r="807" spans="2:11">
      <c r="B807" s="120"/>
      <c r="C807" s="120"/>
      <c r="D807" s="120"/>
      <c r="E807" s="121"/>
      <c r="F807" s="121"/>
      <c r="G807" s="121"/>
      <c r="H807" s="121"/>
      <c r="I807" s="121"/>
      <c r="J807" s="121"/>
      <c r="K807" s="121"/>
    </row>
    <row r="808" spans="2:11">
      <c r="B808" s="120"/>
      <c r="C808" s="120"/>
      <c r="D808" s="120"/>
      <c r="E808" s="121"/>
      <c r="F808" s="121"/>
      <c r="G808" s="121"/>
      <c r="H808" s="121"/>
      <c r="I808" s="121"/>
      <c r="J808" s="121"/>
      <c r="K808" s="121"/>
    </row>
    <row r="809" spans="2:11">
      <c r="B809" s="120"/>
      <c r="C809" s="120"/>
      <c r="D809" s="120"/>
      <c r="E809" s="121"/>
      <c r="F809" s="121"/>
      <c r="G809" s="121"/>
      <c r="H809" s="121"/>
      <c r="I809" s="121"/>
      <c r="J809" s="121"/>
      <c r="K809" s="121"/>
    </row>
    <row r="810" spans="2:11">
      <c r="B810" s="120"/>
      <c r="C810" s="120"/>
      <c r="D810" s="120"/>
      <c r="E810" s="121"/>
      <c r="F810" s="121"/>
      <c r="G810" s="121"/>
      <c r="H810" s="121"/>
      <c r="I810" s="121"/>
      <c r="J810" s="121"/>
      <c r="K810" s="121"/>
    </row>
    <row r="811" spans="2:11">
      <c r="B811" s="120"/>
      <c r="C811" s="120"/>
      <c r="D811" s="120"/>
      <c r="E811" s="121"/>
      <c r="F811" s="121"/>
      <c r="G811" s="121"/>
      <c r="H811" s="121"/>
      <c r="I811" s="121"/>
      <c r="J811" s="121"/>
      <c r="K811" s="121"/>
    </row>
    <row r="812" spans="2:11">
      <c r="B812" s="120"/>
      <c r="C812" s="120"/>
      <c r="D812" s="120"/>
      <c r="E812" s="121"/>
      <c r="F812" s="121"/>
      <c r="G812" s="121"/>
      <c r="H812" s="121"/>
      <c r="I812" s="121"/>
      <c r="J812" s="121"/>
      <c r="K812" s="121"/>
    </row>
    <row r="813" spans="2:11">
      <c r="B813" s="120"/>
      <c r="C813" s="120"/>
      <c r="D813" s="120"/>
      <c r="E813" s="121"/>
      <c r="F813" s="121"/>
      <c r="G813" s="121"/>
      <c r="H813" s="121"/>
      <c r="I813" s="121"/>
      <c r="J813" s="121"/>
      <c r="K813" s="121"/>
    </row>
    <row r="814" spans="2:11">
      <c r="B814" s="120"/>
      <c r="C814" s="120"/>
      <c r="D814" s="120"/>
      <c r="E814" s="121"/>
      <c r="F814" s="121"/>
      <c r="G814" s="121"/>
      <c r="H814" s="121"/>
      <c r="I814" s="121"/>
      <c r="J814" s="121"/>
      <c r="K814" s="121"/>
    </row>
    <row r="815" spans="2:11">
      <c r="B815" s="120"/>
      <c r="C815" s="120"/>
      <c r="D815" s="120"/>
      <c r="E815" s="121"/>
      <c r="F815" s="121"/>
      <c r="G815" s="121"/>
      <c r="H815" s="121"/>
      <c r="I815" s="121"/>
      <c r="J815" s="121"/>
      <c r="K815" s="121"/>
    </row>
    <row r="816" spans="2:11">
      <c r="B816" s="120"/>
      <c r="C816" s="120"/>
      <c r="D816" s="120"/>
      <c r="E816" s="121"/>
      <c r="F816" s="121"/>
      <c r="G816" s="121"/>
      <c r="H816" s="121"/>
      <c r="I816" s="121"/>
      <c r="J816" s="121"/>
      <c r="K816" s="121"/>
    </row>
    <row r="817" spans="2:11">
      <c r="B817" s="120"/>
      <c r="C817" s="120"/>
      <c r="D817" s="120"/>
      <c r="E817" s="121"/>
      <c r="F817" s="121"/>
      <c r="G817" s="121"/>
      <c r="H817" s="121"/>
      <c r="I817" s="121"/>
      <c r="J817" s="121"/>
      <c r="K817" s="121"/>
    </row>
    <row r="818" spans="2:11">
      <c r="B818" s="120"/>
      <c r="C818" s="120"/>
      <c r="D818" s="120"/>
      <c r="E818" s="121"/>
      <c r="F818" s="121"/>
      <c r="G818" s="121"/>
      <c r="H818" s="121"/>
      <c r="I818" s="121"/>
      <c r="J818" s="121"/>
      <c r="K818" s="121"/>
    </row>
    <row r="819" spans="2:11">
      <c r="B819" s="120"/>
      <c r="C819" s="120"/>
      <c r="D819" s="120"/>
      <c r="E819" s="121"/>
      <c r="F819" s="121"/>
      <c r="G819" s="121"/>
      <c r="H819" s="121"/>
      <c r="I819" s="121"/>
      <c r="J819" s="121"/>
      <c r="K819" s="121"/>
    </row>
    <row r="820" spans="2:11">
      <c r="B820" s="120"/>
      <c r="C820" s="120"/>
      <c r="D820" s="120"/>
      <c r="E820" s="121"/>
      <c r="F820" s="121"/>
      <c r="G820" s="121"/>
      <c r="H820" s="121"/>
      <c r="I820" s="121"/>
      <c r="J820" s="121"/>
      <c r="K820" s="121"/>
    </row>
    <row r="821" spans="2:11">
      <c r="B821" s="120"/>
      <c r="C821" s="120"/>
      <c r="D821" s="120"/>
      <c r="E821" s="121"/>
      <c r="F821" s="121"/>
      <c r="G821" s="121"/>
      <c r="H821" s="121"/>
      <c r="I821" s="121"/>
      <c r="J821" s="121"/>
      <c r="K821" s="121"/>
    </row>
    <row r="822" spans="2:11">
      <c r="B822" s="120"/>
      <c r="C822" s="120"/>
      <c r="D822" s="120"/>
      <c r="E822" s="121"/>
      <c r="F822" s="121"/>
      <c r="G822" s="121"/>
      <c r="H822" s="121"/>
      <c r="I822" s="121"/>
      <c r="J822" s="121"/>
      <c r="K822" s="121"/>
    </row>
    <row r="823" spans="2:11">
      <c r="B823" s="120"/>
      <c r="C823" s="120"/>
      <c r="D823" s="120"/>
      <c r="E823" s="121"/>
      <c r="F823" s="121"/>
      <c r="G823" s="121"/>
      <c r="H823" s="121"/>
      <c r="I823" s="121"/>
      <c r="J823" s="121"/>
      <c r="K823" s="121"/>
    </row>
    <row r="824" spans="2:11">
      <c r="B824" s="120"/>
      <c r="C824" s="120"/>
      <c r="D824" s="120"/>
      <c r="E824" s="121"/>
      <c r="F824" s="121"/>
      <c r="G824" s="121"/>
      <c r="H824" s="121"/>
      <c r="I824" s="121"/>
      <c r="J824" s="121"/>
      <c r="K824" s="121"/>
    </row>
    <row r="825" spans="2:11">
      <c r="B825" s="120"/>
      <c r="C825" s="120"/>
      <c r="D825" s="120"/>
      <c r="E825" s="121"/>
      <c r="F825" s="121"/>
      <c r="G825" s="121"/>
      <c r="H825" s="121"/>
      <c r="I825" s="121"/>
      <c r="J825" s="121"/>
      <c r="K825" s="121"/>
    </row>
    <row r="826" spans="2:11">
      <c r="B826" s="120"/>
      <c r="C826" s="120"/>
      <c r="D826" s="120"/>
      <c r="E826" s="121"/>
      <c r="F826" s="121"/>
      <c r="G826" s="121"/>
      <c r="H826" s="121"/>
      <c r="I826" s="121"/>
      <c r="J826" s="121"/>
      <c r="K826" s="121"/>
    </row>
    <row r="827" spans="2:11">
      <c r="B827" s="120"/>
      <c r="C827" s="120"/>
      <c r="D827" s="120"/>
      <c r="E827" s="121"/>
      <c r="F827" s="121"/>
      <c r="G827" s="121"/>
      <c r="H827" s="121"/>
      <c r="I827" s="121"/>
      <c r="J827" s="121"/>
      <c r="K827" s="121"/>
    </row>
    <row r="828" spans="2:11">
      <c r="B828" s="120"/>
      <c r="C828" s="120"/>
      <c r="D828" s="120"/>
      <c r="E828" s="121"/>
      <c r="F828" s="121"/>
      <c r="G828" s="121"/>
      <c r="H828" s="121"/>
      <c r="I828" s="121"/>
      <c r="J828" s="121"/>
      <c r="K828" s="121"/>
    </row>
    <row r="829" spans="2:11">
      <c r="B829" s="120"/>
      <c r="C829" s="120"/>
      <c r="D829" s="120"/>
      <c r="E829" s="121"/>
      <c r="F829" s="121"/>
      <c r="G829" s="121"/>
      <c r="H829" s="121"/>
      <c r="I829" s="121"/>
      <c r="J829" s="121"/>
      <c r="K829" s="121"/>
    </row>
    <row r="830" spans="2:11">
      <c r="B830" s="120"/>
      <c r="C830" s="120"/>
      <c r="D830" s="120"/>
      <c r="E830" s="121"/>
      <c r="F830" s="121"/>
      <c r="G830" s="121"/>
      <c r="H830" s="121"/>
      <c r="I830" s="121"/>
      <c r="J830" s="121"/>
      <c r="K830" s="121"/>
    </row>
    <row r="831" spans="2:11">
      <c r="B831" s="120"/>
      <c r="C831" s="120"/>
      <c r="D831" s="120"/>
      <c r="E831" s="121"/>
      <c r="F831" s="121"/>
      <c r="G831" s="121"/>
      <c r="H831" s="121"/>
      <c r="I831" s="121"/>
      <c r="J831" s="121"/>
      <c r="K831" s="121"/>
    </row>
    <row r="832" spans="2:11">
      <c r="B832" s="120"/>
      <c r="C832" s="120"/>
      <c r="D832" s="120"/>
      <c r="E832" s="121"/>
      <c r="F832" s="121"/>
      <c r="G832" s="121"/>
      <c r="H832" s="121"/>
      <c r="I832" s="121"/>
      <c r="J832" s="121"/>
      <c r="K832" s="121"/>
    </row>
    <row r="833" spans="2:11">
      <c r="B833" s="120"/>
      <c r="C833" s="120"/>
      <c r="D833" s="120"/>
      <c r="E833" s="121"/>
      <c r="F833" s="121"/>
      <c r="G833" s="121"/>
      <c r="H833" s="121"/>
      <c r="I833" s="121"/>
      <c r="J833" s="121"/>
      <c r="K833" s="121"/>
    </row>
    <row r="834" spans="2:11">
      <c r="B834" s="120"/>
      <c r="C834" s="120"/>
      <c r="D834" s="120"/>
      <c r="E834" s="121"/>
      <c r="F834" s="121"/>
      <c r="G834" s="121"/>
      <c r="H834" s="121"/>
      <c r="I834" s="121"/>
      <c r="J834" s="121"/>
      <c r="K834" s="121"/>
    </row>
    <row r="835" spans="2:11">
      <c r="B835" s="120"/>
      <c r="C835" s="120"/>
      <c r="D835" s="120"/>
      <c r="E835" s="121"/>
      <c r="F835" s="121"/>
      <c r="G835" s="121"/>
      <c r="H835" s="121"/>
      <c r="I835" s="121"/>
      <c r="J835" s="121"/>
      <c r="K835" s="121"/>
    </row>
    <row r="836" spans="2:11">
      <c r="B836" s="120"/>
      <c r="C836" s="120"/>
      <c r="D836" s="120"/>
      <c r="E836" s="121"/>
      <c r="F836" s="121"/>
      <c r="G836" s="121"/>
      <c r="H836" s="121"/>
      <c r="I836" s="121"/>
      <c r="J836" s="121"/>
      <c r="K836" s="121"/>
    </row>
    <row r="837" spans="2:11">
      <c r="B837" s="120"/>
      <c r="C837" s="120"/>
      <c r="D837" s="120"/>
      <c r="E837" s="121"/>
      <c r="F837" s="121"/>
      <c r="G837" s="121"/>
      <c r="H837" s="121"/>
      <c r="I837" s="121"/>
      <c r="J837" s="121"/>
      <c r="K837" s="121"/>
    </row>
    <row r="838" spans="2:11">
      <c r="B838" s="120"/>
      <c r="C838" s="120"/>
      <c r="D838" s="120"/>
      <c r="E838" s="121"/>
      <c r="F838" s="121"/>
      <c r="G838" s="121"/>
      <c r="H838" s="121"/>
      <c r="I838" s="121"/>
      <c r="J838" s="121"/>
      <c r="K838" s="121"/>
    </row>
    <row r="839" spans="2:11">
      <c r="B839" s="120"/>
      <c r="C839" s="120"/>
      <c r="D839" s="120"/>
      <c r="E839" s="121"/>
      <c r="F839" s="121"/>
      <c r="G839" s="121"/>
      <c r="H839" s="121"/>
      <c r="I839" s="121"/>
      <c r="J839" s="121"/>
      <c r="K839" s="121"/>
    </row>
    <row r="840" spans="2:11">
      <c r="B840" s="120"/>
      <c r="C840" s="120"/>
      <c r="D840" s="120"/>
      <c r="E840" s="121"/>
      <c r="F840" s="121"/>
      <c r="G840" s="121"/>
      <c r="H840" s="121"/>
      <c r="I840" s="121"/>
      <c r="J840" s="121"/>
      <c r="K840" s="121"/>
    </row>
    <row r="841" spans="2:11">
      <c r="B841" s="120"/>
      <c r="C841" s="120"/>
      <c r="D841" s="120"/>
      <c r="E841" s="121"/>
      <c r="F841" s="121"/>
      <c r="G841" s="121"/>
      <c r="H841" s="121"/>
      <c r="I841" s="121"/>
      <c r="J841" s="121"/>
      <c r="K841" s="121"/>
    </row>
    <row r="842" spans="2:11">
      <c r="B842" s="120"/>
      <c r="C842" s="120"/>
      <c r="D842" s="120"/>
      <c r="E842" s="121"/>
      <c r="F842" s="121"/>
      <c r="G842" s="121"/>
      <c r="H842" s="121"/>
      <c r="I842" s="121"/>
      <c r="J842" s="121"/>
      <c r="K842" s="121"/>
    </row>
    <row r="843" spans="2:11">
      <c r="B843" s="120"/>
      <c r="C843" s="120"/>
      <c r="D843" s="120"/>
      <c r="E843" s="121"/>
      <c r="F843" s="121"/>
      <c r="G843" s="121"/>
      <c r="H843" s="121"/>
      <c r="I843" s="121"/>
      <c r="J843" s="121"/>
      <c r="K843" s="121"/>
    </row>
    <row r="844" spans="2:11">
      <c r="B844" s="120"/>
      <c r="C844" s="120"/>
      <c r="D844" s="120"/>
      <c r="E844" s="121"/>
      <c r="F844" s="121"/>
      <c r="G844" s="121"/>
      <c r="H844" s="121"/>
      <c r="I844" s="121"/>
      <c r="J844" s="121"/>
      <c r="K844" s="121"/>
    </row>
    <row r="845" spans="2:11">
      <c r="B845" s="120"/>
      <c r="C845" s="120"/>
      <c r="D845" s="120"/>
      <c r="E845" s="121"/>
      <c r="F845" s="121"/>
      <c r="G845" s="121"/>
      <c r="H845" s="121"/>
      <c r="I845" s="121"/>
      <c r="J845" s="121"/>
      <c r="K845" s="121"/>
    </row>
    <row r="846" spans="2:11">
      <c r="B846" s="120"/>
      <c r="C846" s="120"/>
      <c r="D846" s="120"/>
      <c r="E846" s="121"/>
      <c r="F846" s="121"/>
      <c r="G846" s="121"/>
      <c r="H846" s="121"/>
      <c r="I846" s="121"/>
      <c r="J846" s="121"/>
      <c r="K846" s="121"/>
    </row>
    <row r="847" spans="2:11">
      <c r="B847" s="120"/>
      <c r="C847" s="120"/>
      <c r="D847" s="120"/>
      <c r="E847" s="121"/>
      <c r="F847" s="121"/>
      <c r="G847" s="121"/>
      <c r="H847" s="121"/>
      <c r="I847" s="121"/>
      <c r="J847" s="121"/>
      <c r="K847" s="121"/>
    </row>
    <row r="848" spans="2:11">
      <c r="B848" s="120"/>
      <c r="C848" s="120"/>
      <c r="D848" s="120"/>
      <c r="E848" s="121"/>
      <c r="F848" s="121"/>
      <c r="G848" s="121"/>
      <c r="H848" s="121"/>
      <c r="I848" s="121"/>
      <c r="J848" s="121"/>
      <c r="K848" s="121"/>
    </row>
    <row r="849" spans="2:11">
      <c r="B849" s="120"/>
      <c r="C849" s="120"/>
      <c r="D849" s="120"/>
      <c r="E849" s="121"/>
      <c r="F849" s="121"/>
      <c r="G849" s="121"/>
      <c r="H849" s="121"/>
      <c r="I849" s="121"/>
      <c r="J849" s="121"/>
      <c r="K849" s="121"/>
    </row>
    <row r="850" spans="2:11">
      <c r="B850" s="120"/>
      <c r="C850" s="120"/>
      <c r="D850" s="120"/>
      <c r="E850" s="121"/>
      <c r="F850" s="121"/>
      <c r="G850" s="121"/>
      <c r="H850" s="121"/>
      <c r="I850" s="121"/>
      <c r="J850" s="121"/>
      <c r="K850" s="121"/>
    </row>
    <row r="851" spans="2:11">
      <c r="B851" s="120"/>
      <c r="C851" s="120"/>
      <c r="D851" s="120"/>
      <c r="E851" s="121"/>
      <c r="F851" s="121"/>
      <c r="G851" s="121"/>
      <c r="H851" s="121"/>
      <c r="I851" s="121"/>
      <c r="J851" s="121"/>
      <c r="K851" s="121"/>
    </row>
    <row r="852" spans="2:11">
      <c r="B852" s="120"/>
      <c r="C852" s="120"/>
      <c r="D852" s="120"/>
      <c r="E852" s="121"/>
      <c r="F852" s="121"/>
      <c r="G852" s="121"/>
      <c r="H852" s="121"/>
      <c r="I852" s="121"/>
      <c r="J852" s="121"/>
      <c r="K852" s="121"/>
    </row>
    <row r="853" spans="2:11">
      <c r="B853" s="120"/>
      <c r="C853" s="120"/>
      <c r="D853" s="120"/>
      <c r="E853" s="121"/>
      <c r="F853" s="121"/>
      <c r="G853" s="121"/>
      <c r="H853" s="121"/>
      <c r="I853" s="121"/>
      <c r="J853" s="121"/>
      <c r="K853" s="121"/>
    </row>
    <row r="854" spans="2:11">
      <c r="B854" s="120"/>
      <c r="C854" s="120"/>
      <c r="D854" s="120"/>
      <c r="E854" s="121"/>
      <c r="F854" s="121"/>
      <c r="G854" s="121"/>
      <c r="H854" s="121"/>
      <c r="I854" s="121"/>
      <c r="J854" s="121"/>
      <c r="K854" s="121"/>
    </row>
    <row r="855" spans="2:11">
      <c r="B855" s="120"/>
      <c r="C855" s="120"/>
      <c r="D855" s="120"/>
      <c r="E855" s="121"/>
      <c r="F855" s="121"/>
      <c r="G855" s="121"/>
      <c r="H855" s="121"/>
      <c r="I855" s="121"/>
      <c r="J855" s="121"/>
      <c r="K855" s="121"/>
    </row>
    <row r="856" spans="2:11">
      <c r="B856" s="120"/>
      <c r="C856" s="120"/>
      <c r="D856" s="120"/>
      <c r="E856" s="121"/>
      <c r="F856" s="121"/>
      <c r="G856" s="121"/>
      <c r="H856" s="121"/>
      <c r="I856" s="121"/>
      <c r="J856" s="121"/>
      <c r="K856" s="121"/>
    </row>
    <row r="857" spans="2:11">
      <c r="B857" s="120"/>
      <c r="C857" s="120"/>
      <c r="D857" s="120"/>
      <c r="E857" s="121"/>
      <c r="F857" s="121"/>
      <c r="G857" s="121"/>
      <c r="H857" s="121"/>
      <c r="I857" s="121"/>
      <c r="J857" s="121"/>
      <c r="K857" s="121"/>
    </row>
    <row r="858" spans="2:11">
      <c r="B858" s="120"/>
      <c r="C858" s="120"/>
      <c r="D858" s="120"/>
      <c r="E858" s="121"/>
      <c r="F858" s="121"/>
      <c r="G858" s="121"/>
      <c r="H858" s="121"/>
      <c r="I858" s="121"/>
      <c r="J858" s="121"/>
      <c r="K858" s="121"/>
    </row>
    <row r="859" spans="2:11">
      <c r="B859" s="120"/>
      <c r="C859" s="120"/>
      <c r="D859" s="120"/>
      <c r="E859" s="121"/>
      <c r="F859" s="121"/>
      <c r="G859" s="121"/>
      <c r="H859" s="121"/>
      <c r="I859" s="121"/>
      <c r="J859" s="121"/>
      <c r="K859" s="121"/>
    </row>
    <row r="860" spans="2:11">
      <c r="B860" s="120"/>
      <c r="C860" s="120"/>
      <c r="D860" s="120"/>
      <c r="E860" s="121"/>
      <c r="F860" s="121"/>
      <c r="G860" s="121"/>
      <c r="H860" s="121"/>
      <c r="I860" s="121"/>
      <c r="J860" s="121"/>
      <c r="K860" s="121"/>
    </row>
    <row r="861" spans="2:11">
      <c r="B861" s="120"/>
      <c r="C861" s="120"/>
      <c r="D861" s="120"/>
      <c r="E861" s="121"/>
      <c r="F861" s="121"/>
      <c r="G861" s="121"/>
      <c r="H861" s="121"/>
      <c r="I861" s="121"/>
      <c r="J861" s="121"/>
      <c r="K861" s="121"/>
    </row>
    <row r="862" spans="2:11">
      <c r="B862" s="120"/>
      <c r="C862" s="120"/>
      <c r="D862" s="120"/>
      <c r="E862" s="121"/>
      <c r="F862" s="121"/>
      <c r="G862" s="121"/>
      <c r="H862" s="121"/>
      <c r="I862" s="121"/>
      <c r="J862" s="121"/>
      <c r="K862" s="121"/>
    </row>
    <row r="863" spans="2:11">
      <c r="B863" s="120"/>
      <c r="C863" s="120"/>
      <c r="D863" s="120"/>
      <c r="E863" s="121"/>
      <c r="F863" s="121"/>
      <c r="G863" s="121"/>
      <c r="H863" s="121"/>
      <c r="I863" s="121"/>
      <c r="J863" s="121"/>
      <c r="K863" s="121"/>
    </row>
    <row r="864" spans="2:11">
      <c r="B864" s="120"/>
      <c r="C864" s="120"/>
      <c r="D864" s="120"/>
      <c r="E864" s="121"/>
      <c r="F864" s="121"/>
      <c r="G864" s="121"/>
      <c r="H864" s="121"/>
      <c r="I864" s="121"/>
      <c r="J864" s="121"/>
      <c r="K864" s="121"/>
    </row>
    <row r="865" spans="2:11">
      <c r="B865" s="120"/>
      <c r="C865" s="120"/>
      <c r="D865" s="120"/>
      <c r="E865" s="121"/>
      <c r="F865" s="121"/>
      <c r="G865" s="121"/>
      <c r="H865" s="121"/>
      <c r="I865" s="121"/>
      <c r="J865" s="121"/>
      <c r="K865" s="121"/>
    </row>
    <row r="866" spans="2:11">
      <c r="B866" s="120"/>
      <c r="C866" s="120"/>
      <c r="D866" s="120"/>
      <c r="E866" s="121"/>
      <c r="F866" s="121"/>
      <c r="G866" s="121"/>
      <c r="H866" s="121"/>
      <c r="I866" s="121"/>
      <c r="J866" s="121"/>
      <c r="K866" s="121"/>
    </row>
    <row r="867" spans="2:11">
      <c r="B867" s="120"/>
      <c r="C867" s="120"/>
      <c r="D867" s="120"/>
      <c r="E867" s="121"/>
      <c r="F867" s="121"/>
      <c r="G867" s="121"/>
      <c r="H867" s="121"/>
      <c r="I867" s="121"/>
      <c r="J867" s="121"/>
      <c r="K867" s="121"/>
    </row>
    <row r="868" spans="2:11">
      <c r="B868" s="120"/>
      <c r="C868" s="120"/>
      <c r="D868" s="120"/>
      <c r="E868" s="121"/>
      <c r="F868" s="121"/>
      <c r="G868" s="121"/>
      <c r="H868" s="121"/>
      <c r="I868" s="121"/>
      <c r="J868" s="121"/>
      <c r="K868" s="121"/>
    </row>
    <row r="869" spans="2:11">
      <c r="B869" s="120"/>
      <c r="C869" s="120"/>
      <c r="D869" s="120"/>
      <c r="E869" s="121"/>
      <c r="F869" s="121"/>
      <c r="G869" s="121"/>
      <c r="H869" s="121"/>
      <c r="I869" s="121"/>
      <c r="J869" s="121"/>
      <c r="K869" s="121"/>
    </row>
    <row r="870" spans="2:11">
      <c r="B870" s="120"/>
      <c r="C870" s="120"/>
      <c r="D870" s="120"/>
      <c r="E870" s="121"/>
      <c r="F870" s="121"/>
      <c r="G870" s="121"/>
      <c r="H870" s="121"/>
      <c r="I870" s="121"/>
      <c r="J870" s="121"/>
      <c r="K870" s="121"/>
    </row>
    <row r="871" spans="2:11">
      <c r="B871" s="120"/>
      <c r="C871" s="120"/>
      <c r="D871" s="120"/>
      <c r="E871" s="121"/>
      <c r="F871" s="121"/>
      <c r="G871" s="121"/>
      <c r="H871" s="121"/>
      <c r="I871" s="121"/>
      <c r="J871" s="121"/>
      <c r="K871" s="121"/>
    </row>
    <row r="872" spans="2:11">
      <c r="B872" s="120"/>
      <c r="C872" s="120"/>
      <c r="D872" s="120"/>
      <c r="E872" s="121"/>
      <c r="F872" s="121"/>
      <c r="G872" s="121"/>
      <c r="H872" s="121"/>
      <c r="I872" s="121"/>
      <c r="J872" s="121"/>
      <c r="K872" s="121"/>
    </row>
    <row r="873" spans="2:11">
      <c r="B873" s="120"/>
      <c r="C873" s="120"/>
      <c r="D873" s="120"/>
      <c r="E873" s="121"/>
      <c r="F873" s="121"/>
      <c r="G873" s="121"/>
      <c r="H873" s="121"/>
      <c r="I873" s="121"/>
      <c r="J873" s="121"/>
      <c r="K873" s="121"/>
    </row>
    <row r="874" spans="2:11">
      <c r="B874" s="120"/>
      <c r="C874" s="120"/>
      <c r="D874" s="120"/>
      <c r="E874" s="121"/>
      <c r="F874" s="121"/>
      <c r="G874" s="121"/>
      <c r="H874" s="121"/>
      <c r="I874" s="121"/>
      <c r="J874" s="121"/>
      <c r="K874" s="121"/>
    </row>
    <row r="875" spans="2:11">
      <c r="B875" s="120"/>
      <c r="C875" s="120"/>
      <c r="D875" s="120"/>
      <c r="E875" s="121"/>
      <c r="F875" s="121"/>
      <c r="G875" s="121"/>
      <c r="H875" s="121"/>
      <c r="I875" s="121"/>
      <c r="J875" s="121"/>
      <c r="K875" s="121"/>
    </row>
    <row r="876" spans="2:11">
      <c r="B876" s="120"/>
      <c r="C876" s="120"/>
      <c r="D876" s="120"/>
      <c r="E876" s="121"/>
      <c r="F876" s="121"/>
      <c r="G876" s="121"/>
      <c r="H876" s="121"/>
      <c r="I876" s="121"/>
      <c r="J876" s="121"/>
      <c r="K876" s="121"/>
    </row>
    <row r="877" spans="2:11">
      <c r="B877" s="120"/>
      <c r="C877" s="120"/>
      <c r="D877" s="120"/>
      <c r="E877" s="121"/>
      <c r="F877" s="121"/>
      <c r="G877" s="121"/>
      <c r="H877" s="121"/>
      <c r="I877" s="121"/>
      <c r="J877" s="121"/>
      <c r="K877" s="121"/>
    </row>
    <row r="878" spans="2:11">
      <c r="B878" s="120"/>
      <c r="C878" s="120"/>
      <c r="D878" s="120"/>
      <c r="E878" s="121"/>
      <c r="F878" s="121"/>
      <c r="G878" s="121"/>
      <c r="H878" s="121"/>
      <c r="I878" s="121"/>
      <c r="J878" s="121"/>
      <c r="K878" s="121"/>
    </row>
    <row r="879" spans="2:11">
      <c r="B879" s="120"/>
      <c r="C879" s="120"/>
      <c r="D879" s="120"/>
      <c r="E879" s="121"/>
      <c r="F879" s="121"/>
      <c r="G879" s="121"/>
      <c r="H879" s="121"/>
      <c r="I879" s="121"/>
      <c r="J879" s="121"/>
      <c r="K879" s="121"/>
    </row>
    <row r="880" spans="2:11">
      <c r="B880" s="120"/>
      <c r="C880" s="120"/>
      <c r="D880" s="120"/>
      <c r="E880" s="121"/>
      <c r="F880" s="121"/>
      <c r="G880" s="121"/>
      <c r="H880" s="121"/>
      <c r="I880" s="121"/>
      <c r="J880" s="121"/>
      <c r="K880" s="121"/>
    </row>
    <row r="881" spans="2:11">
      <c r="B881" s="120"/>
      <c r="C881" s="120"/>
      <c r="D881" s="120"/>
      <c r="E881" s="121"/>
      <c r="F881" s="121"/>
      <c r="G881" s="121"/>
      <c r="H881" s="121"/>
      <c r="I881" s="121"/>
      <c r="J881" s="121"/>
      <c r="K881" s="121"/>
    </row>
    <row r="882" spans="2:11">
      <c r="B882" s="120"/>
      <c r="C882" s="120"/>
      <c r="D882" s="120"/>
      <c r="E882" s="121"/>
      <c r="F882" s="121"/>
      <c r="G882" s="121"/>
      <c r="H882" s="121"/>
      <c r="I882" s="121"/>
      <c r="J882" s="121"/>
      <c r="K882" s="121"/>
    </row>
    <row r="883" spans="2:11">
      <c r="B883" s="120"/>
      <c r="C883" s="120"/>
      <c r="D883" s="120"/>
      <c r="E883" s="121"/>
      <c r="F883" s="121"/>
      <c r="G883" s="121"/>
      <c r="H883" s="121"/>
      <c r="I883" s="121"/>
      <c r="J883" s="121"/>
      <c r="K883" s="121"/>
    </row>
    <row r="884" spans="2:11">
      <c r="B884" s="120"/>
      <c r="C884" s="120"/>
      <c r="D884" s="120"/>
      <c r="E884" s="121"/>
      <c r="F884" s="121"/>
      <c r="G884" s="121"/>
      <c r="H884" s="121"/>
      <c r="I884" s="121"/>
      <c r="J884" s="121"/>
      <c r="K884" s="121"/>
    </row>
    <row r="885" spans="2:11">
      <c r="B885" s="120"/>
      <c r="C885" s="120"/>
      <c r="D885" s="120"/>
      <c r="E885" s="121"/>
      <c r="F885" s="121"/>
      <c r="G885" s="121"/>
      <c r="H885" s="121"/>
      <c r="I885" s="121"/>
      <c r="J885" s="121"/>
      <c r="K885" s="121"/>
    </row>
    <row r="886" spans="2:11">
      <c r="B886" s="120"/>
      <c r="C886" s="120"/>
      <c r="D886" s="120"/>
      <c r="E886" s="121"/>
      <c r="F886" s="121"/>
      <c r="G886" s="121"/>
      <c r="H886" s="121"/>
      <c r="I886" s="121"/>
      <c r="J886" s="121"/>
      <c r="K886" s="121"/>
    </row>
    <row r="887" spans="2:11">
      <c r="B887" s="120"/>
      <c r="C887" s="120"/>
      <c r="D887" s="120"/>
      <c r="E887" s="121"/>
      <c r="F887" s="121"/>
      <c r="G887" s="121"/>
      <c r="H887" s="121"/>
      <c r="I887" s="121"/>
      <c r="J887" s="121"/>
      <c r="K887" s="121"/>
    </row>
    <row r="888" spans="2:11">
      <c r="B888" s="120"/>
      <c r="C888" s="120"/>
      <c r="D888" s="120"/>
      <c r="E888" s="121"/>
      <c r="F888" s="121"/>
      <c r="G888" s="121"/>
      <c r="H888" s="121"/>
      <c r="I888" s="121"/>
      <c r="J888" s="121"/>
      <c r="K888" s="121"/>
    </row>
    <row r="889" spans="2:11">
      <c r="B889" s="120"/>
      <c r="C889" s="120"/>
      <c r="D889" s="120"/>
      <c r="E889" s="121"/>
      <c r="F889" s="121"/>
      <c r="G889" s="121"/>
      <c r="H889" s="121"/>
      <c r="I889" s="121"/>
      <c r="J889" s="121"/>
      <c r="K889" s="121"/>
    </row>
    <row r="890" spans="2:11">
      <c r="B890" s="120"/>
      <c r="C890" s="120"/>
      <c r="D890" s="120"/>
      <c r="E890" s="121"/>
      <c r="F890" s="121"/>
      <c r="G890" s="121"/>
      <c r="H890" s="121"/>
      <c r="I890" s="121"/>
      <c r="J890" s="121"/>
      <c r="K890" s="121"/>
    </row>
    <row r="891" spans="2:11">
      <c r="B891" s="120"/>
      <c r="C891" s="120"/>
      <c r="D891" s="120"/>
      <c r="E891" s="121"/>
      <c r="F891" s="121"/>
      <c r="G891" s="121"/>
      <c r="H891" s="121"/>
      <c r="I891" s="121"/>
      <c r="J891" s="121"/>
      <c r="K891" s="121"/>
    </row>
    <row r="892" spans="2:11">
      <c r="B892" s="120"/>
      <c r="C892" s="120"/>
      <c r="D892" s="120"/>
      <c r="E892" s="121"/>
      <c r="F892" s="121"/>
      <c r="G892" s="121"/>
      <c r="H892" s="121"/>
      <c r="I892" s="121"/>
      <c r="J892" s="121"/>
      <c r="K892" s="121"/>
    </row>
    <row r="893" spans="2:11">
      <c r="B893" s="120"/>
      <c r="C893" s="120"/>
      <c r="D893" s="120"/>
      <c r="E893" s="121"/>
      <c r="F893" s="121"/>
      <c r="G893" s="121"/>
      <c r="H893" s="121"/>
      <c r="I893" s="121"/>
      <c r="J893" s="121"/>
      <c r="K893" s="121"/>
    </row>
    <row r="894" spans="2:11">
      <c r="B894" s="120"/>
      <c r="C894" s="120"/>
      <c r="D894" s="120"/>
      <c r="E894" s="121"/>
      <c r="F894" s="121"/>
      <c r="G894" s="121"/>
      <c r="H894" s="121"/>
      <c r="I894" s="121"/>
      <c r="J894" s="121"/>
      <c r="K894" s="121"/>
    </row>
    <row r="895" spans="2:11">
      <c r="B895" s="120"/>
      <c r="C895" s="120"/>
      <c r="D895" s="120"/>
      <c r="E895" s="121"/>
      <c r="F895" s="121"/>
      <c r="G895" s="121"/>
      <c r="H895" s="121"/>
      <c r="I895" s="121"/>
      <c r="J895" s="121"/>
      <c r="K895" s="121"/>
    </row>
    <row r="896" spans="2:11">
      <c r="B896" s="120"/>
      <c r="C896" s="120"/>
      <c r="D896" s="120"/>
      <c r="E896" s="121"/>
      <c r="F896" s="121"/>
      <c r="G896" s="121"/>
      <c r="H896" s="121"/>
      <c r="I896" s="121"/>
      <c r="J896" s="121"/>
      <c r="K896" s="121"/>
    </row>
    <row r="897" spans="2:11">
      <c r="B897" s="120"/>
      <c r="C897" s="120"/>
      <c r="D897" s="120"/>
      <c r="E897" s="121"/>
      <c r="F897" s="121"/>
      <c r="G897" s="121"/>
      <c r="H897" s="121"/>
      <c r="I897" s="121"/>
      <c r="J897" s="121"/>
      <c r="K897" s="121"/>
    </row>
    <row r="898" spans="2:11">
      <c r="B898" s="120"/>
      <c r="C898" s="120"/>
      <c r="D898" s="120"/>
      <c r="E898" s="121"/>
      <c r="F898" s="121"/>
      <c r="G898" s="121"/>
      <c r="H898" s="121"/>
      <c r="I898" s="121"/>
      <c r="J898" s="121"/>
      <c r="K898" s="121"/>
    </row>
    <row r="899" spans="2:11">
      <c r="B899" s="120"/>
      <c r="C899" s="120"/>
      <c r="D899" s="120"/>
      <c r="E899" s="121"/>
      <c r="F899" s="121"/>
      <c r="G899" s="121"/>
      <c r="H899" s="121"/>
      <c r="I899" s="121"/>
      <c r="J899" s="121"/>
      <c r="K899" s="121"/>
    </row>
    <row r="900" spans="2:11">
      <c r="B900" s="120"/>
      <c r="C900" s="120"/>
      <c r="D900" s="120"/>
      <c r="E900" s="121"/>
      <c r="F900" s="121"/>
      <c r="G900" s="121"/>
      <c r="H900" s="121"/>
      <c r="I900" s="121"/>
      <c r="J900" s="121"/>
      <c r="K900" s="121"/>
    </row>
    <row r="901" spans="2:11">
      <c r="B901" s="120"/>
      <c r="C901" s="120"/>
      <c r="D901" s="120"/>
      <c r="E901" s="121"/>
      <c r="F901" s="121"/>
      <c r="G901" s="121"/>
      <c r="H901" s="121"/>
      <c r="I901" s="121"/>
      <c r="J901" s="121"/>
      <c r="K901" s="121"/>
    </row>
    <row r="902" spans="2:11">
      <c r="B902" s="120"/>
      <c r="C902" s="120"/>
      <c r="D902" s="120"/>
      <c r="E902" s="121"/>
      <c r="F902" s="121"/>
      <c r="G902" s="121"/>
      <c r="H902" s="121"/>
      <c r="I902" s="121"/>
      <c r="J902" s="121"/>
      <c r="K902" s="121"/>
    </row>
    <row r="903" spans="2:11">
      <c r="B903" s="120"/>
      <c r="C903" s="120"/>
      <c r="D903" s="120"/>
      <c r="E903" s="121"/>
      <c r="F903" s="121"/>
      <c r="G903" s="121"/>
      <c r="H903" s="121"/>
      <c r="I903" s="121"/>
      <c r="J903" s="121"/>
      <c r="K903" s="121"/>
    </row>
    <row r="904" spans="2:11">
      <c r="B904" s="120"/>
      <c r="C904" s="120"/>
      <c r="D904" s="120"/>
      <c r="E904" s="121"/>
      <c r="F904" s="121"/>
      <c r="G904" s="121"/>
      <c r="H904" s="121"/>
      <c r="I904" s="121"/>
      <c r="J904" s="121"/>
      <c r="K904" s="121"/>
    </row>
    <row r="905" spans="2:11">
      <c r="B905" s="120"/>
      <c r="C905" s="120"/>
      <c r="D905" s="120"/>
      <c r="E905" s="121"/>
      <c r="F905" s="121"/>
      <c r="G905" s="121"/>
      <c r="H905" s="121"/>
      <c r="I905" s="121"/>
      <c r="J905" s="121"/>
      <c r="K905" s="121"/>
    </row>
    <row r="906" spans="2:11">
      <c r="B906" s="120"/>
      <c r="C906" s="120"/>
      <c r="D906" s="120"/>
      <c r="E906" s="121"/>
      <c r="F906" s="121"/>
      <c r="G906" s="121"/>
      <c r="H906" s="121"/>
      <c r="I906" s="121"/>
      <c r="J906" s="121"/>
      <c r="K906" s="121"/>
    </row>
    <row r="907" spans="2:11">
      <c r="B907" s="120"/>
      <c r="C907" s="120"/>
      <c r="D907" s="120"/>
      <c r="E907" s="121"/>
      <c r="F907" s="121"/>
      <c r="G907" s="121"/>
      <c r="H907" s="121"/>
      <c r="I907" s="121"/>
      <c r="J907" s="121"/>
      <c r="K907" s="121"/>
    </row>
    <row r="908" spans="2:11">
      <c r="B908" s="120"/>
      <c r="C908" s="120"/>
      <c r="D908" s="120"/>
      <c r="E908" s="121"/>
      <c r="F908" s="121"/>
      <c r="G908" s="121"/>
      <c r="H908" s="121"/>
      <c r="I908" s="121"/>
      <c r="J908" s="121"/>
      <c r="K908" s="121"/>
    </row>
    <row r="909" spans="2:11">
      <c r="B909" s="120"/>
      <c r="C909" s="120"/>
      <c r="D909" s="120"/>
      <c r="E909" s="121"/>
      <c r="F909" s="121"/>
      <c r="G909" s="121"/>
      <c r="H909" s="121"/>
      <c r="I909" s="121"/>
      <c r="J909" s="121"/>
      <c r="K909" s="121"/>
    </row>
    <row r="910" spans="2:11">
      <c r="B910" s="120"/>
      <c r="C910" s="120"/>
      <c r="D910" s="120"/>
      <c r="E910" s="121"/>
      <c r="F910" s="121"/>
      <c r="G910" s="121"/>
      <c r="H910" s="121"/>
      <c r="I910" s="121"/>
      <c r="J910" s="121"/>
      <c r="K910" s="121"/>
    </row>
    <row r="911" spans="2:11">
      <c r="B911" s="120"/>
      <c r="C911" s="120"/>
      <c r="D911" s="120"/>
      <c r="E911" s="121"/>
      <c r="F911" s="121"/>
      <c r="G911" s="121"/>
      <c r="H911" s="121"/>
      <c r="I911" s="121"/>
      <c r="J911" s="121"/>
      <c r="K911" s="121"/>
    </row>
    <row r="912" spans="2:11">
      <c r="B912" s="120"/>
      <c r="C912" s="120"/>
      <c r="D912" s="120"/>
      <c r="E912" s="121"/>
      <c r="F912" s="121"/>
      <c r="G912" s="121"/>
      <c r="H912" s="121"/>
      <c r="I912" s="121"/>
      <c r="J912" s="121"/>
      <c r="K912" s="121"/>
    </row>
    <row r="913" spans="2:11">
      <c r="B913" s="120"/>
      <c r="C913" s="120"/>
      <c r="D913" s="120"/>
      <c r="E913" s="121"/>
      <c r="F913" s="121"/>
      <c r="G913" s="121"/>
      <c r="H913" s="121"/>
      <c r="I913" s="121"/>
      <c r="J913" s="121"/>
      <c r="K913" s="121"/>
    </row>
    <row r="914" spans="2:11">
      <c r="B914" s="120"/>
      <c r="C914" s="120"/>
      <c r="D914" s="120"/>
      <c r="E914" s="121"/>
      <c r="F914" s="121"/>
      <c r="G914" s="121"/>
      <c r="H914" s="121"/>
      <c r="I914" s="121"/>
      <c r="J914" s="121"/>
      <c r="K914" s="121"/>
    </row>
    <row r="915" spans="2:11">
      <c r="B915" s="120"/>
      <c r="C915" s="120"/>
      <c r="D915" s="120"/>
      <c r="E915" s="121"/>
      <c r="F915" s="121"/>
      <c r="G915" s="121"/>
      <c r="H915" s="121"/>
      <c r="I915" s="121"/>
      <c r="J915" s="121"/>
      <c r="K915" s="121"/>
    </row>
    <row r="916" spans="2:11">
      <c r="B916" s="120"/>
      <c r="C916" s="120"/>
      <c r="D916" s="120"/>
      <c r="E916" s="121"/>
      <c r="F916" s="121"/>
      <c r="G916" s="121"/>
      <c r="H916" s="121"/>
      <c r="I916" s="121"/>
      <c r="J916" s="121"/>
      <c r="K916" s="121"/>
    </row>
    <row r="917" spans="2:11">
      <c r="B917" s="120"/>
      <c r="C917" s="120"/>
      <c r="D917" s="120"/>
      <c r="E917" s="121"/>
      <c r="F917" s="121"/>
      <c r="G917" s="121"/>
      <c r="H917" s="121"/>
      <c r="I917" s="121"/>
      <c r="J917" s="121"/>
      <c r="K917" s="121"/>
    </row>
    <row r="918" spans="2:11">
      <c r="B918" s="120"/>
      <c r="C918" s="120"/>
      <c r="D918" s="120"/>
      <c r="E918" s="121"/>
      <c r="F918" s="121"/>
      <c r="G918" s="121"/>
      <c r="H918" s="121"/>
      <c r="I918" s="121"/>
      <c r="J918" s="121"/>
      <c r="K918" s="121"/>
    </row>
    <row r="919" spans="2:11">
      <c r="B919" s="120"/>
      <c r="C919" s="120"/>
      <c r="D919" s="120"/>
      <c r="E919" s="121"/>
      <c r="F919" s="121"/>
      <c r="G919" s="121"/>
      <c r="H919" s="121"/>
      <c r="I919" s="121"/>
      <c r="J919" s="121"/>
      <c r="K919" s="121"/>
    </row>
    <row r="920" spans="2:11">
      <c r="B920" s="120"/>
      <c r="C920" s="120"/>
      <c r="D920" s="120"/>
      <c r="E920" s="121"/>
      <c r="F920" s="121"/>
      <c r="G920" s="121"/>
      <c r="H920" s="121"/>
      <c r="I920" s="121"/>
      <c r="J920" s="121"/>
      <c r="K920" s="121"/>
    </row>
    <row r="921" spans="2:11">
      <c r="B921" s="120"/>
      <c r="C921" s="120"/>
      <c r="D921" s="120"/>
      <c r="E921" s="121"/>
      <c r="F921" s="121"/>
      <c r="G921" s="121"/>
      <c r="H921" s="121"/>
      <c r="I921" s="121"/>
      <c r="J921" s="121"/>
      <c r="K921" s="121"/>
    </row>
    <row r="922" spans="2:11">
      <c r="B922" s="120"/>
      <c r="C922" s="120"/>
      <c r="D922" s="120"/>
      <c r="E922" s="121"/>
      <c r="F922" s="121"/>
      <c r="G922" s="121"/>
      <c r="H922" s="121"/>
      <c r="I922" s="121"/>
      <c r="J922" s="121"/>
      <c r="K922" s="121"/>
    </row>
    <row r="923" spans="2:11">
      <c r="B923" s="120"/>
      <c r="C923" s="120"/>
      <c r="D923" s="120"/>
      <c r="E923" s="121"/>
      <c r="F923" s="121"/>
      <c r="G923" s="121"/>
      <c r="H923" s="121"/>
      <c r="I923" s="121"/>
      <c r="J923" s="121"/>
      <c r="K923" s="121"/>
    </row>
    <row r="924" spans="2:11">
      <c r="B924" s="120"/>
      <c r="C924" s="120"/>
      <c r="D924" s="120"/>
      <c r="E924" s="121"/>
      <c r="F924" s="121"/>
      <c r="G924" s="121"/>
      <c r="H924" s="121"/>
      <c r="I924" s="121"/>
      <c r="J924" s="121"/>
      <c r="K924" s="121"/>
    </row>
    <row r="925" spans="2:11">
      <c r="B925" s="120"/>
      <c r="C925" s="120"/>
      <c r="D925" s="120"/>
      <c r="E925" s="121"/>
      <c r="F925" s="121"/>
      <c r="G925" s="121"/>
      <c r="H925" s="121"/>
      <c r="I925" s="121"/>
      <c r="J925" s="121"/>
      <c r="K925" s="121"/>
    </row>
    <row r="926" spans="2:11">
      <c r="B926" s="120"/>
      <c r="C926" s="120"/>
      <c r="D926" s="120"/>
      <c r="E926" s="121"/>
      <c r="F926" s="121"/>
      <c r="G926" s="121"/>
      <c r="H926" s="121"/>
      <c r="I926" s="121"/>
      <c r="J926" s="121"/>
      <c r="K926" s="121"/>
    </row>
    <row r="927" spans="2:11">
      <c r="B927" s="120"/>
      <c r="C927" s="120"/>
      <c r="D927" s="120"/>
      <c r="E927" s="121"/>
      <c r="F927" s="121"/>
      <c r="G927" s="121"/>
      <c r="H927" s="121"/>
      <c r="I927" s="121"/>
      <c r="J927" s="121"/>
      <c r="K927" s="121"/>
    </row>
    <row r="928" spans="2:11">
      <c r="B928" s="120"/>
      <c r="C928" s="120"/>
      <c r="D928" s="120"/>
      <c r="E928" s="121"/>
      <c r="F928" s="121"/>
      <c r="G928" s="121"/>
      <c r="H928" s="121"/>
      <c r="I928" s="121"/>
      <c r="J928" s="121"/>
      <c r="K928" s="121"/>
    </row>
    <row r="929" spans="2:11">
      <c r="B929" s="120"/>
      <c r="C929" s="120"/>
      <c r="D929" s="120"/>
      <c r="E929" s="121"/>
      <c r="F929" s="121"/>
      <c r="G929" s="121"/>
      <c r="H929" s="121"/>
      <c r="I929" s="121"/>
      <c r="J929" s="121"/>
      <c r="K929" s="121"/>
    </row>
    <row r="930" spans="2:11">
      <c r="B930" s="120"/>
      <c r="C930" s="120"/>
      <c r="D930" s="120"/>
      <c r="E930" s="121"/>
      <c r="F930" s="121"/>
      <c r="G930" s="121"/>
      <c r="H930" s="121"/>
      <c r="I930" s="121"/>
      <c r="J930" s="121"/>
      <c r="K930" s="121"/>
    </row>
    <row r="931" spans="2:11">
      <c r="B931" s="120"/>
      <c r="C931" s="120"/>
      <c r="D931" s="120"/>
      <c r="E931" s="121"/>
      <c r="F931" s="121"/>
      <c r="G931" s="121"/>
      <c r="H931" s="121"/>
      <c r="I931" s="121"/>
      <c r="J931" s="121"/>
      <c r="K931" s="121"/>
    </row>
    <row r="932" spans="2:11">
      <c r="B932" s="120"/>
      <c r="C932" s="120"/>
      <c r="D932" s="120"/>
      <c r="E932" s="121"/>
      <c r="F932" s="121"/>
      <c r="G932" s="121"/>
      <c r="H932" s="121"/>
      <c r="I932" s="121"/>
      <c r="J932" s="121"/>
      <c r="K932" s="121"/>
    </row>
    <row r="933" spans="2:11">
      <c r="B933" s="120"/>
      <c r="C933" s="120"/>
      <c r="D933" s="120"/>
      <c r="E933" s="121"/>
      <c r="F933" s="121"/>
      <c r="G933" s="121"/>
      <c r="H933" s="121"/>
      <c r="I933" s="121"/>
      <c r="J933" s="121"/>
      <c r="K933" s="121"/>
    </row>
    <row r="934" spans="2:11">
      <c r="B934" s="120"/>
      <c r="C934" s="120"/>
      <c r="D934" s="120"/>
      <c r="E934" s="121"/>
      <c r="F934" s="121"/>
      <c r="G934" s="121"/>
      <c r="H934" s="121"/>
      <c r="I934" s="121"/>
      <c r="J934" s="121"/>
      <c r="K934" s="121"/>
    </row>
    <row r="935" spans="2:11">
      <c r="B935" s="120"/>
      <c r="C935" s="120"/>
      <c r="D935" s="120"/>
      <c r="E935" s="121"/>
      <c r="F935" s="121"/>
      <c r="G935" s="121"/>
      <c r="H935" s="121"/>
      <c r="I935" s="121"/>
      <c r="J935" s="121"/>
      <c r="K935" s="121"/>
    </row>
    <row r="936" spans="2:11">
      <c r="B936" s="120"/>
      <c r="C936" s="120"/>
      <c r="D936" s="120"/>
      <c r="E936" s="121"/>
      <c r="F936" s="121"/>
      <c r="G936" s="121"/>
      <c r="H936" s="121"/>
      <c r="I936" s="121"/>
      <c r="J936" s="121"/>
      <c r="K936" s="121"/>
    </row>
    <row r="937" spans="2:11">
      <c r="B937" s="120"/>
      <c r="C937" s="120"/>
      <c r="D937" s="120"/>
      <c r="E937" s="121"/>
      <c r="F937" s="121"/>
      <c r="G937" s="121"/>
      <c r="H937" s="121"/>
      <c r="I937" s="121"/>
      <c r="J937" s="121"/>
      <c r="K937" s="121"/>
    </row>
    <row r="938" spans="2:11">
      <c r="B938" s="120"/>
      <c r="C938" s="120"/>
      <c r="D938" s="120"/>
      <c r="E938" s="121"/>
      <c r="F938" s="121"/>
      <c r="G938" s="121"/>
      <c r="H938" s="121"/>
      <c r="I938" s="121"/>
      <c r="J938" s="121"/>
      <c r="K938" s="121"/>
    </row>
    <row r="939" spans="2:11">
      <c r="B939" s="120"/>
      <c r="C939" s="120"/>
      <c r="D939" s="120"/>
      <c r="E939" s="121"/>
      <c r="F939" s="121"/>
      <c r="G939" s="121"/>
      <c r="H939" s="121"/>
      <c r="I939" s="121"/>
      <c r="J939" s="121"/>
      <c r="K939" s="121"/>
    </row>
    <row r="940" spans="2:11">
      <c r="B940" s="120"/>
      <c r="C940" s="120"/>
      <c r="D940" s="120"/>
      <c r="E940" s="121"/>
      <c r="F940" s="121"/>
      <c r="G940" s="121"/>
      <c r="H940" s="121"/>
      <c r="I940" s="121"/>
      <c r="J940" s="121"/>
      <c r="K940" s="121"/>
    </row>
    <row r="941" spans="2:11">
      <c r="B941" s="120"/>
      <c r="C941" s="120"/>
      <c r="D941" s="120"/>
      <c r="E941" s="121"/>
      <c r="F941" s="121"/>
      <c r="G941" s="121"/>
      <c r="H941" s="121"/>
      <c r="I941" s="121"/>
      <c r="J941" s="121"/>
      <c r="K941" s="121"/>
    </row>
    <row r="942" spans="2:11">
      <c r="B942" s="120"/>
      <c r="C942" s="120"/>
      <c r="D942" s="120"/>
      <c r="E942" s="121"/>
      <c r="F942" s="121"/>
      <c r="G942" s="121"/>
      <c r="H942" s="121"/>
      <c r="I942" s="121"/>
      <c r="J942" s="121"/>
      <c r="K942" s="121"/>
    </row>
    <row r="943" spans="2:11">
      <c r="B943" s="120"/>
      <c r="C943" s="120"/>
      <c r="D943" s="120"/>
      <c r="E943" s="121"/>
      <c r="F943" s="121"/>
      <c r="G943" s="121"/>
      <c r="H943" s="121"/>
      <c r="I943" s="121"/>
      <c r="J943" s="121"/>
      <c r="K943" s="121"/>
    </row>
    <row r="944" spans="2:11">
      <c r="B944" s="120"/>
      <c r="C944" s="120"/>
      <c r="D944" s="120"/>
      <c r="E944" s="121"/>
      <c r="F944" s="121"/>
      <c r="G944" s="121"/>
      <c r="H944" s="121"/>
      <c r="I944" s="121"/>
      <c r="J944" s="121"/>
      <c r="K944" s="121"/>
    </row>
    <row r="945" spans="2:11">
      <c r="B945" s="120"/>
      <c r="C945" s="120"/>
      <c r="D945" s="120"/>
      <c r="E945" s="121"/>
      <c r="F945" s="121"/>
      <c r="G945" s="121"/>
      <c r="H945" s="121"/>
      <c r="I945" s="121"/>
      <c r="J945" s="121"/>
      <c r="K945" s="121"/>
    </row>
    <row r="946" spans="2:11">
      <c r="B946" s="120"/>
      <c r="C946" s="120"/>
      <c r="D946" s="120"/>
      <c r="E946" s="121"/>
      <c r="F946" s="121"/>
      <c r="G946" s="121"/>
      <c r="H946" s="121"/>
      <c r="I946" s="121"/>
      <c r="J946" s="121"/>
      <c r="K946" s="121"/>
    </row>
    <row r="947" spans="2:11">
      <c r="B947" s="120"/>
      <c r="C947" s="120"/>
      <c r="D947" s="120"/>
      <c r="E947" s="121"/>
      <c r="F947" s="121"/>
      <c r="G947" s="121"/>
      <c r="H947" s="121"/>
      <c r="I947" s="121"/>
      <c r="J947" s="121"/>
      <c r="K947" s="121"/>
    </row>
    <row r="948" spans="2:11">
      <c r="B948" s="120"/>
      <c r="C948" s="120"/>
      <c r="D948" s="120"/>
      <c r="E948" s="121"/>
      <c r="F948" s="121"/>
      <c r="G948" s="121"/>
      <c r="H948" s="121"/>
      <c r="I948" s="121"/>
      <c r="J948" s="121"/>
      <c r="K948" s="121"/>
    </row>
    <row r="949" spans="2:11">
      <c r="B949" s="120"/>
      <c r="C949" s="120"/>
      <c r="D949" s="120"/>
      <c r="E949" s="121"/>
      <c r="F949" s="121"/>
      <c r="G949" s="121"/>
      <c r="H949" s="121"/>
      <c r="I949" s="121"/>
      <c r="J949" s="121"/>
      <c r="K949" s="121"/>
    </row>
    <row r="950" spans="2:11">
      <c r="B950" s="120"/>
      <c r="C950" s="120"/>
      <c r="D950" s="120"/>
      <c r="E950" s="121"/>
      <c r="F950" s="121"/>
      <c r="G950" s="121"/>
      <c r="H950" s="121"/>
      <c r="I950" s="121"/>
      <c r="J950" s="121"/>
      <c r="K950" s="121"/>
    </row>
    <row r="951" spans="2:11">
      <c r="B951" s="120"/>
      <c r="C951" s="120"/>
      <c r="D951" s="120"/>
      <c r="E951" s="121"/>
      <c r="F951" s="121"/>
      <c r="G951" s="121"/>
      <c r="H951" s="121"/>
      <c r="I951" s="121"/>
      <c r="J951" s="121"/>
      <c r="K951" s="121"/>
    </row>
    <row r="952" spans="2:11">
      <c r="B952" s="120"/>
      <c r="C952" s="120"/>
      <c r="D952" s="120"/>
      <c r="E952" s="121"/>
      <c r="F952" s="121"/>
      <c r="G952" s="121"/>
      <c r="H952" s="121"/>
      <c r="I952" s="121"/>
      <c r="J952" s="121"/>
      <c r="K952" s="121"/>
    </row>
    <row r="953" spans="2:11">
      <c r="B953" s="120"/>
      <c r="C953" s="120"/>
      <c r="D953" s="120"/>
      <c r="E953" s="121"/>
      <c r="F953" s="121"/>
      <c r="G953" s="121"/>
      <c r="H953" s="121"/>
      <c r="I953" s="121"/>
      <c r="J953" s="121"/>
      <c r="K953" s="121"/>
    </row>
    <row r="954" spans="2:11">
      <c r="B954" s="120"/>
      <c r="C954" s="120"/>
      <c r="D954" s="120"/>
      <c r="E954" s="121"/>
      <c r="F954" s="121"/>
      <c r="G954" s="121"/>
      <c r="H954" s="121"/>
      <c r="I954" s="121"/>
      <c r="J954" s="121"/>
      <c r="K954" s="121"/>
    </row>
    <row r="955" spans="2:11">
      <c r="B955" s="120"/>
      <c r="C955" s="120"/>
      <c r="D955" s="120"/>
      <c r="E955" s="121"/>
      <c r="F955" s="121"/>
      <c r="G955" s="121"/>
      <c r="H955" s="121"/>
      <c r="I955" s="121"/>
      <c r="J955" s="121"/>
      <c r="K955" s="121"/>
    </row>
    <row r="956" spans="2:11">
      <c r="B956" s="120"/>
      <c r="C956" s="120"/>
      <c r="D956" s="120"/>
      <c r="E956" s="121"/>
      <c r="F956" s="121"/>
      <c r="G956" s="121"/>
      <c r="H956" s="121"/>
      <c r="I956" s="121"/>
      <c r="J956" s="121"/>
      <c r="K956" s="121"/>
    </row>
    <row r="957" spans="2:11">
      <c r="B957" s="120"/>
      <c r="C957" s="120"/>
      <c r="D957" s="120"/>
      <c r="E957" s="121"/>
      <c r="F957" s="121"/>
      <c r="G957" s="121"/>
      <c r="H957" s="121"/>
      <c r="I957" s="121"/>
      <c r="J957" s="121"/>
      <c r="K957" s="121"/>
    </row>
    <row r="958" spans="2:11">
      <c r="B958" s="120"/>
      <c r="C958" s="120"/>
      <c r="D958" s="120"/>
      <c r="E958" s="121"/>
      <c r="F958" s="121"/>
      <c r="G958" s="121"/>
      <c r="H958" s="121"/>
      <c r="I958" s="121"/>
      <c r="J958" s="121"/>
      <c r="K958" s="121"/>
    </row>
    <row r="959" spans="2:11">
      <c r="B959" s="120"/>
      <c r="C959" s="120"/>
      <c r="D959" s="120"/>
      <c r="E959" s="121"/>
      <c r="F959" s="121"/>
      <c r="G959" s="121"/>
      <c r="H959" s="121"/>
      <c r="I959" s="121"/>
      <c r="J959" s="121"/>
      <c r="K959" s="121"/>
    </row>
    <row r="960" spans="2:11">
      <c r="B960" s="120"/>
      <c r="C960" s="120"/>
      <c r="D960" s="120"/>
      <c r="E960" s="121"/>
      <c r="F960" s="121"/>
      <c r="G960" s="121"/>
      <c r="H960" s="121"/>
      <c r="I960" s="121"/>
      <c r="J960" s="121"/>
      <c r="K960" s="121"/>
    </row>
    <row r="961" spans="2:11">
      <c r="B961" s="120"/>
      <c r="C961" s="120"/>
      <c r="D961" s="120"/>
      <c r="E961" s="121"/>
      <c r="F961" s="121"/>
      <c r="G961" s="121"/>
      <c r="H961" s="121"/>
      <c r="I961" s="121"/>
      <c r="J961" s="121"/>
      <c r="K961" s="121"/>
    </row>
    <row r="962" spans="2:11">
      <c r="B962" s="120"/>
      <c r="C962" s="120"/>
      <c r="D962" s="120"/>
      <c r="E962" s="121"/>
      <c r="F962" s="121"/>
      <c r="G962" s="121"/>
      <c r="H962" s="121"/>
      <c r="I962" s="121"/>
      <c r="J962" s="121"/>
      <c r="K962" s="121"/>
    </row>
    <row r="963" spans="2:11">
      <c r="B963" s="120"/>
      <c r="C963" s="120"/>
      <c r="D963" s="120"/>
      <c r="E963" s="121"/>
      <c r="F963" s="121"/>
      <c r="G963" s="121"/>
      <c r="H963" s="121"/>
      <c r="I963" s="121"/>
      <c r="J963" s="121"/>
      <c r="K963" s="121"/>
    </row>
    <row r="964" spans="2:11">
      <c r="B964" s="120"/>
      <c r="C964" s="120"/>
      <c r="D964" s="120"/>
      <c r="E964" s="121"/>
      <c r="F964" s="121"/>
      <c r="G964" s="121"/>
      <c r="H964" s="121"/>
      <c r="I964" s="121"/>
      <c r="J964" s="121"/>
      <c r="K964" s="121"/>
    </row>
    <row r="965" spans="2:11">
      <c r="B965" s="120"/>
      <c r="C965" s="120"/>
      <c r="D965" s="120"/>
      <c r="E965" s="121"/>
      <c r="F965" s="121"/>
      <c r="G965" s="121"/>
      <c r="H965" s="121"/>
      <c r="I965" s="121"/>
      <c r="J965" s="121"/>
      <c r="K965" s="121"/>
    </row>
    <row r="966" spans="2:11">
      <c r="B966" s="120"/>
      <c r="C966" s="120"/>
      <c r="D966" s="120"/>
      <c r="E966" s="121"/>
      <c r="F966" s="121"/>
      <c r="G966" s="121"/>
      <c r="H966" s="121"/>
      <c r="I966" s="121"/>
      <c r="J966" s="121"/>
      <c r="K966" s="121"/>
    </row>
    <row r="967" spans="2:11">
      <c r="B967" s="120"/>
      <c r="C967" s="120"/>
      <c r="D967" s="120"/>
      <c r="E967" s="121"/>
      <c r="F967" s="121"/>
      <c r="G967" s="121"/>
      <c r="H967" s="121"/>
      <c r="I967" s="121"/>
      <c r="J967" s="121"/>
      <c r="K967" s="121"/>
    </row>
    <row r="968" spans="2:11">
      <c r="B968" s="120"/>
      <c r="C968" s="120"/>
      <c r="D968" s="120"/>
      <c r="E968" s="121"/>
      <c r="F968" s="121"/>
      <c r="G968" s="121"/>
      <c r="H968" s="121"/>
      <c r="I968" s="121"/>
      <c r="J968" s="121"/>
      <c r="K968" s="121"/>
    </row>
    <row r="969" spans="2:11">
      <c r="B969" s="120"/>
      <c r="C969" s="120"/>
      <c r="D969" s="120"/>
      <c r="E969" s="121"/>
      <c r="F969" s="121"/>
      <c r="G969" s="121"/>
      <c r="H969" s="121"/>
      <c r="I969" s="121"/>
      <c r="J969" s="121"/>
      <c r="K969" s="121"/>
    </row>
    <row r="970" spans="2:11">
      <c r="B970" s="120"/>
      <c r="C970" s="120"/>
      <c r="D970" s="120"/>
      <c r="E970" s="121"/>
      <c r="F970" s="121"/>
      <c r="G970" s="121"/>
      <c r="H970" s="121"/>
      <c r="I970" s="121"/>
      <c r="J970" s="121"/>
      <c r="K970" s="121"/>
    </row>
    <row r="971" spans="2:11">
      <c r="B971" s="120"/>
      <c r="C971" s="120"/>
      <c r="D971" s="120"/>
      <c r="E971" s="121"/>
      <c r="F971" s="121"/>
      <c r="G971" s="121"/>
      <c r="H971" s="121"/>
      <c r="I971" s="121"/>
      <c r="J971" s="121"/>
      <c r="K971" s="121"/>
    </row>
    <row r="972" spans="2:11">
      <c r="B972" s="120"/>
      <c r="C972" s="120"/>
      <c r="D972" s="120"/>
      <c r="E972" s="121"/>
      <c r="F972" s="121"/>
      <c r="G972" s="121"/>
      <c r="H972" s="121"/>
      <c r="I972" s="121"/>
      <c r="J972" s="121"/>
      <c r="K972" s="121"/>
    </row>
    <row r="973" spans="2:11">
      <c r="B973" s="120"/>
      <c r="C973" s="120"/>
      <c r="D973" s="120"/>
      <c r="E973" s="121"/>
      <c r="F973" s="121"/>
      <c r="G973" s="121"/>
      <c r="H973" s="121"/>
      <c r="I973" s="121"/>
      <c r="J973" s="121"/>
      <c r="K973" s="121"/>
    </row>
    <row r="974" spans="2:11">
      <c r="B974" s="120"/>
      <c r="C974" s="120"/>
      <c r="D974" s="120"/>
      <c r="E974" s="121"/>
      <c r="F974" s="121"/>
      <c r="G974" s="121"/>
      <c r="H974" s="121"/>
      <c r="I974" s="121"/>
      <c r="J974" s="121"/>
      <c r="K974" s="121"/>
    </row>
    <row r="975" spans="2:11">
      <c r="B975" s="120"/>
      <c r="C975" s="120"/>
      <c r="D975" s="120"/>
      <c r="E975" s="121"/>
      <c r="F975" s="121"/>
      <c r="G975" s="121"/>
      <c r="H975" s="121"/>
      <c r="I975" s="121"/>
      <c r="J975" s="121"/>
      <c r="K975" s="121"/>
    </row>
    <row r="976" spans="2:11">
      <c r="B976" s="120"/>
      <c r="C976" s="120"/>
      <c r="D976" s="120"/>
      <c r="E976" s="121"/>
      <c r="F976" s="121"/>
      <c r="G976" s="121"/>
      <c r="H976" s="121"/>
      <c r="I976" s="121"/>
      <c r="J976" s="121"/>
      <c r="K976" s="121"/>
    </row>
    <row r="977" spans="2:11">
      <c r="B977" s="120"/>
      <c r="C977" s="120"/>
      <c r="D977" s="120"/>
      <c r="E977" s="121"/>
      <c r="F977" s="121"/>
      <c r="G977" s="121"/>
      <c r="H977" s="121"/>
      <c r="I977" s="121"/>
      <c r="J977" s="121"/>
      <c r="K977" s="121"/>
    </row>
    <row r="978" spans="2:11">
      <c r="B978" s="120"/>
      <c r="C978" s="120"/>
      <c r="D978" s="120"/>
      <c r="E978" s="121"/>
      <c r="F978" s="121"/>
      <c r="G978" s="121"/>
      <c r="H978" s="121"/>
      <c r="I978" s="121"/>
      <c r="J978" s="121"/>
      <c r="K978" s="121"/>
    </row>
    <row r="979" spans="2:11">
      <c r="B979" s="120"/>
      <c r="C979" s="120"/>
      <c r="D979" s="120"/>
      <c r="E979" s="121"/>
      <c r="F979" s="121"/>
      <c r="G979" s="121"/>
      <c r="H979" s="121"/>
      <c r="I979" s="121"/>
      <c r="J979" s="121"/>
      <c r="K979" s="121"/>
    </row>
    <row r="980" spans="2:11">
      <c r="B980" s="120"/>
      <c r="C980" s="120"/>
      <c r="D980" s="120"/>
      <c r="E980" s="121"/>
      <c r="F980" s="121"/>
      <c r="G980" s="121"/>
      <c r="H980" s="121"/>
      <c r="I980" s="121"/>
      <c r="J980" s="121"/>
      <c r="K980" s="121"/>
    </row>
    <row r="981" spans="2:11">
      <c r="B981" s="120"/>
      <c r="C981" s="120"/>
      <c r="D981" s="120"/>
      <c r="E981" s="121"/>
      <c r="F981" s="121"/>
      <c r="G981" s="121"/>
      <c r="H981" s="121"/>
      <c r="I981" s="121"/>
      <c r="J981" s="121"/>
      <c r="K981" s="121"/>
    </row>
    <row r="982" spans="2:11">
      <c r="B982" s="120"/>
      <c r="C982" s="120"/>
      <c r="D982" s="120"/>
      <c r="E982" s="121"/>
      <c r="F982" s="121"/>
      <c r="G982" s="121"/>
      <c r="H982" s="121"/>
      <c r="I982" s="121"/>
      <c r="J982" s="121"/>
      <c r="K982" s="121"/>
    </row>
    <row r="983" spans="2:11">
      <c r="B983" s="120"/>
      <c r="C983" s="120"/>
      <c r="D983" s="120"/>
      <c r="E983" s="121"/>
      <c r="F983" s="121"/>
      <c r="G983" s="121"/>
      <c r="H983" s="121"/>
      <c r="I983" s="121"/>
      <c r="J983" s="121"/>
      <c r="K983" s="121"/>
    </row>
    <row r="984" spans="2:11">
      <c r="B984" s="120"/>
      <c r="C984" s="120"/>
      <c r="D984" s="120"/>
      <c r="E984" s="121"/>
      <c r="F984" s="121"/>
      <c r="G984" s="121"/>
      <c r="H984" s="121"/>
      <c r="I984" s="121"/>
      <c r="J984" s="121"/>
      <c r="K984" s="121"/>
    </row>
    <row r="985" spans="2:11">
      <c r="B985" s="120"/>
      <c r="C985" s="120"/>
      <c r="D985" s="120"/>
      <c r="E985" s="121"/>
      <c r="F985" s="121"/>
      <c r="G985" s="121"/>
      <c r="H985" s="121"/>
      <c r="I985" s="121"/>
      <c r="J985" s="121"/>
      <c r="K985" s="121"/>
    </row>
    <row r="986" spans="2:11">
      <c r="B986" s="120"/>
      <c r="C986" s="120"/>
      <c r="D986" s="120"/>
      <c r="E986" s="121"/>
      <c r="F986" s="121"/>
      <c r="G986" s="121"/>
      <c r="H986" s="121"/>
      <c r="I986" s="121"/>
      <c r="J986" s="121"/>
      <c r="K986" s="121"/>
    </row>
    <row r="987" spans="2:11">
      <c r="B987" s="120"/>
      <c r="C987" s="120"/>
      <c r="D987" s="120"/>
      <c r="E987" s="121"/>
      <c r="F987" s="121"/>
      <c r="G987" s="121"/>
      <c r="H987" s="121"/>
      <c r="I987" s="121"/>
      <c r="J987" s="121"/>
      <c r="K987" s="121"/>
    </row>
    <row r="988" spans="2:11">
      <c r="B988" s="120"/>
      <c r="C988" s="120"/>
      <c r="D988" s="120"/>
      <c r="E988" s="121"/>
      <c r="F988" s="121"/>
      <c r="G988" s="121"/>
      <c r="H988" s="121"/>
      <c r="I988" s="121"/>
      <c r="J988" s="121"/>
      <c r="K988" s="121"/>
    </row>
    <row r="989" spans="2:11">
      <c r="B989" s="120"/>
      <c r="C989" s="120"/>
      <c r="D989" s="120"/>
      <c r="E989" s="121"/>
      <c r="F989" s="121"/>
      <c r="G989" s="121"/>
      <c r="H989" s="121"/>
      <c r="I989" s="121"/>
      <c r="J989" s="121"/>
      <c r="K989" s="121"/>
    </row>
    <row r="990" spans="2:11">
      <c r="B990" s="120"/>
      <c r="C990" s="120"/>
      <c r="D990" s="120"/>
      <c r="E990" s="121"/>
      <c r="F990" s="121"/>
      <c r="G990" s="121"/>
      <c r="H990" s="121"/>
      <c r="I990" s="121"/>
      <c r="J990" s="121"/>
      <c r="K990" s="121"/>
    </row>
    <row r="991" spans="2:11">
      <c r="B991" s="120"/>
      <c r="C991" s="120"/>
      <c r="D991" s="120"/>
      <c r="E991" s="121"/>
      <c r="F991" s="121"/>
      <c r="G991" s="121"/>
      <c r="H991" s="121"/>
      <c r="I991" s="121"/>
      <c r="J991" s="121"/>
      <c r="K991" s="121"/>
    </row>
    <row r="992" spans="2:11">
      <c r="B992" s="120"/>
      <c r="C992" s="120"/>
      <c r="D992" s="120"/>
      <c r="E992" s="121"/>
      <c r="F992" s="121"/>
      <c r="G992" s="121"/>
      <c r="H992" s="121"/>
      <c r="I992" s="121"/>
      <c r="J992" s="121"/>
      <c r="K992" s="121"/>
    </row>
    <row r="993" spans="2:11">
      <c r="B993" s="120"/>
      <c r="C993" s="120"/>
      <c r="D993" s="120"/>
      <c r="E993" s="121"/>
      <c r="F993" s="121"/>
      <c r="G993" s="121"/>
      <c r="H993" s="121"/>
      <c r="I993" s="121"/>
      <c r="J993" s="121"/>
      <c r="K993" s="121"/>
    </row>
    <row r="994" spans="2:11">
      <c r="B994" s="120"/>
      <c r="C994" s="120"/>
      <c r="D994" s="120"/>
      <c r="E994" s="121"/>
      <c r="F994" s="121"/>
      <c r="G994" s="121"/>
      <c r="H994" s="121"/>
      <c r="I994" s="121"/>
      <c r="J994" s="121"/>
      <c r="K994" s="121"/>
    </row>
    <row r="995" spans="2:11">
      <c r="B995" s="120"/>
      <c r="C995" s="120"/>
      <c r="D995" s="120"/>
      <c r="E995" s="121"/>
      <c r="F995" s="121"/>
      <c r="G995" s="121"/>
      <c r="H995" s="121"/>
      <c r="I995" s="121"/>
      <c r="J995" s="121"/>
      <c r="K995" s="121"/>
    </row>
    <row r="996" spans="2:11">
      <c r="B996" s="120"/>
      <c r="C996" s="120"/>
      <c r="D996" s="120"/>
      <c r="E996" s="121"/>
      <c r="F996" s="121"/>
      <c r="G996" s="121"/>
      <c r="H996" s="121"/>
      <c r="I996" s="121"/>
      <c r="J996" s="121"/>
      <c r="K996" s="121"/>
    </row>
    <row r="997" spans="2:11">
      <c r="B997" s="120"/>
      <c r="C997" s="120"/>
      <c r="D997" s="120"/>
      <c r="E997" s="121"/>
      <c r="F997" s="121"/>
      <c r="G997" s="121"/>
      <c r="H997" s="121"/>
      <c r="I997" s="121"/>
      <c r="J997" s="121"/>
      <c r="K997" s="121"/>
    </row>
    <row r="998" spans="2:11">
      <c r="B998" s="120"/>
      <c r="C998" s="120"/>
      <c r="D998" s="120"/>
      <c r="E998" s="121"/>
      <c r="F998" s="121"/>
      <c r="G998" s="121"/>
      <c r="H998" s="121"/>
      <c r="I998" s="121"/>
      <c r="J998" s="121"/>
      <c r="K998" s="121"/>
    </row>
    <row r="999" spans="2:11">
      <c r="B999" s="120"/>
      <c r="C999" s="120"/>
      <c r="D999" s="120"/>
      <c r="E999" s="121"/>
      <c r="F999" s="121"/>
      <c r="G999" s="121"/>
      <c r="H999" s="121"/>
      <c r="I999" s="121"/>
      <c r="J999" s="121"/>
      <c r="K999" s="121"/>
    </row>
    <row r="1000" spans="2:11">
      <c r="B1000" s="120"/>
      <c r="C1000" s="120"/>
      <c r="D1000" s="120"/>
      <c r="E1000" s="121"/>
      <c r="F1000" s="121"/>
      <c r="G1000" s="121"/>
      <c r="H1000" s="121"/>
      <c r="I1000" s="121"/>
      <c r="J1000" s="121"/>
      <c r="K1000" s="121"/>
    </row>
    <row r="1001" spans="2:11">
      <c r="B1001" s="120"/>
      <c r="C1001" s="120"/>
      <c r="D1001" s="120"/>
      <c r="E1001" s="121"/>
      <c r="F1001" s="121"/>
      <c r="G1001" s="121"/>
      <c r="H1001" s="121"/>
      <c r="I1001" s="121"/>
      <c r="J1001" s="121"/>
      <c r="K1001" s="121"/>
    </row>
    <row r="1002" spans="2:11">
      <c r="B1002" s="120"/>
      <c r="C1002" s="120"/>
      <c r="D1002" s="120"/>
      <c r="E1002" s="121"/>
      <c r="F1002" s="121"/>
      <c r="G1002" s="121"/>
      <c r="H1002" s="121"/>
      <c r="I1002" s="121"/>
      <c r="J1002" s="121"/>
      <c r="K1002" s="121"/>
    </row>
    <row r="1003" spans="2:11">
      <c r="B1003" s="120"/>
      <c r="C1003" s="120"/>
      <c r="D1003" s="120"/>
      <c r="E1003" s="121"/>
      <c r="F1003" s="121"/>
      <c r="G1003" s="121"/>
      <c r="H1003" s="121"/>
      <c r="I1003" s="121"/>
      <c r="J1003" s="121"/>
      <c r="K1003" s="121"/>
    </row>
    <row r="1004" spans="2:11">
      <c r="B1004" s="120"/>
      <c r="C1004" s="120"/>
      <c r="D1004" s="120"/>
      <c r="E1004" s="121"/>
      <c r="F1004" s="121"/>
      <c r="G1004" s="121"/>
      <c r="H1004" s="121"/>
      <c r="I1004" s="121"/>
      <c r="J1004" s="121"/>
      <c r="K1004" s="121"/>
    </row>
    <row r="1005" spans="2:11">
      <c r="B1005" s="120"/>
      <c r="C1005" s="120"/>
      <c r="D1005" s="120"/>
      <c r="E1005" s="121"/>
      <c r="F1005" s="121"/>
      <c r="G1005" s="121"/>
      <c r="H1005" s="121"/>
      <c r="I1005" s="121"/>
      <c r="J1005" s="121"/>
      <c r="K1005" s="121"/>
    </row>
    <row r="1006" spans="2:11">
      <c r="B1006" s="120"/>
      <c r="C1006" s="120"/>
      <c r="D1006" s="120"/>
      <c r="E1006" s="121"/>
      <c r="F1006" s="121"/>
      <c r="G1006" s="121"/>
      <c r="H1006" s="121"/>
      <c r="I1006" s="121"/>
      <c r="J1006" s="121"/>
      <c r="K1006" s="121"/>
    </row>
    <row r="1007" spans="2:11">
      <c r="B1007" s="120"/>
      <c r="C1007" s="120"/>
      <c r="D1007" s="120"/>
      <c r="E1007" s="121"/>
      <c r="F1007" s="121"/>
      <c r="G1007" s="121"/>
      <c r="H1007" s="121"/>
      <c r="I1007" s="121"/>
      <c r="J1007" s="121"/>
      <c r="K1007" s="121"/>
    </row>
    <row r="1008" spans="2:11">
      <c r="B1008" s="120"/>
      <c r="C1008" s="120"/>
      <c r="D1008" s="120"/>
      <c r="E1008" s="121"/>
      <c r="F1008" s="121"/>
      <c r="G1008" s="121"/>
      <c r="H1008" s="121"/>
      <c r="I1008" s="121"/>
      <c r="J1008" s="121"/>
      <c r="K1008" s="121"/>
    </row>
    <row r="1009" spans="2:11">
      <c r="B1009" s="120"/>
      <c r="C1009" s="120"/>
      <c r="D1009" s="120"/>
      <c r="E1009" s="121"/>
      <c r="F1009" s="121"/>
      <c r="G1009" s="121"/>
      <c r="H1009" s="121"/>
      <c r="I1009" s="121"/>
      <c r="J1009" s="121"/>
      <c r="K1009" s="121"/>
    </row>
    <row r="1010" spans="2:11">
      <c r="B1010" s="120"/>
      <c r="C1010" s="120"/>
      <c r="D1010" s="120"/>
      <c r="E1010" s="121"/>
      <c r="F1010" s="121"/>
      <c r="G1010" s="121"/>
      <c r="H1010" s="121"/>
      <c r="I1010" s="121"/>
      <c r="J1010" s="121"/>
      <c r="K1010" s="121"/>
    </row>
    <row r="1011" spans="2:11">
      <c r="B1011" s="120"/>
      <c r="C1011" s="120"/>
      <c r="D1011" s="120"/>
      <c r="E1011" s="121"/>
      <c r="F1011" s="121"/>
      <c r="G1011" s="121"/>
      <c r="H1011" s="121"/>
      <c r="I1011" s="121"/>
      <c r="J1011" s="121"/>
      <c r="K1011" s="121"/>
    </row>
    <row r="1012" spans="2:11">
      <c r="B1012" s="120"/>
      <c r="C1012" s="120"/>
      <c r="D1012" s="120"/>
      <c r="E1012" s="121"/>
      <c r="F1012" s="121"/>
      <c r="G1012" s="121"/>
      <c r="H1012" s="121"/>
      <c r="I1012" s="121"/>
      <c r="J1012" s="121"/>
      <c r="K1012" s="121"/>
    </row>
    <row r="1013" spans="2:11">
      <c r="B1013" s="120"/>
      <c r="C1013" s="120"/>
      <c r="D1013" s="120"/>
      <c r="E1013" s="121"/>
      <c r="F1013" s="121"/>
      <c r="G1013" s="121"/>
      <c r="H1013" s="121"/>
      <c r="I1013" s="121"/>
      <c r="J1013" s="121"/>
      <c r="K1013" s="121"/>
    </row>
    <row r="1014" spans="2:11">
      <c r="B1014" s="120"/>
      <c r="C1014" s="120"/>
      <c r="D1014" s="120"/>
      <c r="E1014" s="121"/>
      <c r="F1014" s="121"/>
      <c r="G1014" s="121"/>
      <c r="H1014" s="121"/>
      <c r="I1014" s="121"/>
      <c r="J1014" s="121"/>
      <c r="K1014" s="121"/>
    </row>
    <row r="1015" spans="2:11">
      <c r="B1015" s="120"/>
      <c r="C1015" s="120"/>
      <c r="D1015" s="120"/>
      <c r="E1015" s="121"/>
      <c r="F1015" s="121"/>
      <c r="G1015" s="121"/>
      <c r="H1015" s="121"/>
      <c r="I1015" s="121"/>
      <c r="J1015" s="121"/>
      <c r="K1015" s="121"/>
    </row>
    <row r="1016" spans="2:11">
      <c r="B1016" s="120"/>
      <c r="C1016" s="120"/>
      <c r="D1016" s="120"/>
      <c r="E1016" s="121"/>
      <c r="F1016" s="121"/>
      <c r="G1016" s="121"/>
      <c r="H1016" s="121"/>
      <c r="I1016" s="121"/>
      <c r="J1016" s="121"/>
      <c r="K1016" s="121"/>
    </row>
    <row r="1017" spans="2:11">
      <c r="B1017" s="120"/>
      <c r="C1017" s="120"/>
      <c r="D1017" s="120"/>
      <c r="E1017" s="121"/>
      <c r="F1017" s="121"/>
      <c r="G1017" s="121"/>
      <c r="H1017" s="121"/>
      <c r="I1017" s="121"/>
      <c r="J1017" s="121"/>
      <c r="K1017" s="121"/>
    </row>
    <row r="1018" spans="2:11">
      <c r="B1018" s="120"/>
      <c r="C1018" s="120"/>
      <c r="D1018" s="120"/>
      <c r="E1018" s="121"/>
      <c r="F1018" s="121"/>
      <c r="G1018" s="121"/>
      <c r="H1018" s="121"/>
      <c r="I1018" s="121"/>
      <c r="J1018" s="121"/>
      <c r="K1018" s="121"/>
    </row>
    <row r="1019" spans="2:11">
      <c r="B1019" s="120"/>
      <c r="C1019" s="120"/>
      <c r="D1019" s="120"/>
      <c r="E1019" s="121"/>
      <c r="F1019" s="121"/>
      <c r="G1019" s="121"/>
      <c r="H1019" s="121"/>
      <c r="I1019" s="121"/>
      <c r="J1019" s="121"/>
      <c r="K1019" s="121"/>
    </row>
    <row r="1020" spans="2:11">
      <c r="B1020" s="120"/>
      <c r="C1020" s="120"/>
      <c r="D1020" s="120"/>
      <c r="E1020" s="121"/>
      <c r="F1020" s="121"/>
      <c r="G1020" s="121"/>
      <c r="H1020" s="121"/>
      <c r="I1020" s="121"/>
      <c r="J1020" s="121"/>
      <c r="K1020" s="121"/>
    </row>
    <row r="1021" spans="2:11">
      <c r="B1021" s="120"/>
      <c r="C1021" s="120"/>
      <c r="D1021" s="120"/>
      <c r="E1021" s="121"/>
      <c r="F1021" s="121"/>
      <c r="G1021" s="121"/>
      <c r="H1021" s="121"/>
      <c r="I1021" s="121"/>
      <c r="J1021" s="121"/>
      <c r="K1021" s="121"/>
    </row>
    <row r="1022" spans="2:11">
      <c r="B1022" s="120"/>
      <c r="C1022" s="120"/>
      <c r="D1022" s="120"/>
      <c r="E1022" s="121"/>
      <c r="F1022" s="121"/>
      <c r="G1022" s="121"/>
      <c r="H1022" s="121"/>
      <c r="I1022" s="121"/>
      <c r="J1022" s="121"/>
      <c r="K1022" s="121"/>
    </row>
    <row r="1023" spans="2:11">
      <c r="B1023" s="120"/>
      <c r="C1023" s="120"/>
      <c r="D1023" s="120"/>
      <c r="E1023" s="121"/>
      <c r="F1023" s="121"/>
      <c r="G1023" s="121"/>
      <c r="H1023" s="121"/>
      <c r="I1023" s="121"/>
      <c r="J1023" s="121"/>
      <c r="K1023" s="121"/>
    </row>
    <row r="1024" spans="2:11">
      <c r="B1024" s="120"/>
      <c r="C1024" s="120"/>
      <c r="D1024" s="120"/>
      <c r="E1024" s="121"/>
      <c r="F1024" s="121"/>
      <c r="G1024" s="121"/>
      <c r="H1024" s="121"/>
      <c r="I1024" s="121"/>
      <c r="J1024" s="121"/>
      <c r="K1024" s="121"/>
    </row>
    <row r="1025" spans="2:11">
      <c r="B1025" s="120"/>
      <c r="C1025" s="120"/>
      <c r="D1025" s="120"/>
      <c r="E1025" s="121"/>
      <c r="F1025" s="121"/>
      <c r="G1025" s="121"/>
      <c r="H1025" s="121"/>
      <c r="I1025" s="121"/>
      <c r="J1025" s="121"/>
      <c r="K1025" s="121"/>
    </row>
    <row r="1026" spans="2:11">
      <c r="B1026" s="120"/>
      <c r="C1026" s="120"/>
      <c r="D1026" s="120"/>
      <c r="E1026" s="121"/>
      <c r="F1026" s="121"/>
      <c r="G1026" s="121"/>
      <c r="H1026" s="121"/>
      <c r="I1026" s="121"/>
      <c r="J1026" s="121"/>
      <c r="K1026" s="121"/>
    </row>
    <row r="1027" spans="2:11">
      <c r="B1027" s="120"/>
      <c r="C1027" s="120"/>
      <c r="D1027" s="120"/>
      <c r="E1027" s="121"/>
      <c r="F1027" s="121"/>
      <c r="G1027" s="121"/>
      <c r="H1027" s="121"/>
      <c r="I1027" s="121"/>
      <c r="J1027" s="121"/>
      <c r="K1027" s="121"/>
    </row>
    <row r="1028" spans="2:11">
      <c r="B1028" s="120"/>
      <c r="C1028" s="120"/>
      <c r="D1028" s="120"/>
      <c r="E1028" s="121"/>
      <c r="F1028" s="121"/>
      <c r="G1028" s="121"/>
      <c r="H1028" s="121"/>
      <c r="I1028" s="121"/>
      <c r="J1028" s="121"/>
      <c r="K1028" s="121"/>
    </row>
    <row r="1029" spans="2:11">
      <c r="B1029" s="120"/>
      <c r="C1029" s="120"/>
      <c r="D1029" s="120"/>
      <c r="E1029" s="121"/>
      <c r="F1029" s="121"/>
      <c r="G1029" s="121"/>
      <c r="H1029" s="121"/>
      <c r="I1029" s="121"/>
      <c r="J1029" s="121"/>
      <c r="K1029" s="121"/>
    </row>
    <row r="1030" spans="2:11">
      <c r="B1030" s="120"/>
      <c r="C1030" s="120"/>
      <c r="D1030" s="120"/>
      <c r="E1030" s="121"/>
      <c r="F1030" s="121"/>
      <c r="G1030" s="121"/>
      <c r="H1030" s="121"/>
      <c r="I1030" s="121"/>
      <c r="J1030" s="121"/>
      <c r="K1030" s="121"/>
    </row>
    <row r="1031" spans="2:11">
      <c r="B1031" s="120"/>
      <c r="C1031" s="120"/>
      <c r="D1031" s="120"/>
      <c r="E1031" s="121"/>
      <c r="F1031" s="121"/>
      <c r="G1031" s="121"/>
      <c r="H1031" s="121"/>
      <c r="I1031" s="121"/>
      <c r="J1031" s="121"/>
      <c r="K1031" s="121"/>
    </row>
    <row r="1032" spans="2:11">
      <c r="B1032" s="120"/>
      <c r="C1032" s="120"/>
      <c r="D1032" s="120"/>
      <c r="E1032" s="121"/>
      <c r="F1032" s="121"/>
      <c r="G1032" s="121"/>
      <c r="H1032" s="121"/>
      <c r="I1032" s="121"/>
      <c r="J1032" s="121"/>
      <c r="K1032" s="121"/>
    </row>
    <row r="1033" spans="2:11">
      <c r="B1033" s="120"/>
      <c r="C1033" s="120"/>
      <c r="D1033" s="120"/>
      <c r="E1033" s="121"/>
      <c r="F1033" s="121"/>
      <c r="G1033" s="121"/>
      <c r="H1033" s="121"/>
      <c r="I1033" s="121"/>
      <c r="J1033" s="121"/>
      <c r="K1033" s="121"/>
    </row>
    <row r="1034" spans="2:11">
      <c r="B1034" s="120"/>
      <c r="C1034" s="120"/>
      <c r="D1034" s="120"/>
      <c r="E1034" s="121"/>
      <c r="F1034" s="121"/>
      <c r="G1034" s="121"/>
      <c r="H1034" s="121"/>
      <c r="I1034" s="121"/>
      <c r="J1034" s="121"/>
      <c r="K1034" s="121"/>
    </row>
    <row r="1035" spans="2:11">
      <c r="B1035" s="120"/>
      <c r="C1035" s="120"/>
      <c r="D1035" s="120"/>
      <c r="E1035" s="121"/>
      <c r="F1035" s="121"/>
      <c r="G1035" s="121"/>
      <c r="H1035" s="121"/>
      <c r="I1035" s="121"/>
      <c r="J1035" s="121"/>
      <c r="K1035" s="121"/>
    </row>
    <row r="1036" spans="2:11">
      <c r="B1036" s="120"/>
      <c r="C1036" s="120"/>
      <c r="D1036" s="120"/>
      <c r="E1036" s="121"/>
      <c r="F1036" s="121"/>
      <c r="G1036" s="121"/>
      <c r="H1036" s="121"/>
      <c r="I1036" s="121"/>
      <c r="J1036" s="121"/>
      <c r="K1036" s="121"/>
    </row>
    <row r="1037" spans="2:11">
      <c r="B1037" s="120"/>
      <c r="C1037" s="120"/>
      <c r="D1037" s="120"/>
      <c r="E1037" s="121"/>
      <c r="F1037" s="121"/>
      <c r="G1037" s="121"/>
      <c r="H1037" s="121"/>
      <c r="I1037" s="121"/>
      <c r="J1037" s="121"/>
      <c r="K1037" s="121"/>
    </row>
    <row r="1038" spans="2:11">
      <c r="B1038" s="120"/>
      <c r="C1038" s="120"/>
      <c r="D1038" s="120"/>
      <c r="E1038" s="121"/>
      <c r="F1038" s="121"/>
      <c r="G1038" s="121"/>
      <c r="H1038" s="121"/>
      <c r="I1038" s="121"/>
      <c r="J1038" s="121"/>
      <c r="K1038" s="121"/>
    </row>
    <row r="1039" spans="2:11">
      <c r="B1039" s="120"/>
      <c r="C1039" s="120"/>
      <c r="D1039" s="120"/>
      <c r="E1039" s="121"/>
      <c r="F1039" s="121"/>
      <c r="G1039" s="121"/>
      <c r="H1039" s="121"/>
      <c r="I1039" s="121"/>
      <c r="J1039" s="121"/>
      <c r="K1039" s="121"/>
    </row>
    <row r="1040" spans="2:11">
      <c r="B1040" s="120"/>
      <c r="C1040" s="120"/>
      <c r="D1040" s="120"/>
      <c r="E1040" s="121"/>
      <c r="F1040" s="121"/>
      <c r="G1040" s="121"/>
      <c r="H1040" s="121"/>
      <c r="I1040" s="121"/>
      <c r="J1040" s="121"/>
      <c r="K1040" s="121"/>
    </row>
    <row r="1041" spans="2:11">
      <c r="B1041" s="120"/>
      <c r="C1041" s="120"/>
      <c r="D1041" s="120"/>
      <c r="E1041" s="121"/>
      <c r="F1041" s="121"/>
      <c r="G1041" s="121"/>
      <c r="H1041" s="121"/>
      <c r="I1041" s="121"/>
      <c r="J1041" s="121"/>
      <c r="K1041" s="121"/>
    </row>
    <row r="1042" spans="2:11">
      <c r="B1042" s="120"/>
      <c r="C1042" s="120"/>
      <c r="D1042" s="120"/>
      <c r="E1042" s="121"/>
      <c r="F1042" s="121"/>
      <c r="G1042" s="121"/>
      <c r="H1042" s="121"/>
      <c r="I1042" s="121"/>
      <c r="J1042" s="121"/>
      <c r="K1042" s="121"/>
    </row>
    <row r="1043" spans="2:11">
      <c r="B1043" s="120"/>
      <c r="C1043" s="120"/>
      <c r="D1043" s="120"/>
      <c r="E1043" s="121"/>
      <c r="F1043" s="121"/>
      <c r="G1043" s="121"/>
      <c r="H1043" s="121"/>
      <c r="I1043" s="121"/>
      <c r="J1043" s="121"/>
      <c r="K1043" s="121"/>
    </row>
    <row r="1044" spans="2:11">
      <c r="B1044" s="120"/>
      <c r="C1044" s="120"/>
      <c r="D1044" s="120"/>
      <c r="E1044" s="121"/>
      <c r="F1044" s="121"/>
      <c r="G1044" s="121"/>
      <c r="H1044" s="121"/>
      <c r="I1044" s="121"/>
      <c r="J1044" s="121"/>
      <c r="K1044" s="121"/>
    </row>
    <row r="1045" spans="2:11">
      <c r="B1045" s="120"/>
      <c r="C1045" s="120"/>
      <c r="D1045" s="120"/>
      <c r="E1045" s="121"/>
      <c r="F1045" s="121"/>
      <c r="G1045" s="121"/>
      <c r="H1045" s="121"/>
      <c r="I1045" s="121"/>
      <c r="J1045" s="121"/>
      <c r="K1045" s="121"/>
    </row>
    <row r="1046" spans="2:11">
      <c r="B1046" s="120"/>
      <c r="C1046" s="120"/>
      <c r="D1046" s="120"/>
      <c r="E1046" s="121"/>
      <c r="F1046" s="121"/>
      <c r="G1046" s="121"/>
      <c r="H1046" s="121"/>
      <c r="I1046" s="121"/>
      <c r="J1046" s="121"/>
      <c r="K1046" s="121"/>
    </row>
    <row r="1047" spans="2:11">
      <c r="B1047" s="120"/>
      <c r="C1047" s="120"/>
      <c r="D1047" s="120"/>
      <c r="E1047" s="121"/>
      <c r="F1047" s="121"/>
      <c r="G1047" s="121"/>
      <c r="H1047" s="121"/>
      <c r="I1047" s="121"/>
      <c r="J1047" s="121"/>
      <c r="K1047" s="121"/>
    </row>
    <row r="1048" spans="2:11">
      <c r="B1048" s="120"/>
      <c r="C1048" s="120"/>
      <c r="D1048" s="120"/>
      <c r="E1048" s="121"/>
      <c r="F1048" s="121"/>
      <c r="G1048" s="121"/>
      <c r="H1048" s="121"/>
      <c r="I1048" s="121"/>
      <c r="J1048" s="121"/>
      <c r="K1048" s="121"/>
    </row>
    <row r="1049" spans="2:11">
      <c r="B1049" s="120"/>
      <c r="C1049" s="120"/>
      <c r="D1049" s="120"/>
      <c r="E1049" s="121"/>
      <c r="F1049" s="121"/>
      <c r="G1049" s="121"/>
      <c r="H1049" s="121"/>
      <c r="I1049" s="121"/>
      <c r="J1049" s="121"/>
      <c r="K1049" s="121"/>
    </row>
    <row r="1050" spans="2:11">
      <c r="B1050" s="120"/>
      <c r="C1050" s="120"/>
      <c r="D1050" s="120"/>
      <c r="E1050" s="121"/>
      <c r="F1050" s="121"/>
      <c r="G1050" s="121"/>
      <c r="H1050" s="121"/>
      <c r="I1050" s="121"/>
      <c r="J1050" s="121"/>
      <c r="K1050" s="121"/>
    </row>
    <row r="1051" spans="2:11">
      <c r="B1051" s="120"/>
      <c r="C1051" s="120"/>
      <c r="D1051" s="120"/>
      <c r="E1051" s="121"/>
      <c r="F1051" s="121"/>
      <c r="G1051" s="121"/>
      <c r="H1051" s="121"/>
      <c r="I1051" s="121"/>
      <c r="J1051" s="121"/>
      <c r="K1051" s="121"/>
    </row>
    <row r="1052" spans="2:11">
      <c r="B1052" s="120"/>
      <c r="C1052" s="120"/>
      <c r="D1052" s="120"/>
      <c r="E1052" s="121"/>
      <c r="F1052" s="121"/>
      <c r="G1052" s="121"/>
      <c r="H1052" s="121"/>
      <c r="I1052" s="121"/>
      <c r="J1052" s="121"/>
      <c r="K1052" s="121"/>
    </row>
    <row r="1053" spans="2:11">
      <c r="B1053" s="120"/>
      <c r="C1053" s="120"/>
      <c r="D1053" s="120"/>
      <c r="E1053" s="121"/>
      <c r="F1053" s="121"/>
      <c r="G1053" s="121"/>
      <c r="H1053" s="121"/>
      <c r="I1053" s="121"/>
      <c r="J1053" s="121"/>
      <c r="K1053" s="121"/>
    </row>
    <row r="1054" spans="2:11">
      <c r="B1054" s="120"/>
      <c r="C1054" s="120"/>
      <c r="D1054" s="120"/>
      <c r="E1054" s="121"/>
      <c r="F1054" s="121"/>
      <c r="G1054" s="121"/>
      <c r="H1054" s="121"/>
      <c r="I1054" s="121"/>
      <c r="J1054" s="121"/>
      <c r="K1054" s="121"/>
    </row>
    <row r="1055" spans="2:11">
      <c r="B1055" s="120"/>
      <c r="C1055" s="120"/>
      <c r="D1055" s="120"/>
      <c r="E1055" s="121"/>
      <c r="F1055" s="121"/>
      <c r="G1055" s="121"/>
      <c r="H1055" s="121"/>
      <c r="I1055" s="121"/>
      <c r="J1055" s="121"/>
      <c r="K1055" s="121"/>
    </row>
    <row r="1056" spans="2:11">
      <c r="B1056" s="120"/>
      <c r="C1056" s="120"/>
      <c r="D1056" s="120"/>
      <c r="E1056" s="121"/>
      <c r="F1056" s="121"/>
      <c r="G1056" s="121"/>
      <c r="H1056" s="121"/>
      <c r="I1056" s="121"/>
      <c r="J1056" s="121"/>
      <c r="K1056" s="121"/>
    </row>
    <row r="1057" spans="2:11">
      <c r="B1057" s="120"/>
      <c r="C1057" s="120"/>
      <c r="D1057" s="120"/>
      <c r="E1057" s="121"/>
      <c r="F1057" s="121"/>
      <c r="G1057" s="121"/>
      <c r="H1057" s="121"/>
      <c r="I1057" s="121"/>
      <c r="J1057" s="121"/>
      <c r="K1057" s="121"/>
    </row>
    <row r="1058" spans="2:11">
      <c r="B1058" s="120"/>
      <c r="C1058" s="120"/>
      <c r="D1058" s="120"/>
      <c r="E1058" s="121"/>
      <c r="F1058" s="121"/>
      <c r="G1058" s="121"/>
      <c r="H1058" s="121"/>
      <c r="I1058" s="121"/>
      <c r="J1058" s="121"/>
      <c r="K1058" s="121"/>
    </row>
    <row r="1059" spans="2:11">
      <c r="B1059" s="120"/>
      <c r="C1059" s="120"/>
      <c r="D1059" s="120"/>
      <c r="E1059" s="121"/>
      <c r="F1059" s="121"/>
      <c r="G1059" s="121"/>
      <c r="H1059" s="121"/>
      <c r="I1059" s="121"/>
      <c r="J1059" s="121"/>
      <c r="K1059" s="121"/>
    </row>
    <row r="1060" spans="2:11">
      <c r="B1060" s="120"/>
      <c r="C1060" s="120"/>
      <c r="D1060" s="120"/>
      <c r="E1060" s="121"/>
      <c r="F1060" s="121"/>
      <c r="G1060" s="121"/>
      <c r="H1060" s="121"/>
      <c r="I1060" s="121"/>
      <c r="J1060" s="121"/>
      <c r="K1060" s="121"/>
    </row>
    <row r="1061" spans="2:11">
      <c r="B1061" s="120"/>
      <c r="C1061" s="120"/>
      <c r="D1061" s="120"/>
      <c r="E1061" s="121"/>
      <c r="F1061" s="121"/>
      <c r="G1061" s="121"/>
      <c r="H1061" s="121"/>
      <c r="I1061" s="121"/>
      <c r="J1061" s="121"/>
      <c r="K1061" s="121"/>
    </row>
    <row r="1062" spans="2:11">
      <c r="B1062" s="120"/>
      <c r="C1062" s="120"/>
      <c r="D1062" s="120"/>
      <c r="E1062" s="121"/>
      <c r="F1062" s="121"/>
      <c r="G1062" s="121"/>
      <c r="H1062" s="121"/>
      <c r="I1062" s="121"/>
      <c r="J1062" s="121"/>
      <c r="K1062" s="121"/>
    </row>
    <row r="1063" spans="2:11">
      <c r="B1063" s="120"/>
      <c r="C1063" s="120"/>
      <c r="D1063" s="120"/>
      <c r="E1063" s="121"/>
      <c r="F1063" s="121"/>
      <c r="G1063" s="121"/>
      <c r="H1063" s="121"/>
      <c r="I1063" s="121"/>
      <c r="J1063" s="121"/>
      <c r="K1063" s="121"/>
    </row>
    <row r="1064" spans="2:11">
      <c r="B1064" s="120"/>
      <c r="C1064" s="120"/>
      <c r="D1064" s="120"/>
      <c r="E1064" s="121"/>
      <c r="F1064" s="121"/>
      <c r="G1064" s="121"/>
      <c r="H1064" s="121"/>
      <c r="I1064" s="121"/>
      <c r="J1064" s="121"/>
      <c r="K1064" s="121"/>
    </row>
    <row r="1065" spans="2:11">
      <c r="B1065" s="120"/>
      <c r="C1065" s="120"/>
      <c r="D1065" s="120"/>
      <c r="E1065" s="121"/>
      <c r="F1065" s="121"/>
      <c r="G1065" s="121"/>
      <c r="H1065" s="121"/>
      <c r="I1065" s="121"/>
      <c r="J1065" s="121"/>
      <c r="K1065" s="121"/>
    </row>
    <row r="1066" spans="2:11">
      <c r="B1066" s="120"/>
      <c r="C1066" s="120"/>
      <c r="D1066" s="120"/>
      <c r="E1066" s="121"/>
      <c r="F1066" s="121"/>
      <c r="G1066" s="121"/>
      <c r="H1066" s="121"/>
      <c r="I1066" s="121"/>
      <c r="J1066" s="121"/>
      <c r="K1066" s="121"/>
    </row>
    <row r="1067" spans="2:11">
      <c r="B1067" s="120"/>
      <c r="C1067" s="120"/>
      <c r="D1067" s="120"/>
      <c r="E1067" s="121"/>
      <c r="F1067" s="121"/>
      <c r="G1067" s="121"/>
      <c r="H1067" s="121"/>
      <c r="I1067" s="121"/>
      <c r="J1067" s="121"/>
      <c r="K1067" s="121"/>
    </row>
    <row r="1068" spans="2:11">
      <c r="B1068" s="120"/>
      <c r="C1068" s="120"/>
      <c r="D1068" s="120"/>
      <c r="E1068" s="121"/>
      <c r="F1068" s="121"/>
      <c r="G1068" s="121"/>
      <c r="H1068" s="121"/>
      <c r="I1068" s="121"/>
      <c r="J1068" s="121"/>
      <c r="K1068" s="121"/>
    </row>
    <row r="1069" spans="2:11">
      <c r="B1069" s="120"/>
      <c r="C1069" s="120"/>
      <c r="D1069" s="120"/>
      <c r="E1069" s="121"/>
      <c r="F1069" s="121"/>
      <c r="G1069" s="121"/>
      <c r="H1069" s="121"/>
      <c r="I1069" s="121"/>
      <c r="J1069" s="121"/>
      <c r="K1069" s="121"/>
    </row>
    <row r="1070" spans="2:11">
      <c r="B1070" s="120"/>
      <c r="C1070" s="120"/>
      <c r="D1070" s="120"/>
      <c r="E1070" s="121"/>
      <c r="F1070" s="121"/>
      <c r="G1070" s="121"/>
      <c r="H1070" s="121"/>
      <c r="I1070" s="121"/>
      <c r="J1070" s="121"/>
      <c r="K1070" s="121"/>
    </row>
    <row r="1071" spans="2:11">
      <c r="B1071" s="120"/>
      <c r="C1071" s="120"/>
      <c r="D1071" s="120"/>
      <c r="E1071" s="121"/>
      <c r="F1071" s="121"/>
      <c r="G1071" s="121"/>
      <c r="H1071" s="121"/>
      <c r="I1071" s="121"/>
      <c r="J1071" s="121"/>
      <c r="K1071" s="121"/>
    </row>
    <row r="1072" spans="2:11">
      <c r="B1072" s="120"/>
      <c r="C1072" s="120"/>
      <c r="D1072" s="120"/>
      <c r="E1072" s="121"/>
      <c r="F1072" s="121"/>
      <c r="G1072" s="121"/>
      <c r="H1072" s="121"/>
      <c r="I1072" s="121"/>
      <c r="J1072" s="121"/>
      <c r="K1072" s="121"/>
    </row>
    <row r="1073" spans="2:11">
      <c r="B1073" s="120"/>
      <c r="C1073" s="120"/>
      <c r="D1073" s="120"/>
      <c r="E1073" s="121"/>
      <c r="F1073" s="121"/>
      <c r="G1073" s="121"/>
      <c r="H1073" s="121"/>
      <c r="I1073" s="121"/>
      <c r="J1073" s="121"/>
      <c r="K1073" s="121"/>
    </row>
    <row r="1074" spans="2:11">
      <c r="B1074" s="120"/>
      <c r="C1074" s="120"/>
      <c r="D1074" s="120"/>
      <c r="E1074" s="121"/>
      <c r="F1074" s="121"/>
      <c r="G1074" s="121"/>
      <c r="H1074" s="121"/>
      <c r="I1074" s="121"/>
      <c r="J1074" s="121"/>
      <c r="K1074" s="121"/>
    </row>
    <row r="1075" spans="2:11">
      <c r="B1075" s="120"/>
      <c r="C1075" s="120"/>
      <c r="D1075" s="120"/>
      <c r="E1075" s="121"/>
      <c r="F1075" s="121"/>
      <c r="G1075" s="121"/>
      <c r="H1075" s="121"/>
      <c r="I1075" s="121"/>
      <c r="J1075" s="121"/>
      <c r="K1075" s="121"/>
    </row>
    <row r="1076" spans="2:11">
      <c r="B1076" s="120"/>
      <c r="C1076" s="120"/>
      <c r="D1076" s="120"/>
      <c r="E1076" s="121"/>
      <c r="F1076" s="121"/>
      <c r="G1076" s="121"/>
      <c r="H1076" s="121"/>
      <c r="I1076" s="121"/>
      <c r="J1076" s="121"/>
      <c r="K1076" s="121"/>
    </row>
    <row r="1077" spans="2:11">
      <c r="B1077" s="120"/>
      <c r="C1077" s="120"/>
      <c r="D1077" s="120"/>
      <c r="E1077" s="121"/>
      <c r="F1077" s="121"/>
      <c r="G1077" s="121"/>
      <c r="H1077" s="121"/>
      <c r="I1077" s="121"/>
      <c r="J1077" s="121"/>
      <c r="K1077" s="121"/>
    </row>
    <row r="1078" spans="2:11">
      <c r="B1078" s="120"/>
      <c r="C1078" s="120"/>
      <c r="D1078" s="120"/>
      <c r="E1078" s="121"/>
      <c r="F1078" s="121"/>
      <c r="G1078" s="121"/>
      <c r="H1078" s="121"/>
      <c r="I1078" s="121"/>
      <c r="J1078" s="121"/>
      <c r="K1078" s="121"/>
    </row>
    <row r="1079" spans="2:11">
      <c r="B1079" s="120"/>
      <c r="C1079" s="120"/>
      <c r="D1079" s="120"/>
      <c r="E1079" s="121"/>
      <c r="F1079" s="121"/>
      <c r="G1079" s="121"/>
      <c r="H1079" s="121"/>
      <c r="I1079" s="121"/>
      <c r="J1079" s="121"/>
      <c r="K1079" s="121"/>
    </row>
    <row r="1080" spans="2:11">
      <c r="B1080" s="120"/>
      <c r="C1080" s="120"/>
      <c r="D1080" s="120"/>
      <c r="E1080" s="121"/>
      <c r="F1080" s="121"/>
      <c r="G1080" s="121"/>
      <c r="H1080" s="121"/>
      <c r="I1080" s="121"/>
      <c r="J1080" s="121"/>
      <c r="K1080" s="121"/>
    </row>
    <row r="1081" spans="2:11">
      <c r="B1081" s="120"/>
      <c r="C1081" s="120"/>
      <c r="D1081" s="120"/>
      <c r="E1081" s="121"/>
      <c r="F1081" s="121"/>
      <c r="G1081" s="121"/>
      <c r="H1081" s="121"/>
      <c r="I1081" s="121"/>
      <c r="J1081" s="121"/>
      <c r="K1081" s="121"/>
    </row>
    <row r="1082" spans="2:11">
      <c r="B1082" s="120"/>
      <c r="C1082" s="120"/>
      <c r="D1082" s="120"/>
      <c r="E1082" s="121"/>
      <c r="F1082" s="121"/>
      <c r="G1082" s="121"/>
      <c r="H1082" s="121"/>
      <c r="I1082" s="121"/>
      <c r="J1082" s="121"/>
      <c r="K1082" s="121"/>
    </row>
    <row r="1083" spans="2:11">
      <c r="B1083" s="120"/>
      <c r="C1083" s="120"/>
      <c r="D1083" s="120"/>
      <c r="E1083" s="121"/>
      <c r="F1083" s="121"/>
      <c r="G1083" s="121"/>
      <c r="H1083" s="121"/>
      <c r="I1083" s="121"/>
      <c r="J1083" s="121"/>
      <c r="K1083" s="121"/>
    </row>
    <row r="1084" spans="2:11">
      <c r="B1084" s="120"/>
      <c r="C1084" s="120"/>
      <c r="D1084" s="120"/>
      <c r="E1084" s="121"/>
      <c r="F1084" s="121"/>
      <c r="G1084" s="121"/>
      <c r="H1084" s="121"/>
      <c r="I1084" s="121"/>
      <c r="J1084" s="121"/>
      <c r="K1084" s="121"/>
    </row>
    <row r="1085" spans="2:11">
      <c r="B1085" s="120"/>
      <c r="C1085" s="120"/>
      <c r="D1085" s="120"/>
      <c r="E1085" s="121"/>
      <c r="F1085" s="121"/>
      <c r="G1085" s="121"/>
      <c r="H1085" s="121"/>
      <c r="I1085" s="121"/>
      <c r="J1085" s="121"/>
      <c r="K1085" s="121"/>
    </row>
    <row r="1086" spans="2:11">
      <c r="B1086" s="120"/>
      <c r="C1086" s="120"/>
      <c r="D1086" s="120"/>
      <c r="E1086" s="121"/>
      <c r="F1086" s="121"/>
      <c r="G1086" s="121"/>
      <c r="H1086" s="121"/>
      <c r="I1086" s="121"/>
      <c r="J1086" s="121"/>
      <c r="K1086" s="121"/>
    </row>
    <row r="1087" spans="2:11">
      <c r="B1087" s="120"/>
      <c r="C1087" s="120"/>
      <c r="D1087" s="120"/>
      <c r="E1087" s="121"/>
      <c r="F1087" s="121"/>
      <c r="G1087" s="121"/>
      <c r="H1087" s="121"/>
      <c r="I1087" s="121"/>
      <c r="J1087" s="121"/>
      <c r="K1087" s="121"/>
    </row>
    <row r="1088" spans="2:11">
      <c r="B1088" s="120"/>
      <c r="C1088" s="120"/>
      <c r="D1088" s="120"/>
      <c r="E1088" s="121"/>
      <c r="F1088" s="121"/>
      <c r="G1088" s="121"/>
      <c r="H1088" s="121"/>
      <c r="I1088" s="121"/>
      <c r="J1088" s="121"/>
      <c r="K1088" s="121"/>
    </row>
    <row r="1089" spans="2:11">
      <c r="B1089" s="120"/>
      <c r="C1089" s="120"/>
      <c r="D1089" s="120"/>
      <c r="E1089" s="121"/>
      <c r="F1089" s="121"/>
      <c r="G1089" s="121"/>
      <c r="H1089" s="121"/>
      <c r="I1089" s="121"/>
      <c r="J1089" s="121"/>
      <c r="K1089" s="121"/>
    </row>
    <row r="1090" spans="2:11">
      <c r="B1090" s="120"/>
      <c r="C1090" s="120"/>
      <c r="D1090" s="120"/>
      <c r="E1090" s="121"/>
      <c r="F1090" s="121"/>
      <c r="G1090" s="121"/>
      <c r="H1090" s="121"/>
      <c r="I1090" s="121"/>
      <c r="J1090" s="121"/>
      <c r="K1090" s="121"/>
    </row>
    <row r="1091" spans="2:11">
      <c r="B1091" s="120"/>
      <c r="C1091" s="120"/>
      <c r="D1091" s="120"/>
      <c r="E1091" s="121"/>
      <c r="F1091" s="121"/>
      <c r="G1091" s="121"/>
      <c r="H1091" s="121"/>
      <c r="I1091" s="121"/>
      <c r="J1091" s="121"/>
      <c r="K1091" s="121"/>
    </row>
    <row r="1092" spans="2:11">
      <c r="B1092" s="120"/>
      <c r="C1092" s="120"/>
      <c r="D1092" s="120"/>
      <c r="E1092" s="121"/>
      <c r="F1092" s="121"/>
      <c r="G1092" s="121"/>
      <c r="H1092" s="121"/>
      <c r="I1092" s="121"/>
      <c r="J1092" s="121"/>
      <c r="K1092" s="121"/>
    </row>
    <row r="1093" spans="2:11">
      <c r="B1093" s="120"/>
      <c r="C1093" s="120"/>
      <c r="D1093" s="120"/>
      <c r="E1093" s="121"/>
      <c r="F1093" s="121"/>
      <c r="G1093" s="121"/>
      <c r="H1093" s="121"/>
      <c r="I1093" s="121"/>
      <c r="J1093" s="121"/>
      <c r="K1093" s="121"/>
    </row>
    <row r="1094" spans="2:11">
      <c r="B1094" s="120"/>
      <c r="C1094" s="120"/>
      <c r="D1094" s="120"/>
      <c r="E1094" s="121"/>
      <c r="F1094" s="121"/>
      <c r="G1094" s="121"/>
      <c r="H1094" s="121"/>
      <c r="I1094" s="121"/>
      <c r="J1094" s="121"/>
      <c r="K1094" s="121"/>
    </row>
    <row r="1095" spans="2:11">
      <c r="B1095" s="120"/>
      <c r="C1095" s="120"/>
      <c r="D1095" s="120"/>
      <c r="E1095" s="121"/>
      <c r="F1095" s="121"/>
      <c r="G1095" s="121"/>
      <c r="H1095" s="121"/>
      <c r="I1095" s="121"/>
      <c r="J1095" s="121"/>
      <c r="K1095" s="121"/>
    </row>
    <row r="1096" spans="2:11">
      <c r="B1096" s="120"/>
      <c r="C1096" s="120"/>
      <c r="D1096" s="120"/>
      <c r="E1096" s="121"/>
      <c r="F1096" s="121"/>
      <c r="G1096" s="121"/>
      <c r="H1096" s="121"/>
      <c r="I1096" s="121"/>
      <c r="J1096" s="121"/>
      <c r="K1096" s="121"/>
    </row>
    <row r="1097" spans="2:11">
      <c r="B1097" s="120"/>
      <c r="C1097" s="120"/>
      <c r="D1097" s="120"/>
      <c r="E1097" s="121"/>
      <c r="F1097" s="121"/>
      <c r="G1097" s="121"/>
      <c r="H1097" s="121"/>
      <c r="I1097" s="121"/>
      <c r="J1097" s="121"/>
      <c r="K1097" s="121"/>
    </row>
    <row r="1098" spans="2:11">
      <c r="B1098" s="120"/>
      <c r="C1098" s="120"/>
      <c r="D1098" s="120"/>
      <c r="E1098" s="121"/>
      <c r="F1098" s="121"/>
      <c r="G1098" s="121"/>
      <c r="H1098" s="121"/>
      <c r="I1098" s="121"/>
      <c r="J1098" s="121"/>
      <c r="K1098" s="121"/>
    </row>
    <row r="1099" spans="2:11">
      <c r="B1099" s="120"/>
      <c r="C1099" s="120"/>
      <c r="D1099" s="120"/>
      <c r="E1099" s="121"/>
      <c r="F1099" s="121"/>
      <c r="G1099" s="121"/>
      <c r="H1099" s="121"/>
      <c r="I1099" s="121"/>
      <c r="J1099" s="121"/>
      <c r="K1099" s="12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144</v>
      </c>
      <c r="C1" s="67" t="s" vm="1">
        <v>228</v>
      </c>
    </row>
    <row r="2" spans="2:17">
      <c r="B2" s="46" t="s">
        <v>143</v>
      </c>
      <c r="C2" s="67" t="s">
        <v>229</v>
      </c>
    </row>
    <row r="3" spans="2:17">
      <c r="B3" s="46" t="s">
        <v>145</v>
      </c>
      <c r="C3" s="67" t="s">
        <v>230</v>
      </c>
    </row>
    <row r="4" spans="2:17">
      <c r="B4" s="46" t="s">
        <v>146</v>
      </c>
      <c r="C4" s="67">
        <v>8801</v>
      </c>
    </row>
    <row r="6" spans="2:17" ht="26.25" customHeight="1">
      <c r="B6" s="134" t="s">
        <v>173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2:17" ht="26.25" customHeight="1">
      <c r="B7" s="134" t="s">
        <v>100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</row>
    <row r="8" spans="2:17" s="3" customFormat="1" ht="47.25">
      <c r="B8" s="21" t="s">
        <v>114</v>
      </c>
      <c r="C8" s="29" t="s">
        <v>44</v>
      </c>
      <c r="D8" s="29" t="s">
        <v>50</v>
      </c>
      <c r="E8" s="29" t="s">
        <v>14</v>
      </c>
      <c r="F8" s="29" t="s">
        <v>66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58</v>
      </c>
      <c r="P8" s="29" t="s">
        <v>147</v>
      </c>
      <c r="Q8" s="30" t="s">
        <v>149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17" s="4" customFormat="1" ht="18" customHeight="1">
      <c r="B11" s="125" t="s">
        <v>2909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6">
        <v>0</v>
      </c>
      <c r="O11" s="88"/>
      <c r="P11" s="127">
        <v>0</v>
      </c>
      <c r="Q11" s="127">
        <v>0</v>
      </c>
    </row>
    <row r="12" spans="2:17" ht="18" customHeight="1">
      <c r="B12" s="122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2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2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2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</row>
    <row r="112" spans="2:17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</row>
    <row r="113" spans="2:17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</row>
    <row r="114" spans="2:17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</row>
    <row r="115" spans="2:17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</row>
    <row r="116" spans="2:17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</row>
    <row r="117" spans="2:17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2:17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2:17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</row>
    <row r="120" spans="2:17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</row>
    <row r="121" spans="2:17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</row>
    <row r="122" spans="2:17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</row>
    <row r="123" spans="2:17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</row>
    <row r="124" spans="2:17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</row>
    <row r="125" spans="2:17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</row>
    <row r="126" spans="2:17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</row>
    <row r="127" spans="2:17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</row>
    <row r="128" spans="2:17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</row>
    <row r="129" spans="2:17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</row>
    <row r="130" spans="2:17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</row>
    <row r="131" spans="2:17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</row>
    <row r="132" spans="2:17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</row>
    <row r="133" spans="2:17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</row>
    <row r="134" spans="2:17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</row>
    <row r="135" spans="2:17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</row>
    <row r="136" spans="2:17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</row>
    <row r="137" spans="2:17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</row>
    <row r="138" spans="2:17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</row>
    <row r="139" spans="2:17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</row>
    <row r="140" spans="2:17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</row>
    <row r="141" spans="2:17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</row>
    <row r="142" spans="2:17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</row>
    <row r="143" spans="2:17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</row>
    <row r="144" spans="2:17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</row>
    <row r="145" spans="2:17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</row>
    <row r="146" spans="2:17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</row>
    <row r="147" spans="2:17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</row>
    <row r="148" spans="2:17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</row>
    <row r="149" spans="2:17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</row>
    <row r="150" spans="2:17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</row>
    <row r="151" spans="2:17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</row>
    <row r="152" spans="2:17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</row>
    <row r="153" spans="2:17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</row>
    <row r="154" spans="2:17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</row>
    <row r="155" spans="2:17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2:17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</row>
    <row r="157" spans="2:17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</row>
    <row r="158" spans="2:17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</row>
    <row r="159" spans="2:17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</row>
    <row r="160" spans="2:17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</row>
    <row r="161" spans="2:17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</row>
    <row r="162" spans="2:17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</row>
    <row r="163" spans="2:17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</row>
    <row r="164" spans="2:17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</row>
    <row r="165" spans="2:17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</row>
    <row r="166" spans="2:17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</row>
    <row r="167" spans="2:17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</row>
    <row r="168" spans="2:17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</row>
    <row r="169" spans="2:17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</row>
    <row r="170" spans="2:17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</row>
    <row r="171" spans="2:17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</row>
    <row r="172" spans="2:17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</row>
    <row r="173" spans="2:17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</row>
    <row r="174" spans="2:17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</row>
    <row r="175" spans="2:17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</row>
    <row r="176" spans="2:17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</row>
    <row r="177" spans="2:17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</row>
    <row r="178" spans="2:17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</row>
    <row r="179" spans="2:17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</row>
    <row r="180" spans="2:17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</row>
    <row r="181" spans="2:17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</row>
    <row r="182" spans="2:17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</row>
    <row r="183" spans="2:17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</row>
    <row r="184" spans="2:17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</row>
    <row r="185" spans="2:17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</row>
    <row r="186" spans="2:17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</row>
    <row r="187" spans="2:17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</row>
    <row r="188" spans="2:17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</row>
    <row r="189" spans="2:17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</row>
    <row r="190" spans="2:17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</row>
    <row r="191" spans="2:17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</row>
    <row r="192" spans="2:17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</row>
    <row r="193" spans="2:17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</row>
    <row r="194" spans="2:17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</row>
    <row r="195" spans="2:17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</row>
    <row r="196" spans="2:17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</row>
    <row r="197" spans="2:17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</row>
    <row r="198" spans="2:17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</row>
    <row r="199" spans="2:17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</row>
    <row r="200" spans="2:17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</row>
    <row r="201" spans="2:17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</row>
    <row r="202" spans="2:17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</row>
    <row r="203" spans="2:17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</row>
    <row r="204" spans="2:17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</row>
    <row r="205" spans="2:17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</row>
    <row r="206" spans="2:17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</row>
    <row r="207" spans="2:17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</row>
    <row r="208" spans="2:17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</row>
    <row r="209" spans="2:17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</row>
    <row r="210" spans="2:17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</row>
    <row r="211" spans="2:17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</row>
    <row r="212" spans="2:17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</row>
    <row r="213" spans="2:17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</row>
    <row r="214" spans="2:17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</row>
    <row r="215" spans="2:17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</row>
    <row r="216" spans="2:17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</row>
    <row r="217" spans="2:17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</row>
    <row r="218" spans="2:17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</row>
    <row r="219" spans="2:17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</row>
    <row r="220" spans="2:17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</row>
    <row r="221" spans="2:17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</row>
    <row r="222" spans="2:17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</row>
    <row r="223" spans="2:17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</row>
    <row r="224" spans="2:17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</row>
    <row r="225" spans="2:17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</row>
    <row r="226" spans="2:17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</row>
    <row r="227" spans="2:17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</row>
    <row r="228" spans="2:17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</row>
    <row r="229" spans="2:17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</row>
    <row r="230" spans="2:17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</row>
    <row r="231" spans="2:17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</row>
    <row r="232" spans="2:17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</row>
    <row r="233" spans="2:17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</row>
    <row r="234" spans="2:17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</row>
    <row r="235" spans="2:17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</row>
    <row r="236" spans="2:17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</row>
    <row r="237" spans="2:17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</row>
    <row r="238" spans="2:17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</row>
    <row r="239" spans="2:17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</row>
    <row r="240" spans="2:17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</row>
    <row r="241" spans="2:17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</row>
    <row r="242" spans="2:17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</row>
    <row r="243" spans="2:17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</row>
    <row r="244" spans="2:17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</row>
    <row r="245" spans="2:17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</row>
    <row r="246" spans="2:17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</row>
    <row r="247" spans="2:17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</row>
    <row r="248" spans="2:17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</row>
    <row r="249" spans="2:17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</row>
    <row r="250" spans="2:17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</row>
    <row r="251" spans="2:17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</row>
    <row r="252" spans="2:17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</row>
    <row r="253" spans="2:17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</row>
    <row r="254" spans="2:17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</row>
    <row r="255" spans="2:17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</row>
    <row r="256" spans="2:17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</row>
    <row r="257" spans="2:17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</row>
    <row r="258" spans="2:17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</row>
    <row r="259" spans="2:17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</row>
    <row r="260" spans="2:17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</row>
    <row r="261" spans="2:17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</row>
    <row r="262" spans="2:17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</row>
    <row r="263" spans="2:17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</row>
    <row r="264" spans="2:17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</row>
    <row r="265" spans="2:17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</row>
    <row r="266" spans="2:17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</row>
    <row r="267" spans="2:17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</row>
    <row r="268" spans="2:17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</row>
    <row r="269" spans="2:17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</row>
    <row r="270" spans="2:17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</row>
    <row r="271" spans="2:17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</row>
    <row r="272" spans="2:17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</row>
    <row r="273" spans="2:17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</row>
    <row r="274" spans="2:17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</row>
    <row r="275" spans="2:17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</row>
    <row r="276" spans="2:17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</row>
    <row r="277" spans="2:17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</row>
    <row r="278" spans="2:17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</row>
    <row r="279" spans="2:17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</row>
    <row r="280" spans="2:17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</row>
    <row r="281" spans="2:17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</row>
    <row r="282" spans="2:17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</row>
    <row r="283" spans="2:17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</row>
    <row r="284" spans="2:17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</row>
    <row r="285" spans="2:17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</row>
    <row r="286" spans="2:17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</row>
    <row r="287" spans="2:17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</row>
    <row r="288" spans="2:17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</row>
    <row r="289" spans="2:17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</row>
    <row r="290" spans="2:17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</row>
    <row r="291" spans="2:17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</row>
    <row r="292" spans="2:17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</row>
    <row r="293" spans="2:17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</row>
    <row r="294" spans="2:17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</row>
    <row r="295" spans="2:17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</row>
    <row r="296" spans="2:17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</row>
    <row r="297" spans="2:17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</row>
    <row r="298" spans="2:17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</row>
    <row r="299" spans="2:17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</row>
    <row r="300" spans="2:17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</row>
    <row r="301" spans="2:17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</row>
    <row r="302" spans="2:17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</row>
    <row r="303" spans="2:17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</row>
    <row r="304" spans="2:17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</row>
    <row r="305" spans="2:17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</row>
    <row r="306" spans="2:17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</row>
    <row r="307" spans="2:17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</row>
    <row r="308" spans="2:17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</row>
    <row r="309" spans="2:17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</row>
    <row r="310" spans="2:17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</row>
    <row r="311" spans="2:17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</row>
    <row r="312" spans="2:17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</row>
    <row r="313" spans="2:17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</row>
    <row r="314" spans="2:17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</row>
    <row r="315" spans="2:17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</row>
    <row r="316" spans="2:17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</row>
    <row r="317" spans="2:17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</row>
    <row r="318" spans="2:17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</row>
    <row r="319" spans="2:17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</row>
    <row r="320" spans="2:17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</row>
    <row r="321" spans="2:17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</row>
    <row r="322" spans="2:17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</row>
    <row r="323" spans="2:17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</row>
    <row r="324" spans="2:17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</row>
    <row r="325" spans="2:17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</row>
    <row r="326" spans="2:17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</row>
    <row r="327" spans="2:17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</row>
    <row r="328" spans="2:17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</row>
    <row r="329" spans="2:17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</row>
    <row r="330" spans="2:17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</row>
    <row r="331" spans="2:17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</row>
    <row r="332" spans="2:17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</row>
    <row r="333" spans="2:17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</row>
    <row r="334" spans="2:17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</row>
    <row r="335" spans="2:17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</row>
    <row r="336" spans="2:17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</row>
    <row r="337" spans="2:17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</row>
    <row r="338" spans="2:17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</row>
    <row r="339" spans="2:17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</row>
    <row r="340" spans="2:17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</row>
    <row r="341" spans="2:17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</row>
    <row r="342" spans="2:17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</row>
    <row r="343" spans="2:17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</row>
    <row r="344" spans="2:17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</row>
    <row r="345" spans="2:17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</row>
    <row r="346" spans="2:17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</row>
    <row r="347" spans="2:17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</row>
    <row r="348" spans="2:17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</row>
    <row r="349" spans="2:17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</row>
    <row r="350" spans="2:17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</row>
    <row r="351" spans="2:17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</row>
    <row r="352" spans="2:17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</row>
    <row r="353" spans="2:17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</row>
    <row r="354" spans="2:17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</row>
    <row r="355" spans="2:17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</row>
    <row r="356" spans="2:17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</row>
    <row r="357" spans="2:17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</row>
    <row r="358" spans="2:17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</row>
    <row r="359" spans="2:17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</row>
    <row r="360" spans="2:17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</row>
    <row r="361" spans="2:17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</row>
    <row r="362" spans="2:17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</row>
    <row r="363" spans="2:17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</row>
    <row r="364" spans="2:17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</row>
    <row r="365" spans="2:17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</row>
    <row r="366" spans="2:17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</row>
    <row r="367" spans="2:17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</row>
    <row r="368" spans="2:17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</row>
    <row r="369" spans="2:17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</row>
    <row r="370" spans="2:17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</row>
    <row r="371" spans="2:17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</row>
    <row r="372" spans="2:17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</row>
    <row r="373" spans="2:17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</row>
    <row r="374" spans="2:17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</row>
    <row r="375" spans="2:17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</row>
    <row r="376" spans="2:17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</row>
    <row r="377" spans="2:17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</row>
    <row r="378" spans="2:17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</row>
    <row r="379" spans="2:17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</row>
    <row r="380" spans="2:17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</row>
    <row r="381" spans="2:17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</row>
    <row r="382" spans="2:17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</row>
    <row r="383" spans="2:17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</row>
    <row r="384" spans="2:17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</row>
    <row r="385" spans="2:17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</row>
    <row r="386" spans="2:17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</row>
    <row r="387" spans="2:17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</row>
    <row r="388" spans="2:17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</row>
    <row r="389" spans="2:17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</row>
    <row r="390" spans="2:17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</row>
    <row r="391" spans="2:17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</row>
    <row r="392" spans="2:17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</row>
    <row r="393" spans="2:17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</row>
    <row r="394" spans="2:17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</row>
    <row r="395" spans="2:17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</row>
    <row r="396" spans="2:17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</row>
    <row r="397" spans="2:17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</row>
    <row r="398" spans="2:17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</row>
    <row r="399" spans="2:17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</row>
    <row r="400" spans="2:17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</row>
    <row r="401" spans="2:17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</row>
    <row r="402" spans="2:17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</row>
    <row r="403" spans="2:17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</row>
    <row r="404" spans="2:17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</row>
    <row r="405" spans="2:17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</row>
    <row r="406" spans="2:17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</row>
    <row r="407" spans="2:17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</row>
    <row r="408" spans="2:17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</row>
    <row r="409" spans="2:17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</row>
    <row r="410" spans="2:17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</row>
    <row r="411" spans="2:17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</row>
    <row r="412" spans="2:17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</row>
    <row r="413" spans="2:17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</row>
    <row r="414" spans="2:17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</row>
    <row r="415" spans="2:17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</row>
    <row r="416" spans="2:17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</row>
    <row r="417" spans="2:17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</row>
    <row r="418" spans="2:17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</row>
    <row r="419" spans="2:17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</row>
    <row r="420" spans="2:17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</row>
    <row r="421" spans="2:17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</row>
    <row r="422" spans="2:17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</row>
    <row r="423" spans="2:17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</row>
    <row r="424" spans="2:17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</row>
    <row r="425" spans="2:17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</row>
    <row r="426" spans="2:17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</row>
    <row r="427" spans="2:17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</row>
    <row r="428" spans="2:17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</row>
    <row r="429" spans="2:17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</row>
    <row r="430" spans="2:17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</row>
    <row r="431" spans="2:17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</row>
    <row r="432" spans="2:17">
      <c r="B432" s="120"/>
      <c r="C432" s="120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</row>
    <row r="433" spans="2:17">
      <c r="B433" s="120"/>
      <c r="C433" s="120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</row>
    <row r="434" spans="2:17">
      <c r="B434" s="120"/>
      <c r="C434" s="120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</row>
    <row r="435" spans="2:17">
      <c r="B435" s="120"/>
      <c r="C435" s="120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</row>
    <row r="436" spans="2:17">
      <c r="B436" s="120"/>
      <c r="C436" s="120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</row>
    <row r="437" spans="2:17">
      <c r="B437" s="120"/>
      <c r="C437" s="120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</row>
    <row r="438" spans="2:17">
      <c r="B438" s="120"/>
      <c r="C438" s="120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</row>
    <row r="439" spans="2:17">
      <c r="B439" s="120"/>
      <c r="C439" s="120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</row>
    <row r="440" spans="2:17">
      <c r="B440" s="120"/>
      <c r="C440" s="120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</row>
    <row r="441" spans="2:17">
      <c r="B441" s="120"/>
      <c r="C441" s="120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</row>
    <row r="442" spans="2:17">
      <c r="B442" s="120"/>
      <c r="C442" s="120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</row>
    <row r="443" spans="2:17">
      <c r="B443" s="120"/>
      <c r="C443" s="120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</row>
    <row r="444" spans="2:17">
      <c r="B444" s="120"/>
      <c r="C444" s="120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</row>
    <row r="445" spans="2:17">
      <c r="B445" s="120"/>
      <c r="C445" s="120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</row>
    <row r="446" spans="2:17">
      <c r="B446" s="120"/>
      <c r="C446" s="120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</row>
    <row r="447" spans="2:17">
      <c r="B447" s="120"/>
      <c r="C447" s="120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</row>
    <row r="448" spans="2:17">
      <c r="B448" s="120"/>
      <c r="C448" s="120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</row>
    <row r="449" spans="2:17">
      <c r="B449" s="120"/>
      <c r="C449" s="120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</row>
    <row r="450" spans="2:17">
      <c r="B450" s="120"/>
      <c r="C450" s="120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</row>
    <row r="451" spans="2:17">
      <c r="B451" s="120"/>
      <c r="C451" s="120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</row>
    <row r="452" spans="2:17">
      <c r="B452" s="120"/>
      <c r="C452" s="120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</row>
    <row r="453" spans="2:17">
      <c r="B453" s="120"/>
      <c r="C453" s="120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</row>
    <row r="454" spans="2:17">
      <c r="B454" s="120"/>
      <c r="C454" s="120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</row>
    <row r="455" spans="2:17">
      <c r="B455" s="120"/>
      <c r="C455" s="120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</row>
    <row r="456" spans="2:17">
      <c r="B456" s="120"/>
      <c r="C456" s="120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</row>
    <row r="457" spans="2:17">
      <c r="B457" s="120"/>
      <c r="C457" s="120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</row>
    <row r="458" spans="2:17">
      <c r="B458" s="120"/>
      <c r="C458" s="120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</row>
    <row r="459" spans="2:17">
      <c r="B459" s="120"/>
      <c r="C459" s="120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</row>
    <row r="460" spans="2:17">
      <c r="B460" s="120"/>
      <c r="C460" s="120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</row>
    <row r="461" spans="2:17">
      <c r="B461" s="120"/>
      <c r="C461" s="120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</row>
    <row r="462" spans="2:17">
      <c r="B462" s="120"/>
      <c r="C462" s="120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</row>
    <row r="463" spans="2:17">
      <c r="B463" s="120"/>
      <c r="C463" s="120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</row>
    <row r="464" spans="2:17">
      <c r="B464" s="120"/>
      <c r="C464" s="120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</row>
    <row r="465" spans="2:17">
      <c r="B465" s="120"/>
      <c r="C465" s="120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</row>
    <row r="466" spans="2:17">
      <c r="B466" s="120"/>
      <c r="C466" s="120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</row>
    <row r="467" spans="2:17">
      <c r="B467" s="120"/>
      <c r="C467" s="120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</row>
    <row r="468" spans="2:17">
      <c r="B468" s="120"/>
      <c r="C468" s="120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</row>
    <row r="469" spans="2:17">
      <c r="B469" s="120"/>
      <c r="C469" s="120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</row>
    <row r="470" spans="2:17">
      <c r="B470" s="120"/>
      <c r="C470" s="120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</row>
    <row r="471" spans="2:17">
      <c r="B471" s="120"/>
      <c r="C471" s="120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</row>
    <row r="472" spans="2:17">
      <c r="B472" s="120"/>
      <c r="C472" s="120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</row>
    <row r="473" spans="2:17">
      <c r="B473" s="120"/>
      <c r="C473" s="120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</row>
    <row r="474" spans="2:17">
      <c r="B474" s="120"/>
      <c r="C474" s="120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</row>
    <row r="475" spans="2:17">
      <c r="B475" s="120"/>
      <c r="C475" s="120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</row>
    <row r="476" spans="2:17">
      <c r="B476" s="120"/>
      <c r="C476" s="120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</row>
    <row r="477" spans="2:17">
      <c r="B477" s="120"/>
      <c r="C477" s="120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</row>
    <row r="478" spans="2:17">
      <c r="B478" s="120"/>
      <c r="C478" s="120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</row>
    <row r="479" spans="2:17">
      <c r="B479" s="120"/>
      <c r="C479" s="120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</row>
    <row r="480" spans="2:17">
      <c r="B480" s="120"/>
      <c r="C480" s="120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</row>
    <row r="481" spans="2:17">
      <c r="B481" s="120"/>
      <c r="C481" s="120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</row>
    <row r="482" spans="2:17">
      <c r="B482" s="120"/>
      <c r="C482" s="120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</row>
    <row r="483" spans="2:17">
      <c r="B483" s="120"/>
      <c r="C483" s="120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</row>
    <row r="484" spans="2:17">
      <c r="B484" s="120"/>
      <c r="C484" s="120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</row>
    <row r="485" spans="2:17">
      <c r="B485" s="120"/>
      <c r="C485" s="120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</row>
    <row r="486" spans="2:17">
      <c r="B486" s="120"/>
      <c r="C486" s="120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</row>
    <row r="487" spans="2:17">
      <c r="B487" s="120"/>
      <c r="C487" s="120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</row>
    <row r="488" spans="2:17">
      <c r="B488" s="120"/>
      <c r="C488" s="120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</row>
    <row r="489" spans="2:17">
      <c r="B489" s="120"/>
      <c r="C489" s="120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</row>
    <row r="490" spans="2:17">
      <c r="B490" s="120"/>
      <c r="C490" s="120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</row>
    <row r="491" spans="2:17">
      <c r="B491" s="120"/>
      <c r="C491" s="120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</row>
    <row r="492" spans="2:17">
      <c r="B492" s="120"/>
      <c r="C492" s="120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</row>
    <row r="493" spans="2:17">
      <c r="B493" s="120"/>
      <c r="C493" s="120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</row>
    <row r="494" spans="2:17">
      <c r="B494" s="120"/>
      <c r="C494" s="120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</row>
    <row r="495" spans="2:17">
      <c r="B495" s="120"/>
      <c r="C495" s="120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</row>
    <row r="496" spans="2:17">
      <c r="B496" s="120"/>
      <c r="C496" s="120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</row>
    <row r="497" spans="2:17">
      <c r="B497" s="120"/>
      <c r="C497" s="120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</row>
    <row r="498" spans="2:17">
      <c r="B498" s="120"/>
      <c r="C498" s="120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</row>
    <row r="499" spans="2:17">
      <c r="B499" s="120"/>
      <c r="C499" s="120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</row>
    <row r="500" spans="2:17">
      <c r="B500" s="120"/>
      <c r="C500" s="120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</row>
    <row r="501" spans="2:17">
      <c r="B501" s="120"/>
      <c r="C501" s="120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</row>
    <row r="502" spans="2:17">
      <c r="B502" s="120"/>
      <c r="C502" s="120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</row>
    <row r="503" spans="2:17">
      <c r="B503" s="120"/>
      <c r="C503" s="120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</row>
    <row r="504" spans="2:17">
      <c r="B504" s="120"/>
      <c r="C504" s="120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</row>
    <row r="505" spans="2:17">
      <c r="B505" s="120"/>
      <c r="C505" s="120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</row>
    <row r="506" spans="2:17">
      <c r="B506" s="120"/>
      <c r="C506" s="120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</row>
    <row r="507" spans="2:17">
      <c r="B507" s="120"/>
      <c r="C507" s="120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</row>
    <row r="508" spans="2:17">
      <c r="B508" s="120"/>
      <c r="C508" s="120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</row>
    <row r="509" spans="2:17">
      <c r="B509" s="120"/>
      <c r="C509" s="120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</row>
    <row r="510" spans="2:17">
      <c r="B510" s="120"/>
      <c r="C510" s="120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</row>
    <row r="511" spans="2:17">
      <c r="B511" s="120"/>
      <c r="C511" s="120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</row>
    <row r="512" spans="2:17">
      <c r="B512" s="120"/>
      <c r="C512" s="120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</row>
    <row r="513" spans="2:17">
      <c r="B513" s="120"/>
      <c r="C513" s="120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</row>
    <row r="514" spans="2:17">
      <c r="B514" s="120"/>
      <c r="C514" s="120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</row>
    <row r="515" spans="2:17">
      <c r="B515" s="120"/>
      <c r="C515" s="120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</row>
    <row r="516" spans="2:17">
      <c r="B516" s="120"/>
      <c r="C516" s="120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</row>
    <row r="517" spans="2:17">
      <c r="B517" s="120"/>
      <c r="C517" s="120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</row>
    <row r="518" spans="2:17">
      <c r="B518" s="120"/>
      <c r="C518" s="120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</row>
    <row r="519" spans="2:17">
      <c r="B519" s="120"/>
      <c r="C519" s="120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</row>
    <row r="520" spans="2:17">
      <c r="B520" s="120"/>
      <c r="C520" s="120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</row>
    <row r="521" spans="2:17">
      <c r="B521" s="120"/>
      <c r="C521" s="120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</row>
    <row r="522" spans="2:17">
      <c r="B522" s="120"/>
      <c r="C522" s="120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</row>
    <row r="523" spans="2:17">
      <c r="B523" s="120"/>
      <c r="C523" s="120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</row>
    <row r="524" spans="2:17">
      <c r="B524" s="120"/>
      <c r="C524" s="120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</row>
    <row r="525" spans="2:17">
      <c r="B525" s="120"/>
      <c r="C525" s="120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</row>
    <row r="526" spans="2:17">
      <c r="B526" s="120"/>
      <c r="C526" s="120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</row>
    <row r="527" spans="2:17">
      <c r="B527" s="120"/>
      <c r="C527" s="120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</row>
    <row r="528" spans="2:17">
      <c r="B528" s="120"/>
      <c r="C528" s="120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</row>
    <row r="529" spans="2:17">
      <c r="B529" s="120"/>
      <c r="C529" s="120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</row>
    <row r="530" spans="2:17">
      <c r="B530" s="120"/>
      <c r="C530" s="120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</row>
    <row r="531" spans="2:17">
      <c r="B531" s="120"/>
      <c r="C531" s="120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</row>
    <row r="532" spans="2:17">
      <c r="B532" s="120"/>
      <c r="C532" s="120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</row>
    <row r="533" spans="2:17">
      <c r="B533" s="120"/>
      <c r="C533" s="120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</row>
    <row r="534" spans="2:17">
      <c r="B534" s="120"/>
      <c r="C534" s="120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</row>
    <row r="535" spans="2:17">
      <c r="B535" s="120"/>
      <c r="C535" s="120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</row>
    <row r="536" spans="2:17">
      <c r="B536" s="120"/>
      <c r="C536" s="120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</row>
    <row r="537" spans="2:17">
      <c r="B537" s="120"/>
      <c r="C537" s="120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</row>
    <row r="538" spans="2:17">
      <c r="B538" s="120"/>
      <c r="C538" s="120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</row>
    <row r="539" spans="2:17">
      <c r="B539" s="120"/>
      <c r="C539" s="120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</row>
    <row r="540" spans="2:17">
      <c r="B540" s="120"/>
      <c r="C540" s="120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</row>
    <row r="541" spans="2:17">
      <c r="B541" s="120"/>
      <c r="C541" s="120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</row>
    <row r="542" spans="2:17">
      <c r="B542" s="120"/>
      <c r="C542" s="120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</row>
    <row r="543" spans="2:17">
      <c r="B543" s="120"/>
      <c r="C543" s="120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</row>
    <row r="544" spans="2:17">
      <c r="B544" s="120"/>
      <c r="C544" s="120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</row>
    <row r="545" spans="2:17">
      <c r="B545" s="120"/>
      <c r="C545" s="120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</row>
    <row r="546" spans="2:17">
      <c r="B546" s="120"/>
      <c r="C546" s="120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</row>
    <row r="547" spans="2:17">
      <c r="B547" s="120"/>
      <c r="C547" s="120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</row>
    <row r="548" spans="2:17">
      <c r="B548" s="120"/>
      <c r="C548" s="120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</row>
    <row r="549" spans="2:17">
      <c r="B549" s="120"/>
      <c r="C549" s="120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</row>
    <row r="550" spans="2:17">
      <c r="B550" s="120"/>
      <c r="C550" s="120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</row>
    <row r="551" spans="2:17">
      <c r="B551" s="120"/>
      <c r="C551" s="120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</row>
    <row r="552" spans="2:17">
      <c r="B552" s="120"/>
      <c r="C552" s="120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</row>
    <row r="553" spans="2:17">
      <c r="B553" s="120"/>
      <c r="C553" s="120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</row>
    <row r="554" spans="2:17">
      <c r="B554" s="120"/>
      <c r="C554" s="120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</row>
    <row r="555" spans="2:17">
      <c r="B555" s="120"/>
      <c r="C555" s="120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</row>
    <row r="556" spans="2:17">
      <c r="B556" s="120"/>
      <c r="C556" s="120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</row>
    <row r="557" spans="2:17">
      <c r="B557" s="120"/>
      <c r="C557" s="120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</row>
    <row r="558" spans="2:17">
      <c r="B558" s="120"/>
      <c r="C558" s="120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7.42578125" style="2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0.140625" style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228</v>
      </c>
    </row>
    <row r="2" spans="2:18">
      <c r="B2" s="46" t="s">
        <v>143</v>
      </c>
      <c r="C2" s="67" t="s">
        <v>229</v>
      </c>
    </row>
    <row r="3" spans="2:18">
      <c r="B3" s="46" t="s">
        <v>145</v>
      </c>
      <c r="C3" s="67" t="s">
        <v>230</v>
      </c>
    </row>
    <row r="4" spans="2:18">
      <c r="B4" s="46" t="s">
        <v>146</v>
      </c>
      <c r="C4" s="67">
        <v>8801</v>
      </c>
    </row>
    <row r="6" spans="2:18" ht="26.25" customHeight="1">
      <c r="B6" s="134" t="s">
        <v>174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8" s="3" customFormat="1" ht="78.75">
      <c r="B7" s="47" t="s">
        <v>114</v>
      </c>
      <c r="C7" s="48" t="s">
        <v>186</v>
      </c>
      <c r="D7" s="48" t="s">
        <v>44</v>
      </c>
      <c r="E7" s="48" t="s">
        <v>115</v>
      </c>
      <c r="F7" s="48" t="s">
        <v>14</v>
      </c>
      <c r="G7" s="48" t="s">
        <v>102</v>
      </c>
      <c r="H7" s="48" t="s">
        <v>66</v>
      </c>
      <c r="I7" s="48" t="s">
        <v>17</v>
      </c>
      <c r="J7" s="48" t="s">
        <v>227</v>
      </c>
      <c r="K7" s="48" t="s">
        <v>101</v>
      </c>
      <c r="L7" s="48" t="s">
        <v>34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77">
        <v>5.1618209875126819</v>
      </c>
      <c r="J10" s="69"/>
      <c r="K10" s="69"/>
      <c r="L10" s="69"/>
      <c r="M10" s="90">
        <v>2.2874536670688769E-2</v>
      </c>
      <c r="N10" s="77"/>
      <c r="O10" s="79"/>
      <c r="P10" s="77">
        <v>409787.90083795402</v>
      </c>
      <c r="Q10" s="78">
        <f>IFERROR(P10/$P$10,0)</f>
        <v>1</v>
      </c>
      <c r="R10" s="78">
        <f>P10/'סכום נכסי הקרן'!$C$42</f>
        <v>4.0001055655471303E-2</v>
      </c>
    </row>
    <row r="11" spans="2:18" ht="21.75" customHeight="1">
      <c r="B11" s="70" t="s">
        <v>37</v>
      </c>
      <c r="C11" s="71"/>
      <c r="D11" s="71"/>
      <c r="E11" s="71"/>
      <c r="F11" s="71"/>
      <c r="G11" s="71"/>
      <c r="H11" s="71"/>
      <c r="I11" s="80">
        <v>6.5338728463507811</v>
      </c>
      <c r="J11" s="71"/>
      <c r="K11" s="71"/>
      <c r="L11" s="71"/>
      <c r="M11" s="91">
        <v>1.7486207035788379E-2</v>
      </c>
      <c r="N11" s="80"/>
      <c r="O11" s="82"/>
      <c r="P11" s="80">
        <v>170633.74309795402</v>
      </c>
      <c r="Q11" s="81">
        <f t="shared" ref="Q11:Q74" si="0">IFERROR(P11/$P$10,0)</f>
        <v>0.41639526874520683</v>
      </c>
      <c r="R11" s="81">
        <f>P11/'סכום נכסי הקרן'!$C$42</f>
        <v>1.6656250319751948E-2</v>
      </c>
    </row>
    <row r="12" spans="2:18">
      <c r="B12" s="89" t="s">
        <v>35</v>
      </c>
      <c r="C12" s="71"/>
      <c r="D12" s="71"/>
      <c r="E12" s="71"/>
      <c r="F12" s="71"/>
      <c r="G12" s="71"/>
      <c r="H12" s="71"/>
      <c r="I12" s="80">
        <v>7.8957522407735929</v>
      </c>
      <c r="J12" s="71"/>
      <c r="K12" s="71"/>
      <c r="L12" s="71"/>
      <c r="M12" s="91">
        <v>1.8119691311964375E-2</v>
      </c>
      <c r="N12" s="80"/>
      <c r="O12" s="82"/>
      <c r="P12" s="80">
        <f>SUM(P13:P31)</f>
        <v>40467.442039082001</v>
      </c>
      <c r="Q12" s="81">
        <f t="shared" si="0"/>
        <v>9.8752164122787006E-2</v>
      </c>
      <c r="R12" s="81">
        <f>P12/'סכום נכסי הקרן'!$C$42</f>
        <v>3.95019081317384E-3</v>
      </c>
    </row>
    <row r="13" spans="2:18">
      <c r="B13" s="76" t="s">
        <v>2984</v>
      </c>
      <c r="C13" s="86" t="s">
        <v>2812</v>
      </c>
      <c r="D13" s="73">
        <v>6028</v>
      </c>
      <c r="E13" s="73"/>
      <c r="F13" s="73" t="s">
        <v>633</v>
      </c>
      <c r="G13" s="94">
        <v>43100</v>
      </c>
      <c r="H13" s="73"/>
      <c r="I13" s="83">
        <v>9.2200000000017077</v>
      </c>
      <c r="J13" s="86" t="s">
        <v>27</v>
      </c>
      <c r="K13" s="86" t="s">
        <v>131</v>
      </c>
      <c r="L13" s="87">
        <v>3.1600000000003799E-2</v>
      </c>
      <c r="M13" s="87">
        <v>3.1600000000003799E-2</v>
      </c>
      <c r="N13" s="83">
        <v>1236530.352766</v>
      </c>
      <c r="O13" s="85">
        <v>102.27</v>
      </c>
      <c r="P13" s="83">
        <v>1264.5995918719998</v>
      </c>
      <c r="Q13" s="84">
        <f t="shared" si="0"/>
        <v>3.0859856752385459E-3</v>
      </c>
      <c r="R13" s="84">
        <f>P13/'סכום נכסי הקרן'!$C$42</f>
        <v>1.2344268474720428E-4</v>
      </c>
    </row>
    <row r="14" spans="2:18">
      <c r="B14" s="76" t="s">
        <v>2984</v>
      </c>
      <c r="C14" s="86" t="s">
        <v>2812</v>
      </c>
      <c r="D14" s="73">
        <v>6869</v>
      </c>
      <c r="E14" s="73"/>
      <c r="F14" s="73" t="s">
        <v>633</v>
      </c>
      <c r="G14" s="94">
        <v>43555</v>
      </c>
      <c r="H14" s="73"/>
      <c r="I14" s="83">
        <v>4.5299999999996041</v>
      </c>
      <c r="J14" s="86" t="s">
        <v>27</v>
      </c>
      <c r="K14" s="86" t="s">
        <v>131</v>
      </c>
      <c r="L14" s="87">
        <v>3.0099999999989246E-2</v>
      </c>
      <c r="M14" s="87">
        <v>3.0099999999989246E-2</v>
      </c>
      <c r="N14" s="83">
        <v>314043.35070100002</v>
      </c>
      <c r="O14" s="85">
        <v>112.52</v>
      </c>
      <c r="P14" s="83">
        <v>353.36157823799999</v>
      </c>
      <c r="Q14" s="84">
        <f t="shared" si="0"/>
        <v>8.6230359050481781E-4</v>
      </c>
      <c r="R14" s="84">
        <f>P14/'סכום נכסי הקרן'!$C$42</f>
        <v>3.4493053915695954E-5</v>
      </c>
    </row>
    <row r="15" spans="2:18">
      <c r="B15" s="76" t="s">
        <v>2984</v>
      </c>
      <c r="C15" s="86" t="s">
        <v>2812</v>
      </c>
      <c r="D15" s="73">
        <v>6870</v>
      </c>
      <c r="E15" s="73"/>
      <c r="F15" s="73" t="s">
        <v>633</v>
      </c>
      <c r="G15" s="94">
        <v>43555</v>
      </c>
      <c r="H15" s="73"/>
      <c r="I15" s="83">
        <v>6.5300000000002978</v>
      </c>
      <c r="J15" s="86" t="s">
        <v>27</v>
      </c>
      <c r="K15" s="86" t="s">
        <v>131</v>
      </c>
      <c r="L15" s="87">
        <v>1.2500000000000734E-2</v>
      </c>
      <c r="M15" s="87">
        <v>1.2500000000000734E-2</v>
      </c>
      <c r="N15" s="83">
        <v>3344207.7016079999</v>
      </c>
      <c r="O15" s="85">
        <v>101.81</v>
      </c>
      <c r="P15" s="83">
        <v>3404.7378610829996</v>
      </c>
      <c r="Q15" s="84">
        <f t="shared" si="0"/>
        <v>8.3085368165356464E-3</v>
      </c>
      <c r="R15" s="84">
        <f>P15/'סכום נכסי הקרן'!$C$42</f>
        <v>3.323502436137748E-4</v>
      </c>
    </row>
    <row r="16" spans="2:18">
      <c r="B16" s="76" t="s">
        <v>2984</v>
      </c>
      <c r="C16" s="86" t="s">
        <v>2812</v>
      </c>
      <c r="D16" s="73">
        <v>6868</v>
      </c>
      <c r="E16" s="73"/>
      <c r="F16" s="73" t="s">
        <v>633</v>
      </c>
      <c r="G16" s="94">
        <v>43555</v>
      </c>
      <c r="H16" s="73"/>
      <c r="I16" s="83">
        <v>6.6000000000056041</v>
      </c>
      <c r="J16" s="86" t="s">
        <v>27</v>
      </c>
      <c r="K16" s="86" t="s">
        <v>131</v>
      </c>
      <c r="L16" s="87">
        <v>1.950000000001656E-2</v>
      </c>
      <c r="M16" s="87">
        <v>1.950000000001656E-2</v>
      </c>
      <c r="N16" s="83">
        <v>355333.69915600005</v>
      </c>
      <c r="O16" s="85">
        <v>110.48</v>
      </c>
      <c r="P16" s="83">
        <v>392.57262553300001</v>
      </c>
      <c r="Q16" s="84">
        <f t="shared" si="0"/>
        <v>9.5798979113401986E-4</v>
      </c>
      <c r="R16" s="84">
        <f>P16/'סכום נכסי הקרן'!$C$42</f>
        <v>3.8320602952525262E-5</v>
      </c>
    </row>
    <row r="17" spans="2:18">
      <c r="B17" s="76" t="s">
        <v>2984</v>
      </c>
      <c r="C17" s="86" t="s">
        <v>2812</v>
      </c>
      <c r="D17" s="73">
        <v>6867</v>
      </c>
      <c r="E17" s="73"/>
      <c r="F17" s="73" t="s">
        <v>633</v>
      </c>
      <c r="G17" s="94">
        <v>43555</v>
      </c>
      <c r="H17" s="73"/>
      <c r="I17" s="83">
        <v>6.3900000000000299</v>
      </c>
      <c r="J17" s="86" t="s">
        <v>27</v>
      </c>
      <c r="K17" s="86" t="s">
        <v>131</v>
      </c>
      <c r="L17" s="87">
        <v>1.5399999999995645E-2</v>
      </c>
      <c r="M17" s="87">
        <v>1.5399999999995645E-2</v>
      </c>
      <c r="N17" s="83">
        <v>891704.15598100005</v>
      </c>
      <c r="O17" s="85">
        <v>108.2</v>
      </c>
      <c r="P17" s="83">
        <v>964.82378462300005</v>
      </c>
      <c r="Q17" s="84">
        <f t="shared" si="0"/>
        <v>2.3544467336641269E-3</v>
      </c>
      <c r="R17" s="84">
        <f>P17/'סכום נכסי הקרן'!$C$42</f>
        <v>9.4180354831141381E-5</v>
      </c>
    </row>
    <row r="18" spans="2:18">
      <c r="B18" s="76" t="s">
        <v>2984</v>
      </c>
      <c r="C18" s="86" t="s">
        <v>2812</v>
      </c>
      <c r="D18" s="73">
        <v>6866</v>
      </c>
      <c r="E18" s="73"/>
      <c r="F18" s="73" t="s">
        <v>633</v>
      </c>
      <c r="G18" s="94">
        <v>43555</v>
      </c>
      <c r="H18" s="73"/>
      <c r="I18" s="83">
        <v>7.0000000000007434</v>
      </c>
      <c r="J18" s="86" t="s">
        <v>27</v>
      </c>
      <c r="K18" s="86" t="s">
        <v>131</v>
      </c>
      <c r="L18" s="87">
        <v>6.9999999999985126E-3</v>
      </c>
      <c r="M18" s="87">
        <v>6.9999999999985126E-3</v>
      </c>
      <c r="N18" s="83">
        <v>1256299.5224200001</v>
      </c>
      <c r="O18" s="85">
        <v>107.02</v>
      </c>
      <c r="P18" s="83">
        <v>1344.491591706</v>
      </c>
      <c r="Q18" s="84">
        <f t="shared" si="0"/>
        <v>3.2809450668424295E-3</v>
      </c>
      <c r="R18" s="84">
        <f>P18/'סכום נכסי הקרן'!$C$42</f>
        <v>1.3124126622130806E-4</v>
      </c>
    </row>
    <row r="19" spans="2:18">
      <c r="B19" s="76" t="s">
        <v>2984</v>
      </c>
      <c r="C19" s="86" t="s">
        <v>2812</v>
      </c>
      <c r="D19" s="73">
        <v>6865</v>
      </c>
      <c r="E19" s="73"/>
      <c r="F19" s="73" t="s">
        <v>633</v>
      </c>
      <c r="G19" s="94">
        <v>43555</v>
      </c>
      <c r="H19" s="73"/>
      <c r="I19" s="83">
        <v>4.7699999999975535</v>
      </c>
      <c r="J19" s="86" t="s">
        <v>27</v>
      </c>
      <c r="K19" s="86" t="s">
        <v>131</v>
      </c>
      <c r="L19" s="87">
        <v>1.7299999999987718E-2</v>
      </c>
      <c r="M19" s="87">
        <v>1.7299999999987718E-2</v>
      </c>
      <c r="N19" s="83">
        <v>822577.95453900006</v>
      </c>
      <c r="O19" s="85">
        <v>115.8</v>
      </c>
      <c r="P19" s="83">
        <v>952.54536252900004</v>
      </c>
      <c r="Q19" s="84">
        <f t="shared" si="0"/>
        <v>2.3244838624595539E-3</v>
      </c>
      <c r="R19" s="84">
        <f>P19/'סכום נכסי הקרן'!$C$42</f>
        <v>9.2981808352489529E-5</v>
      </c>
    </row>
    <row r="20" spans="2:18">
      <c r="B20" s="76" t="s">
        <v>2984</v>
      </c>
      <c r="C20" s="86" t="s">
        <v>2812</v>
      </c>
      <c r="D20" s="73">
        <v>5212</v>
      </c>
      <c r="E20" s="73"/>
      <c r="F20" s="73" t="s">
        <v>633</v>
      </c>
      <c r="G20" s="94">
        <v>42643</v>
      </c>
      <c r="H20" s="73"/>
      <c r="I20" s="83">
        <v>8.3900000000013719</v>
      </c>
      <c r="J20" s="86" t="s">
        <v>27</v>
      </c>
      <c r="K20" s="86" t="s">
        <v>131</v>
      </c>
      <c r="L20" s="87">
        <v>1.7500000000002437E-2</v>
      </c>
      <c r="M20" s="87">
        <v>1.7500000000002437E-2</v>
      </c>
      <c r="N20" s="83">
        <v>3073197.0457340004</v>
      </c>
      <c r="O20" s="85">
        <v>100.16</v>
      </c>
      <c r="P20" s="83">
        <v>3078.0727075250006</v>
      </c>
      <c r="Q20" s="84">
        <f t="shared" si="0"/>
        <v>7.5113801584449158E-3</v>
      </c>
      <c r="R20" s="84">
        <f>P20/'סכום נכסי הקרן'!$C$42</f>
        <v>3.0046313576735797E-4</v>
      </c>
    </row>
    <row r="21" spans="2:18">
      <c r="B21" s="76" t="s">
        <v>2984</v>
      </c>
      <c r="C21" s="86" t="s">
        <v>2812</v>
      </c>
      <c r="D21" s="73">
        <v>5211</v>
      </c>
      <c r="E21" s="73"/>
      <c r="F21" s="73" t="s">
        <v>633</v>
      </c>
      <c r="G21" s="94">
        <v>42643</v>
      </c>
      <c r="H21" s="73"/>
      <c r="I21" s="83">
        <v>5.5800000000000205</v>
      </c>
      <c r="J21" s="86" t="s">
        <v>27</v>
      </c>
      <c r="K21" s="86" t="s">
        <v>131</v>
      </c>
      <c r="L21" s="87">
        <v>2.409999999999957E-2</v>
      </c>
      <c r="M21" s="87">
        <v>2.409999999999957E-2</v>
      </c>
      <c r="N21" s="83">
        <v>2762212.7768399999</v>
      </c>
      <c r="O21" s="85">
        <v>108.26</v>
      </c>
      <c r="P21" s="83">
        <v>2990.2738016229996</v>
      </c>
      <c r="Q21" s="84">
        <f t="shared" si="0"/>
        <v>7.2971256484350659E-3</v>
      </c>
      <c r="R21" s="84">
        <f>P21/'סכום נכסי הקרן'!$C$42</f>
        <v>2.9189272918801821E-4</v>
      </c>
    </row>
    <row r="22" spans="2:18">
      <c r="B22" s="76" t="s">
        <v>2984</v>
      </c>
      <c r="C22" s="86" t="s">
        <v>2812</v>
      </c>
      <c r="D22" s="73">
        <v>6027</v>
      </c>
      <c r="E22" s="73"/>
      <c r="F22" s="73" t="s">
        <v>633</v>
      </c>
      <c r="G22" s="94">
        <v>43100</v>
      </c>
      <c r="H22" s="73"/>
      <c r="I22" s="83">
        <v>9.9499999999998447</v>
      </c>
      <c r="J22" s="86" t="s">
        <v>27</v>
      </c>
      <c r="K22" s="86" t="s">
        <v>131</v>
      </c>
      <c r="L22" s="87">
        <v>1.7300000000000721E-2</v>
      </c>
      <c r="M22" s="87">
        <v>1.7300000000000721E-2</v>
      </c>
      <c r="N22" s="83">
        <v>4762106.3892069999</v>
      </c>
      <c r="O22" s="85">
        <v>102</v>
      </c>
      <c r="P22" s="83">
        <v>4857.3485170049998</v>
      </c>
      <c r="Q22" s="84">
        <f t="shared" si="0"/>
        <v>1.1853323407236915E-2</v>
      </c>
      <c r="R22" s="84">
        <f>P22/'סכום נכסי הקרן'!$C$42</f>
        <v>4.7414544931518459E-4</v>
      </c>
    </row>
    <row r="23" spans="2:18">
      <c r="B23" s="76" t="s">
        <v>2984</v>
      </c>
      <c r="C23" s="86" t="s">
        <v>2812</v>
      </c>
      <c r="D23" s="73">
        <v>5025</v>
      </c>
      <c r="E23" s="73"/>
      <c r="F23" s="73" t="s">
        <v>633</v>
      </c>
      <c r="G23" s="94">
        <v>42551</v>
      </c>
      <c r="H23" s="73"/>
      <c r="I23" s="83">
        <v>9.3300000000002985</v>
      </c>
      <c r="J23" s="86" t="s">
        <v>27</v>
      </c>
      <c r="K23" s="86" t="s">
        <v>131</v>
      </c>
      <c r="L23" s="87">
        <v>2.0100000000000891E-2</v>
      </c>
      <c r="M23" s="87">
        <v>2.0100000000000891E-2</v>
      </c>
      <c r="N23" s="83">
        <v>3088019.827296</v>
      </c>
      <c r="O23" s="85">
        <v>98.71</v>
      </c>
      <c r="P23" s="83">
        <v>3048.1843715729997</v>
      </c>
      <c r="Q23" s="84">
        <f t="shared" si="0"/>
        <v>7.4384440471276132E-3</v>
      </c>
      <c r="R23" s="84">
        <f>P23/'סכום נכסי הקרן'!$C$42</f>
        <v>2.9754561431926085E-4</v>
      </c>
    </row>
    <row r="24" spans="2:18">
      <c r="B24" s="76" t="s">
        <v>2984</v>
      </c>
      <c r="C24" s="86" t="s">
        <v>2812</v>
      </c>
      <c r="D24" s="73">
        <v>5024</v>
      </c>
      <c r="E24" s="73"/>
      <c r="F24" s="73" t="s">
        <v>633</v>
      </c>
      <c r="G24" s="94">
        <v>42551</v>
      </c>
      <c r="H24" s="73"/>
      <c r="I24" s="83">
        <v>6.7200000000002387</v>
      </c>
      <c r="J24" s="86" t="s">
        <v>27</v>
      </c>
      <c r="K24" s="86" t="s">
        <v>131</v>
      </c>
      <c r="L24" s="87">
        <v>2.5100000000000202E-2</v>
      </c>
      <c r="M24" s="87">
        <v>2.5100000000000202E-2</v>
      </c>
      <c r="N24" s="83">
        <v>2225937.6300650002</v>
      </c>
      <c r="O24" s="85">
        <v>112.81</v>
      </c>
      <c r="P24" s="83">
        <v>2511.0802405449999</v>
      </c>
      <c r="Q24" s="84">
        <f t="shared" si="0"/>
        <v>6.1277559327891874E-3</v>
      </c>
      <c r="R24" s="84">
        <f>P24/'סכום נכסי הקרן'!$C$42</f>
        <v>2.4511670611064476E-4</v>
      </c>
    </row>
    <row r="25" spans="2:18">
      <c r="B25" s="76" t="s">
        <v>2984</v>
      </c>
      <c r="C25" s="86" t="s">
        <v>2812</v>
      </c>
      <c r="D25" s="73">
        <v>6026</v>
      </c>
      <c r="E25" s="73"/>
      <c r="F25" s="73" t="s">
        <v>633</v>
      </c>
      <c r="G25" s="94">
        <v>43100</v>
      </c>
      <c r="H25" s="73"/>
      <c r="I25" s="83">
        <v>7.5400000000003864</v>
      </c>
      <c r="J25" s="86" t="s">
        <v>27</v>
      </c>
      <c r="K25" s="86" t="s">
        <v>131</v>
      </c>
      <c r="L25" s="87">
        <v>2.3200000000001855E-2</v>
      </c>
      <c r="M25" s="87">
        <v>2.3200000000001855E-2</v>
      </c>
      <c r="N25" s="83">
        <v>6192169.1557210004</v>
      </c>
      <c r="O25" s="85">
        <v>111.31</v>
      </c>
      <c r="P25" s="83">
        <v>6892.5034872209999</v>
      </c>
      <c r="Q25" s="84">
        <f t="shared" si="0"/>
        <v>1.6819685191111981E-2</v>
      </c>
      <c r="R25" s="84">
        <f>P25/'סכום נכסי הקרן'!$C$42</f>
        <v>6.7280516343717683E-4</v>
      </c>
    </row>
    <row r="26" spans="2:18">
      <c r="B26" s="76" t="s">
        <v>2984</v>
      </c>
      <c r="C26" s="86" t="s">
        <v>2812</v>
      </c>
      <c r="D26" s="73">
        <v>5023</v>
      </c>
      <c r="E26" s="73"/>
      <c r="F26" s="73" t="s">
        <v>633</v>
      </c>
      <c r="G26" s="94">
        <v>42551</v>
      </c>
      <c r="H26" s="73"/>
      <c r="I26" s="83">
        <v>9.4399999999976867</v>
      </c>
      <c r="J26" s="86" t="s">
        <v>27</v>
      </c>
      <c r="K26" s="86" t="s">
        <v>131</v>
      </c>
      <c r="L26" s="87">
        <v>1.2299999999994824E-2</v>
      </c>
      <c r="M26" s="87">
        <v>1.2299999999994824E-2</v>
      </c>
      <c r="N26" s="83">
        <v>1623690.3361750001</v>
      </c>
      <c r="O26" s="85">
        <v>101.16</v>
      </c>
      <c r="P26" s="83">
        <v>1642.524407595</v>
      </c>
      <c r="Q26" s="84">
        <f t="shared" si="0"/>
        <v>4.0082306096307068E-3</v>
      </c>
      <c r="R26" s="84">
        <f>P26/'סכום נכסי הקרן'!$C$42</f>
        <v>1.6033345569580157E-4</v>
      </c>
    </row>
    <row r="27" spans="2:18">
      <c r="B27" s="76" t="s">
        <v>2984</v>
      </c>
      <c r="C27" s="86" t="s">
        <v>2812</v>
      </c>
      <c r="D27" s="73">
        <v>5210</v>
      </c>
      <c r="E27" s="73"/>
      <c r="F27" s="73" t="s">
        <v>633</v>
      </c>
      <c r="G27" s="94">
        <v>42643</v>
      </c>
      <c r="H27" s="73"/>
      <c r="I27" s="83">
        <v>8.5799999999984191</v>
      </c>
      <c r="J27" s="86" t="s">
        <v>27</v>
      </c>
      <c r="K27" s="86" t="s">
        <v>131</v>
      </c>
      <c r="L27" s="87">
        <v>5.4000000000009986E-3</v>
      </c>
      <c r="M27" s="87">
        <v>5.4000000000009986E-3</v>
      </c>
      <c r="N27" s="83">
        <v>1312779.255593</v>
      </c>
      <c r="O27" s="85">
        <v>106.86</v>
      </c>
      <c r="P27" s="83">
        <v>1402.835315309</v>
      </c>
      <c r="Q27" s="84">
        <f t="shared" si="0"/>
        <v>3.4233204846712524E-3</v>
      </c>
      <c r="R27" s="84">
        <f>P27/'סכום נכסי הקרן'!$C$42</f>
        <v>1.3693643323384977E-4</v>
      </c>
    </row>
    <row r="28" spans="2:18">
      <c r="B28" s="76" t="s">
        <v>2984</v>
      </c>
      <c r="C28" s="86" t="s">
        <v>2812</v>
      </c>
      <c r="D28" s="73">
        <v>6025</v>
      </c>
      <c r="E28" s="73"/>
      <c r="F28" s="73" t="s">
        <v>633</v>
      </c>
      <c r="G28" s="94">
        <v>43100</v>
      </c>
      <c r="H28" s="73"/>
      <c r="I28" s="83">
        <v>9.9599999999977129</v>
      </c>
      <c r="J28" s="86" t="s">
        <v>27</v>
      </c>
      <c r="K28" s="86" t="s">
        <v>131</v>
      </c>
      <c r="L28" s="87">
        <v>9.799999999997408E-3</v>
      </c>
      <c r="M28" s="87">
        <v>9.799999999997408E-3</v>
      </c>
      <c r="N28" s="83">
        <v>1542930.195663</v>
      </c>
      <c r="O28" s="85">
        <v>109.95</v>
      </c>
      <c r="P28" s="83">
        <v>1696.4515468779998</v>
      </c>
      <c r="Q28" s="84">
        <f t="shared" si="0"/>
        <v>4.1398282950985471E-3</v>
      </c>
      <c r="R28" s="84">
        <f>P28/'סכום נכסי הקרן'!$C$42</f>
        <v>1.6559750203633188E-4</v>
      </c>
    </row>
    <row r="29" spans="2:18">
      <c r="B29" s="76" t="s">
        <v>2984</v>
      </c>
      <c r="C29" s="86" t="s">
        <v>2812</v>
      </c>
      <c r="D29" s="73">
        <v>5022</v>
      </c>
      <c r="E29" s="73"/>
      <c r="F29" s="73" t="s">
        <v>633</v>
      </c>
      <c r="G29" s="94">
        <v>42551</v>
      </c>
      <c r="H29" s="73"/>
      <c r="I29" s="83">
        <v>7.8999999999967079</v>
      </c>
      <c r="J29" s="86" t="s">
        <v>27</v>
      </c>
      <c r="K29" s="86" t="s">
        <v>131</v>
      </c>
      <c r="L29" s="87">
        <v>1.729999999999577E-2</v>
      </c>
      <c r="M29" s="87">
        <v>1.729999999999577E-2</v>
      </c>
      <c r="N29" s="83">
        <v>1173190.2418440001</v>
      </c>
      <c r="O29" s="85">
        <v>108.77</v>
      </c>
      <c r="P29" s="83">
        <v>1276.0786893980001</v>
      </c>
      <c r="Q29" s="84">
        <f t="shared" si="0"/>
        <v>3.1139979652610849E-3</v>
      </c>
      <c r="R29" s="84">
        <f>P29/'סכום נכסי הקרן'!$C$42</f>
        <v>1.2456320591943307E-4</v>
      </c>
    </row>
    <row r="30" spans="2:18">
      <c r="B30" s="76" t="s">
        <v>2984</v>
      </c>
      <c r="C30" s="86" t="s">
        <v>2812</v>
      </c>
      <c r="D30" s="73">
        <v>6024</v>
      </c>
      <c r="E30" s="73"/>
      <c r="F30" s="73" t="s">
        <v>633</v>
      </c>
      <c r="G30" s="94">
        <v>43100</v>
      </c>
      <c r="H30" s="73"/>
      <c r="I30" s="83">
        <v>8.560000000002761</v>
      </c>
      <c r="J30" s="86" t="s">
        <v>27</v>
      </c>
      <c r="K30" s="86" t="s">
        <v>131</v>
      </c>
      <c r="L30" s="87">
        <v>1.1800000000002057E-2</v>
      </c>
      <c r="M30" s="87">
        <v>1.1800000000002057E-2</v>
      </c>
      <c r="N30" s="83">
        <v>1189598.546686</v>
      </c>
      <c r="O30" s="85">
        <v>114.48</v>
      </c>
      <c r="P30" s="83">
        <v>1361.8525494540002</v>
      </c>
      <c r="Q30" s="84">
        <f t="shared" si="0"/>
        <v>3.3233107826493133E-3</v>
      </c>
      <c r="R30" s="84">
        <f>P30/'סכום נכסי הקרן'!$C$42</f>
        <v>1.3293593957718308E-4</v>
      </c>
    </row>
    <row r="31" spans="2:18">
      <c r="B31" s="76" t="s">
        <v>2984</v>
      </c>
      <c r="C31" s="86" t="s">
        <v>2812</v>
      </c>
      <c r="D31" s="73">
        <v>5209</v>
      </c>
      <c r="E31" s="73"/>
      <c r="F31" s="73" t="s">
        <v>633</v>
      </c>
      <c r="G31" s="94">
        <v>42643</v>
      </c>
      <c r="H31" s="73"/>
      <c r="I31" s="83">
        <v>6.7900000000001164</v>
      </c>
      <c r="J31" s="86" t="s">
        <v>27</v>
      </c>
      <c r="K31" s="86" t="s">
        <v>131</v>
      </c>
      <c r="L31" s="87">
        <v>1.4499999999996127E-2</v>
      </c>
      <c r="M31" s="87">
        <v>1.4499999999996127E-2</v>
      </c>
      <c r="N31" s="83">
        <v>948149.50823200005</v>
      </c>
      <c r="O31" s="85">
        <v>108.96</v>
      </c>
      <c r="P31" s="83">
        <v>1033.1040093720001</v>
      </c>
      <c r="Q31" s="84">
        <f t="shared" si="0"/>
        <v>2.5210700639512764E-3</v>
      </c>
      <c r="R31" s="84">
        <f>P31/'סכום נכסי הקרן'!$C$42</f>
        <v>1.0084546393945761E-4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36</v>
      </c>
      <c r="C33" s="71"/>
      <c r="D33" s="71"/>
      <c r="E33" s="71"/>
      <c r="F33" s="71"/>
      <c r="G33" s="71"/>
      <c r="H33" s="71"/>
      <c r="I33" s="80">
        <v>6.1104758263273435</v>
      </c>
      <c r="J33" s="71"/>
      <c r="K33" s="71"/>
      <c r="L33" s="71"/>
      <c r="M33" s="91">
        <v>1.7289262022989874E-2</v>
      </c>
      <c r="N33" s="80"/>
      <c r="O33" s="82"/>
      <c r="P33" s="80">
        <f>SUM(P34:P149)</f>
        <v>130166.30105887202</v>
      </c>
      <c r="Q33" s="81">
        <f t="shared" si="0"/>
        <v>0.31764310462241979</v>
      </c>
      <c r="R33" s="81">
        <f>P33/'סכום נכסי הקרן'!$C$42</f>
        <v>1.270605950657811E-2</v>
      </c>
    </row>
    <row r="34" spans="2:18">
      <c r="B34" s="76" t="s">
        <v>2985</v>
      </c>
      <c r="C34" s="86" t="s">
        <v>2800</v>
      </c>
      <c r="D34" s="73" t="s">
        <v>2801</v>
      </c>
      <c r="E34" s="73"/>
      <c r="F34" s="73" t="s">
        <v>351</v>
      </c>
      <c r="G34" s="94">
        <v>42368</v>
      </c>
      <c r="H34" s="73" t="s">
        <v>300</v>
      </c>
      <c r="I34" s="83">
        <v>8.7999999999871381</v>
      </c>
      <c r="J34" s="86" t="s">
        <v>127</v>
      </c>
      <c r="K34" s="86" t="s">
        <v>131</v>
      </c>
      <c r="L34" s="87">
        <v>3.1699999999999999E-2</v>
      </c>
      <c r="M34" s="87">
        <v>4.6999999999844909E-3</v>
      </c>
      <c r="N34" s="83">
        <v>208064.06875800004</v>
      </c>
      <c r="O34" s="85">
        <v>127.05</v>
      </c>
      <c r="P34" s="83">
        <v>264.345402503</v>
      </c>
      <c r="Q34" s="84">
        <f t="shared" si="0"/>
        <v>6.4507859300495156E-4</v>
      </c>
      <c r="R34" s="84">
        <f>P34/'סכום נכסי הקרן'!$C$42</f>
        <v>2.5803824700944193E-5</v>
      </c>
    </row>
    <row r="35" spans="2:18">
      <c r="B35" s="76" t="s">
        <v>2985</v>
      </c>
      <c r="C35" s="86" t="s">
        <v>2800</v>
      </c>
      <c r="D35" s="73" t="s">
        <v>2802</v>
      </c>
      <c r="E35" s="73"/>
      <c r="F35" s="73" t="s">
        <v>351</v>
      </c>
      <c r="G35" s="94">
        <v>42388</v>
      </c>
      <c r="H35" s="73" t="s">
        <v>300</v>
      </c>
      <c r="I35" s="83">
        <v>8.800000000003239</v>
      </c>
      <c r="J35" s="86" t="s">
        <v>127</v>
      </c>
      <c r="K35" s="86" t="s">
        <v>131</v>
      </c>
      <c r="L35" s="87">
        <v>3.1899999999999998E-2</v>
      </c>
      <c r="M35" s="87">
        <v>4.8000000000140326E-3</v>
      </c>
      <c r="N35" s="83">
        <v>291289.69829500001</v>
      </c>
      <c r="O35" s="85">
        <v>127.21</v>
      </c>
      <c r="P35" s="83">
        <v>370.54962542599998</v>
      </c>
      <c r="Q35" s="84">
        <f t="shared" si="0"/>
        <v>9.0424735495675263E-4</v>
      </c>
      <c r="R35" s="84">
        <f>P35/'סכום נכסי הקרן'!$C$42</f>
        <v>3.6170848771937778E-5</v>
      </c>
    </row>
    <row r="36" spans="2:18">
      <c r="B36" s="76" t="s">
        <v>2985</v>
      </c>
      <c r="C36" s="86" t="s">
        <v>2800</v>
      </c>
      <c r="D36" s="73" t="s">
        <v>2803</v>
      </c>
      <c r="E36" s="73"/>
      <c r="F36" s="73" t="s">
        <v>351</v>
      </c>
      <c r="G36" s="94">
        <v>42509</v>
      </c>
      <c r="H36" s="73" t="s">
        <v>300</v>
      </c>
      <c r="I36" s="83">
        <v>8.8799999999894155</v>
      </c>
      <c r="J36" s="86" t="s">
        <v>127</v>
      </c>
      <c r="K36" s="86" t="s">
        <v>131</v>
      </c>
      <c r="L36" s="87">
        <v>2.7400000000000001E-2</v>
      </c>
      <c r="M36" s="87">
        <v>6.3999999999921177E-3</v>
      </c>
      <c r="N36" s="83">
        <v>291289.69829500001</v>
      </c>
      <c r="O36" s="85">
        <v>121.94</v>
      </c>
      <c r="P36" s="83">
        <v>355.19865630199996</v>
      </c>
      <c r="Q36" s="84">
        <f t="shared" si="0"/>
        <v>8.6678658783158964E-4</v>
      </c>
      <c r="R36" s="84">
        <f>P36/'סכום נכסי הקרן'!$C$42</f>
        <v>3.4672378541267481E-5</v>
      </c>
    </row>
    <row r="37" spans="2:18">
      <c r="B37" s="76" t="s">
        <v>2985</v>
      </c>
      <c r="C37" s="86" t="s">
        <v>2800</v>
      </c>
      <c r="D37" s="73" t="s">
        <v>2804</v>
      </c>
      <c r="E37" s="73"/>
      <c r="F37" s="73" t="s">
        <v>351</v>
      </c>
      <c r="G37" s="94">
        <v>42723</v>
      </c>
      <c r="H37" s="73" t="s">
        <v>300</v>
      </c>
      <c r="I37" s="83">
        <v>8.7299999999314988</v>
      </c>
      <c r="J37" s="86" t="s">
        <v>127</v>
      </c>
      <c r="K37" s="86" t="s">
        <v>131</v>
      </c>
      <c r="L37" s="87">
        <v>3.15E-2</v>
      </c>
      <c r="M37" s="87">
        <v>9.0999999998370839E-3</v>
      </c>
      <c r="N37" s="83">
        <v>41612.812982000003</v>
      </c>
      <c r="O37" s="85">
        <v>122.43</v>
      </c>
      <c r="P37" s="83">
        <v>50.946567012999999</v>
      </c>
      <c r="Q37" s="84">
        <f t="shared" si="0"/>
        <v>1.2432423433884212E-4</v>
      </c>
      <c r="R37" s="84">
        <f>P37/'סכום נכסי הקרן'!$C$42</f>
        <v>4.9731006171118811E-6</v>
      </c>
    </row>
    <row r="38" spans="2:18">
      <c r="B38" s="76" t="s">
        <v>2985</v>
      </c>
      <c r="C38" s="86" t="s">
        <v>2800</v>
      </c>
      <c r="D38" s="73" t="s">
        <v>2805</v>
      </c>
      <c r="E38" s="73"/>
      <c r="F38" s="73" t="s">
        <v>351</v>
      </c>
      <c r="G38" s="94">
        <v>42918</v>
      </c>
      <c r="H38" s="73" t="s">
        <v>300</v>
      </c>
      <c r="I38" s="83">
        <v>8.6900000000087765</v>
      </c>
      <c r="J38" s="86" t="s">
        <v>127</v>
      </c>
      <c r="K38" s="86" t="s">
        <v>131</v>
      </c>
      <c r="L38" s="87">
        <v>3.1899999999999998E-2</v>
      </c>
      <c r="M38" s="87">
        <v>1.1100000000024448E-2</v>
      </c>
      <c r="N38" s="83">
        <v>208064.06875800004</v>
      </c>
      <c r="O38" s="85">
        <v>119.92</v>
      </c>
      <c r="P38" s="83">
        <v>249.51044284900001</v>
      </c>
      <c r="Q38" s="84">
        <f t="shared" si="0"/>
        <v>6.0887703697153832E-4</v>
      </c>
      <c r="R38" s="84">
        <f>P38/'סכום נכסי הקרן'!$C$42</f>
        <v>2.4355724243236966E-5</v>
      </c>
    </row>
    <row r="39" spans="2:18">
      <c r="B39" s="76" t="s">
        <v>2985</v>
      </c>
      <c r="C39" s="86" t="s">
        <v>2800</v>
      </c>
      <c r="D39" s="73" t="s">
        <v>2806</v>
      </c>
      <c r="E39" s="73"/>
      <c r="F39" s="73" t="s">
        <v>351</v>
      </c>
      <c r="G39" s="94">
        <v>43915</v>
      </c>
      <c r="H39" s="73" t="s">
        <v>300</v>
      </c>
      <c r="I39" s="83">
        <v>8.7599999999945233</v>
      </c>
      <c r="J39" s="86" t="s">
        <v>127</v>
      </c>
      <c r="K39" s="86" t="s">
        <v>131</v>
      </c>
      <c r="L39" s="87">
        <v>2.6600000000000002E-2</v>
      </c>
      <c r="M39" s="87">
        <v>1.3799999999982835E-2</v>
      </c>
      <c r="N39" s="83">
        <v>438029.62037600001</v>
      </c>
      <c r="O39" s="85">
        <v>111.71</v>
      </c>
      <c r="P39" s="83">
        <v>489.32290771799995</v>
      </c>
      <c r="Q39" s="84">
        <f t="shared" si="0"/>
        <v>1.1940882264151989E-3</v>
      </c>
      <c r="R39" s="84">
        <f>P39/'סכום נכסי הקרן'!$C$42</f>
        <v>4.7764789602377398E-5</v>
      </c>
    </row>
    <row r="40" spans="2:18">
      <c r="B40" s="76" t="s">
        <v>2985</v>
      </c>
      <c r="C40" s="86" t="s">
        <v>2800</v>
      </c>
      <c r="D40" s="73" t="s">
        <v>2807</v>
      </c>
      <c r="E40" s="73"/>
      <c r="F40" s="73" t="s">
        <v>351</v>
      </c>
      <c r="G40" s="94">
        <v>44168</v>
      </c>
      <c r="H40" s="73" t="s">
        <v>300</v>
      </c>
      <c r="I40" s="83">
        <v>8.9299999999953492</v>
      </c>
      <c r="J40" s="86" t="s">
        <v>127</v>
      </c>
      <c r="K40" s="86" t="s">
        <v>131</v>
      </c>
      <c r="L40" s="87">
        <v>1.89E-2</v>
      </c>
      <c r="M40" s="87">
        <v>1.6499999999987875E-2</v>
      </c>
      <c r="N40" s="83">
        <v>443633.410172</v>
      </c>
      <c r="O40" s="85">
        <v>102.26</v>
      </c>
      <c r="P40" s="83">
        <v>453.65951432700001</v>
      </c>
      <c r="Q40" s="84">
        <f t="shared" si="0"/>
        <v>1.1070593187337528E-3</v>
      </c>
      <c r="R40" s="84">
        <f>P40/'סכום נכסי הקרן'!$C$42</f>
        <v>4.4283541422576995E-5</v>
      </c>
    </row>
    <row r="41" spans="2:18">
      <c r="B41" s="76" t="s">
        <v>2986</v>
      </c>
      <c r="C41" s="86" t="s">
        <v>2800</v>
      </c>
      <c r="D41" s="73" t="s">
        <v>2808</v>
      </c>
      <c r="E41" s="73"/>
      <c r="F41" s="73" t="s">
        <v>378</v>
      </c>
      <c r="G41" s="94">
        <v>43093</v>
      </c>
      <c r="H41" s="73" t="s">
        <v>129</v>
      </c>
      <c r="I41" s="83">
        <v>3.2299999999977089</v>
      </c>
      <c r="J41" s="86" t="s">
        <v>650</v>
      </c>
      <c r="K41" s="86" t="s">
        <v>131</v>
      </c>
      <c r="L41" s="87">
        <v>2.6089999999999999E-2</v>
      </c>
      <c r="M41" s="87">
        <v>1.9099999999980615E-2</v>
      </c>
      <c r="N41" s="83">
        <v>549837.81608799996</v>
      </c>
      <c r="O41" s="85">
        <v>103.2</v>
      </c>
      <c r="P41" s="83">
        <v>567.43261271000006</v>
      </c>
      <c r="Q41" s="84">
        <f t="shared" si="0"/>
        <v>1.3846983074651217E-3</v>
      </c>
      <c r="R41" s="84">
        <f>P41/'סכום נכסי הקרן'!$C$42</f>
        <v>5.5389394062949251E-5</v>
      </c>
    </row>
    <row r="42" spans="2:18">
      <c r="B42" s="76" t="s">
        <v>2986</v>
      </c>
      <c r="C42" s="86" t="s">
        <v>2800</v>
      </c>
      <c r="D42" s="73" t="s">
        <v>2809</v>
      </c>
      <c r="E42" s="73"/>
      <c r="F42" s="73" t="s">
        <v>378</v>
      </c>
      <c r="G42" s="94">
        <v>43363</v>
      </c>
      <c r="H42" s="73" t="s">
        <v>129</v>
      </c>
      <c r="I42" s="83">
        <v>3.2300000000020836</v>
      </c>
      <c r="J42" s="86" t="s">
        <v>650</v>
      </c>
      <c r="K42" s="86" t="s">
        <v>131</v>
      </c>
      <c r="L42" s="87">
        <v>2.6849999999999999E-2</v>
      </c>
      <c r="M42" s="87">
        <v>1.8000000000012627E-2</v>
      </c>
      <c r="N42" s="83">
        <v>769772.94249499997</v>
      </c>
      <c r="O42" s="85">
        <v>102.86</v>
      </c>
      <c r="P42" s="83">
        <v>791.788467545</v>
      </c>
      <c r="Q42" s="84">
        <f t="shared" si="0"/>
        <v>1.9321909356667505E-3</v>
      </c>
      <c r="R42" s="84">
        <f>P42/'סכום נכסי הקרן'!$C$42</f>
        <v>7.7289677154602869E-5</v>
      </c>
    </row>
    <row r="43" spans="2:18">
      <c r="B43" s="76" t="s">
        <v>2986</v>
      </c>
      <c r="C43" s="86" t="s">
        <v>2800</v>
      </c>
      <c r="D43" s="73" t="s">
        <v>2810</v>
      </c>
      <c r="E43" s="73"/>
      <c r="F43" s="73" t="s">
        <v>378</v>
      </c>
      <c r="G43" s="94">
        <v>41339</v>
      </c>
      <c r="H43" s="73" t="s">
        <v>129</v>
      </c>
      <c r="I43" s="83">
        <v>1.4999999999984004</v>
      </c>
      <c r="J43" s="86" t="s">
        <v>650</v>
      </c>
      <c r="K43" s="86" t="s">
        <v>131</v>
      </c>
      <c r="L43" s="87">
        <v>4.7500000000000001E-2</v>
      </c>
      <c r="M43" s="87">
        <v>3.9000000000067197E-3</v>
      </c>
      <c r="N43" s="83">
        <v>287929.68063100002</v>
      </c>
      <c r="O43" s="85">
        <v>108.54</v>
      </c>
      <c r="P43" s="83">
        <v>312.51887236099998</v>
      </c>
      <c r="Q43" s="84">
        <f t="shared" si="0"/>
        <v>7.6263567499661742E-4</v>
      </c>
      <c r="R43" s="84">
        <f>P43/'סכום נכסי הקרן'!$C$42</f>
        <v>3.0506232080387618E-5</v>
      </c>
    </row>
    <row r="44" spans="2:18">
      <c r="B44" s="76" t="s">
        <v>2986</v>
      </c>
      <c r="C44" s="86" t="s">
        <v>2800</v>
      </c>
      <c r="D44" s="73" t="s">
        <v>2811</v>
      </c>
      <c r="E44" s="73"/>
      <c r="F44" s="73" t="s">
        <v>378</v>
      </c>
      <c r="G44" s="94">
        <v>41339</v>
      </c>
      <c r="H44" s="73" t="s">
        <v>129</v>
      </c>
      <c r="I44" s="83">
        <v>1.5</v>
      </c>
      <c r="J44" s="86" t="s">
        <v>650</v>
      </c>
      <c r="K44" s="86" t="s">
        <v>131</v>
      </c>
      <c r="L44" s="87">
        <v>4.4999999999999998E-2</v>
      </c>
      <c r="M44" s="87">
        <v>2.6999999999988687E-3</v>
      </c>
      <c r="N44" s="83">
        <v>489733.31199999998</v>
      </c>
      <c r="O44" s="85">
        <v>108.35</v>
      </c>
      <c r="P44" s="83">
        <v>530.62600417800002</v>
      </c>
      <c r="Q44" s="84">
        <f t="shared" si="0"/>
        <v>1.2948796269800803E-3</v>
      </c>
      <c r="R44" s="84">
        <f>P44/'סכום נכסי הקרן'!$C$42</f>
        <v>5.1796552025966114E-5</v>
      </c>
    </row>
    <row r="45" spans="2:18">
      <c r="B45" s="76" t="s">
        <v>2987</v>
      </c>
      <c r="C45" s="86" t="s">
        <v>2812</v>
      </c>
      <c r="D45" s="73">
        <v>6686</v>
      </c>
      <c r="E45" s="73"/>
      <c r="F45" s="73" t="s">
        <v>1874</v>
      </c>
      <c r="G45" s="94">
        <v>43471</v>
      </c>
      <c r="H45" s="73" t="s">
        <v>2799</v>
      </c>
      <c r="I45" s="83">
        <v>1.9999999999892881E-2</v>
      </c>
      <c r="J45" s="86" t="s">
        <v>127</v>
      </c>
      <c r="K45" s="86" t="s">
        <v>131</v>
      </c>
      <c r="L45" s="87">
        <v>2.2970000000000001E-2</v>
      </c>
      <c r="M45" s="87">
        <v>1.0800000000000374E-2</v>
      </c>
      <c r="N45" s="83">
        <v>4245950.2756030001</v>
      </c>
      <c r="O45" s="85">
        <v>101.14</v>
      </c>
      <c r="P45" s="83">
        <v>4294.3542773230001</v>
      </c>
      <c r="Q45" s="84">
        <f t="shared" si="0"/>
        <v>1.047945600282902E-2</v>
      </c>
      <c r="R45" s="84">
        <f>P45/'סכום נכסי הקרן'!$C$42</f>
        <v>4.1918930280822645E-4</v>
      </c>
    </row>
    <row r="46" spans="2:18">
      <c r="B46" s="76" t="s">
        <v>2988</v>
      </c>
      <c r="C46" s="86" t="s">
        <v>2800</v>
      </c>
      <c r="D46" s="73" t="s">
        <v>2813</v>
      </c>
      <c r="E46" s="73"/>
      <c r="F46" s="73" t="s">
        <v>1874</v>
      </c>
      <c r="G46" s="94">
        <v>40742</v>
      </c>
      <c r="H46" s="73" t="s">
        <v>2799</v>
      </c>
      <c r="I46" s="83">
        <v>4.4799999999999169</v>
      </c>
      <c r="J46" s="86" t="s">
        <v>350</v>
      </c>
      <c r="K46" s="86" t="s">
        <v>131</v>
      </c>
      <c r="L46" s="87">
        <v>4.4999999999999998E-2</v>
      </c>
      <c r="M46" s="87">
        <v>-3.3999999999995882E-3</v>
      </c>
      <c r="N46" s="83">
        <v>1891221.933614</v>
      </c>
      <c r="O46" s="85">
        <v>128.21</v>
      </c>
      <c r="P46" s="83">
        <v>2424.7355509650001</v>
      </c>
      <c r="Q46" s="84">
        <f t="shared" si="0"/>
        <v>5.9170501276557558E-3</v>
      </c>
      <c r="R46" s="84">
        <f>P46/'סכום נכסי הקרן'!$C$42</f>
        <v>2.3668825147257151E-4</v>
      </c>
    </row>
    <row r="47" spans="2:18">
      <c r="B47" s="76" t="s">
        <v>2989</v>
      </c>
      <c r="C47" s="86" t="s">
        <v>2800</v>
      </c>
      <c r="D47" s="73" t="s">
        <v>2814</v>
      </c>
      <c r="E47" s="73"/>
      <c r="F47" s="73" t="s">
        <v>472</v>
      </c>
      <c r="G47" s="94">
        <v>43431</v>
      </c>
      <c r="H47" s="73" t="s">
        <v>300</v>
      </c>
      <c r="I47" s="83">
        <v>9.33</v>
      </c>
      <c r="J47" s="86" t="s">
        <v>419</v>
      </c>
      <c r="K47" s="86" t="s">
        <v>131</v>
      </c>
      <c r="L47" s="87">
        <v>3.9599999999999996E-2</v>
      </c>
      <c r="M47" s="87">
        <v>1.9E-2</v>
      </c>
      <c r="N47" s="83">
        <v>308109.38</v>
      </c>
      <c r="O47" s="85">
        <v>120.43</v>
      </c>
      <c r="P47" s="83">
        <v>371.05613</v>
      </c>
      <c r="Q47" s="84">
        <f t="shared" si="0"/>
        <v>9.0548337137637931E-4</v>
      </c>
      <c r="R47" s="84">
        <f>P47/'סכום נכסי הקרן'!$C$42</f>
        <v>3.6220290733530338E-5</v>
      </c>
    </row>
    <row r="48" spans="2:18">
      <c r="B48" s="76" t="s">
        <v>2989</v>
      </c>
      <c r="C48" s="86" t="s">
        <v>2800</v>
      </c>
      <c r="D48" s="73" t="s">
        <v>2815</v>
      </c>
      <c r="E48" s="73"/>
      <c r="F48" s="73" t="s">
        <v>472</v>
      </c>
      <c r="G48" s="94">
        <v>43276</v>
      </c>
      <c r="H48" s="73" t="s">
        <v>300</v>
      </c>
      <c r="I48" s="83">
        <v>9.3999999999999986</v>
      </c>
      <c r="J48" s="86" t="s">
        <v>419</v>
      </c>
      <c r="K48" s="86" t="s">
        <v>131</v>
      </c>
      <c r="L48" s="87">
        <v>3.56E-2</v>
      </c>
      <c r="M48" s="87">
        <v>1.9899999999999998E-2</v>
      </c>
      <c r="N48" s="83">
        <v>306978.3</v>
      </c>
      <c r="O48" s="85">
        <v>115.48</v>
      </c>
      <c r="P48" s="83">
        <v>354.49853000000002</v>
      </c>
      <c r="Q48" s="84">
        <f t="shared" si="0"/>
        <v>8.650780788673955E-4</v>
      </c>
      <c r="R48" s="84">
        <f>P48/'סכום נכסי הקרן'!$C$42</f>
        <v>3.4604036379102885E-5</v>
      </c>
    </row>
    <row r="49" spans="2:18">
      <c r="B49" s="76" t="s">
        <v>2989</v>
      </c>
      <c r="C49" s="86" t="s">
        <v>2800</v>
      </c>
      <c r="D49" s="73" t="s">
        <v>2816</v>
      </c>
      <c r="E49" s="73"/>
      <c r="F49" s="73" t="s">
        <v>472</v>
      </c>
      <c r="G49" s="94">
        <v>43222</v>
      </c>
      <c r="H49" s="73" t="s">
        <v>300</v>
      </c>
      <c r="I49" s="83">
        <v>9.41</v>
      </c>
      <c r="J49" s="86" t="s">
        <v>419</v>
      </c>
      <c r="K49" s="86" t="s">
        <v>131</v>
      </c>
      <c r="L49" s="87">
        <v>3.5200000000000002E-2</v>
      </c>
      <c r="M49" s="87">
        <v>0.02</v>
      </c>
      <c r="N49" s="83">
        <v>1466947.66</v>
      </c>
      <c r="O49" s="85">
        <v>116.03</v>
      </c>
      <c r="P49" s="83">
        <v>1702.0992800000001</v>
      </c>
      <c r="Q49" s="84">
        <f t="shared" si="0"/>
        <v>4.1536103836142197E-3</v>
      </c>
      <c r="R49" s="84">
        <f>P49/'סכום נכסי הקרן'!$C$42</f>
        <v>1.6614880012609594E-4</v>
      </c>
    </row>
    <row r="50" spans="2:18">
      <c r="B50" s="76" t="s">
        <v>2989</v>
      </c>
      <c r="C50" s="86" t="s">
        <v>2800</v>
      </c>
      <c r="D50" s="73" t="s">
        <v>2817</v>
      </c>
      <c r="E50" s="73"/>
      <c r="F50" s="73" t="s">
        <v>472</v>
      </c>
      <c r="G50" s="94">
        <v>43922</v>
      </c>
      <c r="H50" s="73" t="s">
        <v>300</v>
      </c>
      <c r="I50" s="83">
        <v>9.6</v>
      </c>
      <c r="J50" s="86" t="s">
        <v>419</v>
      </c>
      <c r="K50" s="86" t="s">
        <v>131</v>
      </c>
      <c r="L50" s="87">
        <v>3.0699999999999998E-2</v>
      </c>
      <c r="M50" s="87">
        <v>1.7000000000000001E-2</v>
      </c>
      <c r="N50" s="83">
        <v>352946.39</v>
      </c>
      <c r="O50" s="85">
        <v>113.72</v>
      </c>
      <c r="P50" s="83">
        <v>401.37063000000001</v>
      </c>
      <c r="Q50" s="84">
        <f t="shared" si="0"/>
        <v>9.7945944518922599E-4</v>
      </c>
      <c r="R50" s="84">
        <f>P50/'סכום נכסי הקרן'!$C$42</f>
        <v>3.9179411779291274E-5</v>
      </c>
    </row>
    <row r="51" spans="2:18">
      <c r="B51" s="76" t="s">
        <v>2989</v>
      </c>
      <c r="C51" s="86" t="s">
        <v>2800</v>
      </c>
      <c r="D51" s="73" t="s">
        <v>2818</v>
      </c>
      <c r="E51" s="73"/>
      <c r="F51" s="73" t="s">
        <v>472</v>
      </c>
      <c r="G51" s="94">
        <v>43978</v>
      </c>
      <c r="H51" s="73" t="s">
        <v>300</v>
      </c>
      <c r="I51" s="83">
        <v>9.6</v>
      </c>
      <c r="J51" s="86" t="s">
        <v>419</v>
      </c>
      <c r="K51" s="86" t="s">
        <v>131</v>
      </c>
      <c r="L51" s="87">
        <v>2.6000000000000002E-2</v>
      </c>
      <c r="M51" s="87">
        <v>2.1700000000000001E-2</v>
      </c>
      <c r="N51" s="83">
        <v>148059.03</v>
      </c>
      <c r="O51" s="85">
        <v>104.36</v>
      </c>
      <c r="P51" s="83">
        <v>154.51441</v>
      </c>
      <c r="Q51" s="84">
        <f t="shared" si="0"/>
        <v>3.7705947316658567E-4</v>
      </c>
      <c r="R51" s="84">
        <f>P51/'סכום נכסי הקרן'!$C$42</f>
        <v>1.5082776971559283E-5</v>
      </c>
    </row>
    <row r="52" spans="2:18">
      <c r="B52" s="76" t="s">
        <v>2989</v>
      </c>
      <c r="C52" s="86" t="s">
        <v>2800</v>
      </c>
      <c r="D52" s="73" t="s">
        <v>2819</v>
      </c>
      <c r="E52" s="73"/>
      <c r="F52" s="73" t="s">
        <v>472</v>
      </c>
      <c r="G52" s="94">
        <v>44010</v>
      </c>
      <c r="H52" s="73" t="s">
        <v>300</v>
      </c>
      <c r="I52" s="83">
        <v>9.7100000000000009</v>
      </c>
      <c r="J52" s="86" t="s">
        <v>419</v>
      </c>
      <c r="K52" s="86" t="s">
        <v>131</v>
      </c>
      <c r="L52" s="87">
        <v>2.5000000000000001E-2</v>
      </c>
      <c r="M52" s="87">
        <v>1.9199999999999998E-2</v>
      </c>
      <c r="N52" s="83">
        <v>232155.75</v>
      </c>
      <c r="O52" s="85">
        <v>105.92</v>
      </c>
      <c r="P52" s="83">
        <v>245.89937</v>
      </c>
      <c r="Q52" s="84">
        <f t="shared" si="0"/>
        <v>6.0006498361023632E-4</v>
      </c>
      <c r="R52" s="84">
        <f>P52/'סכום נכסי הקרן'!$C$42</f>
        <v>2.4003232806292538E-5</v>
      </c>
    </row>
    <row r="53" spans="2:18">
      <c r="B53" s="76" t="s">
        <v>2989</v>
      </c>
      <c r="C53" s="86" t="s">
        <v>2800</v>
      </c>
      <c r="D53" s="73" t="s">
        <v>2820</v>
      </c>
      <c r="E53" s="73"/>
      <c r="F53" s="73" t="s">
        <v>472</v>
      </c>
      <c r="G53" s="94">
        <v>44133</v>
      </c>
      <c r="H53" s="73" t="s">
        <v>300</v>
      </c>
      <c r="I53" s="83">
        <v>9.59</v>
      </c>
      <c r="J53" s="86" t="s">
        <v>419</v>
      </c>
      <c r="K53" s="86" t="s">
        <v>131</v>
      </c>
      <c r="L53" s="87">
        <v>2.6800000000000001E-2</v>
      </c>
      <c r="M53" s="87">
        <v>2.1499999999999998E-2</v>
      </c>
      <c r="N53" s="83">
        <v>301892.21000000002</v>
      </c>
      <c r="O53" s="85">
        <v>105.39</v>
      </c>
      <c r="P53" s="83">
        <v>318.16419999999999</v>
      </c>
      <c r="Q53" s="84">
        <f t="shared" si="0"/>
        <v>7.7641189344390725E-4</v>
      </c>
      <c r="R53" s="84">
        <f>P53/'סכום נכסי הקרן'!$C$42</f>
        <v>3.105729536121959E-5</v>
      </c>
    </row>
    <row r="54" spans="2:18">
      <c r="B54" s="76" t="s">
        <v>2989</v>
      </c>
      <c r="C54" s="86" t="s">
        <v>2800</v>
      </c>
      <c r="D54" s="73" t="s">
        <v>2821</v>
      </c>
      <c r="E54" s="73"/>
      <c r="F54" s="73" t="s">
        <v>472</v>
      </c>
      <c r="G54" s="94">
        <v>43500</v>
      </c>
      <c r="H54" s="73" t="s">
        <v>300</v>
      </c>
      <c r="I54" s="83">
        <v>9.4300000000000015</v>
      </c>
      <c r="J54" s="86" t="s">
        <v>419</v>
      </c>
      <c r="K54" s="86" t="s">
        <v>131</v>
      </c>
      <c r="L54" s="87">
        <v>3.7499999999999999E-2</v>
      </c>
      <c r="M54" s="87">
        <v>1.7399999999999999E-2</v>
      </c>
      <c r="N54" s="83">
        <v>578321.74</v>
      </c>
      <c r="O54" s="85">
        <v>120.06</v>
      </c>
      <c r="P54" s="83">
        <v>694.33305000000007</v>
      </c>
      <c r="Q54" s="84">
        <f t="shared" si="0"/>
        <v>1.6943717678833232E-3</v>
      </c>
      <c r="R54" s="84">
        <f>P54/'סכום נכסי הקרן'!$C$42</f>
        <v>6.7776659388160118E-5</v>
      </c>
    </row>
    <row r="55" spans="2:18">
      <c r="B55" s="76" t="s">
        <v>2989</v>
      </c>
      <c r="C55" s="86" t="s">
        <v>2800</v>
      </c>
      <c r="D55" s="73" t="s">
        <v>2822</v>
      </c>
      <c r="E55" s="73"/>
      <c r="F55" s="73" t="s">
        <v>472</v>
      </c>
      <c r="G55" s="94">
        <v>43556</v>
      </c>
      <c r="H55" s="73" t="s">
        <v>300</v>
      </c>
      <c r="I55" s="83">
        <v>9.52</v>
      </c>
      <c r="J55" s="86" t="s">
        <v>419</v>
      </c>
      <c r="K55" s="86" t="s">
        <v>131</v>
      </c>
      <c r="L55" s="87">
        <v>3.3500000000000002E-2</v>
      </c>
      <c r="M55" s="87">
        <v>1.7600000000000001E-2</v>
      </c>
      <c r="N55" s="83">
        <v>583194.57999999996</v>
      </c>
      <c r="O55" s="85">
        <v>115.91</v>
      </c>
      <c r="P55" s="83">
        <v>675.98086000000001</v>
      </c>
      <c r="Q55" s="84">
        <f t="shared" si="0"/>
        <v>1.6495871611087634E-3</v>
      </c>
      <c r="R55" s="84">
        <f>P55/'סכום נכסי הקרן'!$C$42</f>
        <v>6.5985227840062558E-5</v>
      </c>
    </row>
    <row r="56" spans="2:18">
      <c r="B56" s="76" t="s">
        <v>2989</v>
      </c>
      <c r="C56" s="86" t="s">
        <v>2800</v>
      </c>
      <c r="D56" s="73" t="s">
        <v>2823</v>
      </c>
      <c r="E56" s="73"/>
      <c r="F56" s="73" t="s">
        <v>472</v>
      </c>
      <c r="G56" s="94">
        <v>43647</v>
      </c>
      <c r="H56" s="73" t="s">
        <v>300</v>
      </c>
      <c r="I56" s="83">
        <v>9.49</v>
      </c>
      <c r="J56" s="86" t="s">
        <v>419</v>
      </c>
      <c r="K56" s="86" t="s">
        <v>131</v>
      </c>
      <c r="L56" s="87">
        <v>3.2000000000000001E-2</v>
      </c>
      <c r="M56" s="87">
        <v>0.02</v>
      </c>
      <c r="N56" s="83">
        <v>541381.56000000006</v>
      </c>
      <c r="O56" s="85">
        <v>111.83</v>
      </c>
      <c r="P56" s="83">
        <v>605.42701</v>
      </c>
      <c r="Q56" s="84">
        <f t="shared" si="0"/>
        <v>1.477415533162384E-3</v>
      </c>
      <c r="R56" s="84">
        <f>P56/'סכום נכסי הקרן'!$C$42</f>
        <v>5.9098180968286338E-5</v>
      </c>
    </row>
    <row r="57" spans="2:18">
      <c r="B57" s="76" t="s">
        <v>2989</v>
      </c>
      <c r="C57" s="86" t="s">
        <v>2800</v>
      </c>
      <c r="D57" s="73" t="s">
        <v>2824</v>
      </c>
      <c r="E57" s="73"/>
      <c r="F57" s="73" t="s">
        <v>472</v>
      </c>
      <c r="G57" s="94">
        <v>43703</v>
      </c>
      <c r="H57" s="73" t="s">
        <v>300</v>
      </c>
      <c r="I57" s="83">
        <v>9.6399999999999988</v>
      </c>
      <c r="J57" s="86" t="s">
        <v>419</v>
      </c>
      <c r="K57" s="86" t="s">
        <v>131</v>
      </c>
      <c r="L57" s="87">
        <v>2.6800000000000001E-2</v>
      </c>
      <c r="M57" s="87">
        <v>1.9699999999999999E-2</v>
      </c>
      <c r="N57" s="83">
        <v>38444.120000000003</v>
      </c>
      <c r="O57" s="85">
        <v>107.13</v>
      </c>
      <c r="P57" s="83">
        <v>41.185190000000006</v>
      </c>
      <c r="Q57" s="84">
        <f t="shared" si="0"/>
        <v>1.0050367498840875E-4</v>
      </c>
      <c r="R57" s="84">
        <f>P57/'סכום נכסי הקרן'!$C$42</f>
        <v>4.0202530967907378E-6</v>
      </c>
    </row>
    <row r="58" spans="2:18">
      <c r="B58" s="76" t="s">
        <v>2989</v>
      </c>
      <c r="C58" s="86" t="s">
        <v>2800</v>
      </c>
      <c r="D58" s="73" t="s">
        <v>2825</v>
      </c>
      <c r="E58" s="73"/>
      <c r="F58" s="73" t="s">
        <v>472</v>
      </c>
      <c r="G58" s="94">
        <v>43740</v>
      </c>
      <c r="H58" s="73" t="s">
        <v>300</v>
      </c>
      <c r="I58" s="83">
        <v>9.5400000000000009</v>
      </c>
      <c r="J58" s="86" t="s">
        <v>419</v>
      </c>
      <c r="K58" s="86" t="s">
        <v>131</v>
      </c>
      <c r="L58" s="87">
        <v>2.7300000000000001E-2</v>
      </c>
      <c r="M58" s="87">
        <v>2.29E-2</v>
      </c>
      <c r="N58" s="83">
        <v>568129.25</v>
      </c>
      <c r="O58" s="85">
        <v>104.44</v>
      </c>
      <c r="P58" s="83">
        <v>593.3541899999999</v>
      </c>
      <c r="Q58" s="84">
        <f t="shared" si="0"/>
        <v>1.447954390031235E-3</v>
      </c>
      <c r="R58" s="84">
        <f>P58/'סכום נכסי הקרן'!$C$42</f>
        <v>5.7919704142223437E-5</v>
      </c>
    </row>
    <row r="59" spans="2:18">
      <c r="B59" s="76" t="s">
        <v>2989</v>
      </c>
      <c r="C59" s="86" t="s">
        <v>2800</v>
      </c>
      <c r="D59" s="73" t="s">
        <v>2826</v>
      </c>
      <c r="E59" s="73"/>
      <c r="F59" s="73" t="s">
        <v>472</v>
      </c>
      <c r="G59" s="94">
        <v>43831</v>
      </c>
      <c r="H59" s="73" t="s">
        <v>300</v>
      </c>
      <c r="I59" s="83">
        <v>9.5100000000000016</v>
      </c>
      <c r="J59" s="86" t="s">
        <v>419</v>
      </c>
      <c r="K59" s="86" t="s">
        <v>131</v>
      </c>
      <c r="L59" s="87">
        <v>2.6800000000000001E-2</v>
      </c>
      <c r="M59" s="87">
        <v>2.4300000000000002E-2</v>
      </c>
      <c r="N59" s="83">
        <v>589660.21</v>
      </c>
      <c r="O59" s="85">
        <v>102.58</v>
      </c>
      <c r="P59" s="83">
        <v>604.87345999999991</v>
      </c>
      <c r="Q59" s="84">
        <f t="shared" si="0"/>
        <v>1.4760647124112878E-3</v>
      </c>
      <c r="R59" s="84">
        <f>P59/'סכום נכסי הקרן'!$C$42</f>
        <v>5.9044146712241171E-5</v>
      </c>
    </row>
    <row r="60" spans="2:18">
      <c r="B60" s="76" t="s">
        <v>2990</v>
      </c>
      <c r="C60" s="86" t="s">
        <v>2800</v>
      </c>
      <c r="D60" s="73">
        <v>7936</v>
      </c>
      <c r="E60" s="73"/>
      <c r="F60" s="73" t="s">
        <v>2827</v>
      </c>
      <c r="G60" s="94">
        <v>44087</v>
      </c>
      <c r="H60" s="73" t="s">
        <v>2799</v>
      </c>
      <c r="I60" s="83">
        <v>6.7399999999987203</v>
      </c>
      <c r="J60" s="86" t="s">
        <v>350</v>
      </c>
      <c r="K60" s="86" t="s">
        <v>131</v>
      </c>
      <c r="L60" s="87">
        <v>1.7947999999999999E-2</v>
      </c>
      <c r="M60" s="87">
        <v>1.0299999999998404E-2</v>
      </c>
      <c r="N60" s="83">
        <v>1305282.7700809999</v>
      </c>
      <c r="O60" s="85">
        <v>105.39</v>
      </c>
      <c r="P60" s="83">
        <v>1375.6375463739998</v>
      </c>
      <c r="Q60" s="84">
        <f t="shared" si="0"/>
        <v>3.3569501284958147E-3</v>
      </c>
      <c r="R60" s="84">
        <f>P60/'סכום נכסי הקרן'!$C$42</f>
        <v>1.3428154892260264E-4</v>
      </c>
    </row>
    <row r="61" spans="2:18">
      <c r="B61" s="76" t="s">
        <v>2990</v>
      </c>
      <c r="C61" s="86" t="s">
        <v>2800</v>
      </c>
      <c r="D61" s="73">
        <v>7937</v>
      </c>
      <c r="E61" s="73"/>
      <c r="F61" s="73" t="s">
        <v>2827</v>
      </c>
      <c r="G61" s="94">
        <v>44087</v>
      </c>
      <c r="H61" s="73" t="s">
        <v>2799</v>
      </c>
      <c r="I61" s="83">
        <v>10.139999999983099</v>
      </c>
      <c r="J61" s="86" t="s">
        <v>350</v>
      </c>
      <c r="K61" s="86" t="s">
        <v>131</v>
      </c>
      <c r="L61" s="87">
        <v>2.8999999999999998E-2</v>
      </c>
      <c r="M61" s="87">
        <v>2.5499999999969547E-2</v>
      </c>
      <c r="N61" s="83">
        <v>252479.72164500001</v>
      </c>
      <c r="O61" s="85">
        <v>104.05</v>
      </c>
      <c r="P61" s="83">
        <v>262.70514159599998</v>
      </c>
      <c r="Q61" s="84">
        <f t="shared" si="0"/>
        <v>6.4107588598591577E-4</v>
      </c>
      <c r="R61" s="84">
        <f>P61/'סכום נכסי הקרן'!$C$42</f>
        <v>2.5643712194703194E-5</v>
      </c>
    </row>
    <row r="62" spans="2:18">
      <c r="B62" s="76" t="s">
        <v>2991</v>
      </c>
      <c r="C62" s="86" t="s">
        <v>2812</v>
      </c>
      <c r="D62" s="73">
        <v>8063</v>
      </c>
      <c r="E62" s="73"/>
      <c r="F62" s="73" t="s">
        <v>476</v>
      </c>
      <c r="G62" s="94">
        <v>44147</v>
      </c>
      <c r="H62" s="73" t="s">
        <v>129</v>
      </c>
      <c r="I62" s="83">
        <v>9.2900000000004539</v>
      </c>
      <c r="J62" s="86" t="s">
        <v>672</v>
      </c>
      <c r="K62" s="86" t="s">
        <v>131</v>
      </c>
      <c r="L62" s="87">
        <v>1.6250000000000001E-2</v>
      </c>
      <c r="M62" s="87">
        <v>1.3199999999996831E-2</v>
      </c>
      <c r="N62" s="83">
        <v>980477.92006399995</v>
      </c>
      <c r="O62" s="85">
        <v>102.97</v>
      </c>
      <c r="P62" s="83">
        <v>1009.5981599260001</v>
      </c>
      <c r="Q62" s="84">
        <f t="shared" si="0"/>
        <v>2.4637090501245284E-3</v>
      </c>
      <c r="R62" s="84">
        <f>P62/'סכום נכסי הקרן'!$C$42</f>
        <v>9.8550962832919605E-5</v>
      </c>
    </row>
    <row r="63" spans="2:18">
      <c r="B63" s="76" t="s">
        <v>2991</v>
      </c>
      <c r="C63" s="86" t="s">
        <v>2812</v>
      </c>
      <c r="D63" s="73">
        <v>8145</v>
      </c>
      <c r="E63" s="73"/>
      <c r="F63" s="73" t="s">
        <v>476</v>
      </c>
      <c r="G63" s="94">
        <v>44185</v>
      </c>
      <c r="H63" s="73" t="s">
        <v>129</v>
      </c>
      <c r="I63" s="83">
        <v>9.3000000000062339</v>
      </c>
      <c r="J63" s="86" t="s">
        <v>672</v>
      </c>
      <c r="K63" s="86" t="s">
        <v>131</v>
      </c>
      <c r="L63" s="87">
        <v>1.4990000000000002E-2</v>
      </c>
      <c r="M63" s="87">
        <v>1.4000000000004297E-2</v>
      </c>
      <c r="N63" s="83">
        <v>460903.191896</v>
      </c>
      <c r="O63" s="85">
        <v>100.95</v>
      </c>
      <c r="P63" s="83">
        <v>465.28175207699996</v>
      </c>
      <c r="Q63" s="84">
        <f t="shared" si="0"/>
        <v>1.1354209119536459E-3</v>
      </c>
      <c r="R63" s="84">
        <f>P63/'סכום נכסי הקרן'!$C$42</f>
        <v>4.5418035091443773E-5</v>
      </c>
    </row>
    <row r="64" spans="2:18">
      <c r="B64" s="76" t="s">
        <v>2992</v>
      </c>
      <c r="C64" s="86" t="s">
        <v>2812</v>
      </c>
      <c r="D64" s="73" t="s">
        <v>2828</v>
      </c>
      <c r="E64" s="73"/>
      <c r="F64" s="73" t="s">
        <v>2827</v>
      </c>
      <c r="G64" s="94">
        <v>42901</v>
      </c>
      <c r="H64" s="73" t="s">
        <v>2799</v>
      </c>
      <c r="I64" s="83">
        <v>1.8200000000001764</v>
      </c>
      <c r="J64" s="86" t="s">
        <v>155</v>
      </c>
      <c r="K64" s="86" t="s">
        <v>131</v>
      </c>
      <c r="L64" s="87">
        <v>0.04</v>
      </c>
      <c r="M64" s="87">
        <v>1.3800000000001646E-2</v>
      </c>
      <c r="N64" s="83">
        <v>3355771.3744839998</v>
      </c>
      <c r="O64" s="85">
        <v>104.96</v>
      </c>
      <c r="P64" s="83">
        <v>3522.2175600589999</v>
      </c>
      <c r="Q64" s="84">
        <f t="shared" si="0"/>
        <v>8.595220973719819E-3</v>
      </c>
      <c r="R64" s="84">
        <f>P64/'סכום נכסי הקרן'!$C$42</f>
        <v>3.4381791254084075E-4</v>
      </c>
    </row>
    <row r="65" spans="2:18">
      <c r="B65" s="76" t="s">
        <v>2993</v>
      </c>
      <c r="C65" s="86" t="s">
        <v>2800</v>
      </c>
      <c r="D65" s="73" t="s">
        <v>2829</v>
      </c>
      <c r="E65" s="73"/>
      <c r="F65" s="73" t="s">
        <v>2827</v>
      </c>
      <c r="G65" s="94">
        <v>44074</v>
      </c>
      <c r="H65" s="73" t="s">
        <v>2799</v>
      </c>
      <c r="I65" s="83">
        <v>11.370000000000001</v>
      </c>
      <c r="J65" s="86" t="s">
        <v>419</v>
      </c>
      <c r="K65" s="86" t="s">
        <v>131</v>
      </c>
      <c r="L65" s="87">
        <v>2.35E-2</v>
      </c>
      <c r="M65" s="87">
        <v>2.2000000000000002E-2</v>
      </c>
      <c r="N65" s="83">
        <v>4483125.63</v>
      </c>
      <c r="O65" s="85">
        <v>102.32</v>
      </c>
      <c r="P65" s="83">
        <v>4587.1339900000003</v>
      </c>
      <c r="Q65" s="84">
        <f t="shared" si="0"/>
        <v>1.1193922467256862E-2</v>
      </c>
      <c r="R65" s="84">
        <f>P65/'סכום נכסי הקרן'!$C$42</f>
        <v>4.477687156157724E-4</v>
      </c>
    </row>
    <row r="66" spans="2:18">
      <c r="B66" s="76" t="s">
        <v>2993</v>
      </c>
      <c r="C66" s="86" t="s">
        <v>2800</v>
      </c>
      <c r="D66" s="73" t="s">
        <v>2830</v>
      </c>
      <c r="E66" s="73"/>
      <c r="F66" s="73" t="s">
        <v>2827</v>
      </c>
      <c r="G66" s="94">
        <v>44189</v>
      </c>
      <c r="H66" s="73" t="s">
        <v>2799</v>
      </c>
      <c r="I66" s="83">
        <v>11.269999999999998</v>
      </c>
      <c r="J66" s="86" t="s">
        <v>419</v>
      </c>
      <c r="K66" s="86" t="s">
        <v>131</v>
      </c>
      <c r="L66" s="87">
        <v>2.4700000000000003E-2</v>
      </c>
      <c r="M66" s="87">
        <v>2.4499999999999997E-2</v>
      </c>
      <c r="N66" s="83">
        <v>558958.9</v>
      </c>
      <c r="O66" s="85">
        <v>100.85</v>
      </c>
      <c r="P66" s="83">
        <v>563.71003000000007</v>
      </c>
      <c r="Q66" s="84">
        <f t="shared" si="0"/>
        <v>1.3756141380633705E-3</v>
      </c>
      <c r="R66" s="84">
        <f>P66/'סכום נכסי הקרן'!$C$42</f>
        <v>5.5026017697126077E-5</v>
      </c>
    </row>
    <row r="67" spans="2:18">
      <c r="B67" s="76" t="s">
        <v>2994</v>
      </c>
      <c r="C67" s="86" t="s">
        <v>2800</v>
      </c>
      <c r="D67" s="73" t="s">
        <v>2831</v>
      </c>
      <c r="E67" s="73"/>
      <c r="F67" s="73" t="s">
        <v>476</v>
      </c>
      <c r="G67" s="94">
        <v>42122</v>
      </c>
      <c r="H67" s="73" t="s">
        <v>129</v>
      </c>
      <c r="I67" s="83">
        <v>5.4200000000003907</v>
      </c>
      <c r="J67" s="86" t="s">
        <v>419</v>
      </c>
      <c r="K67" s="86" t="s">
        <v>131</v>
      </c>
      <c r="L67" s="87">
        <v>2.4799999999999999E-2</v>
      </c>
      <c r="M67" s="87">
        <v>7.9999999999996445E-3</v>
      </c>
      <c r="N67" s="83">
        <v>5109430.452571</v>
      </c>
      <c r="O67" s="85">
        <v>110.8</v>
      </c>
      <c r="P67" s="83">
        <v>5661.2489868090015</v>
      </c>
      <c r="Q67" s="84">
        <f t="shared" si="0"/>
        <v>1.3815071101983751E-2</v>
      </c>
      <c r="R67" s="84">
        <f>P67/'סכום נכסי הקרן'!$C$42</f>
        <v>5.5261742803474538E-4</v>
      </c>
    </row>
    <row r="68" spans="2:18">
      <c r="B68" s="76" t="s">
        <v>2995</v>
      </c>
      <c r="C68" s="86" t="s">
        <v>2812</v>
      </c>
      <c r="D68" s="73">
        <v>7970</v>
      </c>
      <c r="E68" s="73"/>
      <c r="F68" s="73" t="s">
        <v>2827</v>
      </c>
      <c r="G68" s="94">
        <v>44098</v>
      </c>
      <c r="H68" s="73" t="s">
        <v>2799</v>
      </c>
      <c r="I68" s="83">
        <v>10.010000000004425</v>
      </c>
      <c r="J68" s="86" t="s">
        <v>350</v>
      </c>
      <c r="K68" s="86" t="s">
        <v>131</v>
      </c>
      <c r="L68" s="87">
        <v>1.8500000000000003E-2</v>
      </c>
      <c r="M68" s="87">
        <v>1.4800000000005248E-2</v>
      </c>
      <c r="N68" s="83">
        <v>513374.87595800008</v>
      </c>
      <c r="O68" s="85">
        <v>103.87</v>
      </c>
      <c r="P68" s="83">
        <v>533.24250746400003</v>
      </c>
      <c r="Q68" s="84">
        <f t="shared" si="0"/>
        <v>1.3012646453777676E-3</v>
      </c>
      <c r="R68" s="84">
        <f>P68/'סכום נכסי הקרן'!$C$42</f>
        <v>5.2051959502253211E-5</v>
      </c>
    </row>
    <row r="69" spans="2:18">
      <c r="B69" s="76" t="s">
        <v>2995</v>
      </c>
      <c r="C69" s="86" t="s">
        <v>2812</v>
      </c>
      <c r="D69" s="73">
        <v>8161</v>
      </c>
      <c r="E69" s="73"/>
      <c r="F69" s="73" t="s">
        <v>2827</v>
      </c>
      <c r="G69" s="94">
        <v>44194</v>
      </c>
      <c r="H69" s="73" t="s">
        <v>2799</v>
      </c>
      <c r="I69" s="83">
        <v>9.9499999999964324</v>
      </c>
      <c r="J69" s="86" t="s">
        <v>350</v>
      </c>
      <c r="K69" s="86" t="s">
        <v>131</v>
      </c>
      <c r="L69" s="87">
        <v>1.8769999999999998E-2</v>
      </c>
      <c r="M69" s="87">
        <v>1.9099999999987991E-2</v>
      </c>
      <c r="N69" s="83">
        <v>575981.56816499995</v>
      </c>
      <c r="O69" s="85">
        <v>99.76</v>
      </c>
      <c r="P69" s="83">
        <v>574.60050975900003</v>
      </c>
      <c r="Q69" s="84">
        <f t="shared" si="0"/>
        <v>1.4021900319263435E-3</v>
      </c>
      <c r="R69" s="84">
        <f>P69/'סכום נכסי הקרן'!$C$42</f>
        <v>5.6089081506632753E-5</v>
      </c>
    </row>
    <row r="70" spans="2:18">
      <c r="B70" s="76" t="s">
        <v>2995</v>
      </c>
      <c r="C70" s="86" t="s">
        <v>2812</v>
      </c>
      <c r="D70" s="73">
        <v>7699</v>
      </c>
      <c r="E70" s="73"/>
      <c r="F70" s="73" t="s">
        <v>2827</v>
      </c>
      <c r="G70" s="94">
        <v>43977</v>
      </c>
      <c r="H70" s="73" t="s">
        <v>2799</v>
      </c>
      <c r="I70" s="83">
        <v>10.01000000000003</v>
      </c>
      <c r="J70" s="86" t="s">
        <v>350</v>
      </c>
      <c r="K70" s="86" t="s">
        <v>131</v>
      </c>
      <c r="L70" s="87">
        <v>1.908E-2</v>
      </c>
      <c r="M70" s="87">
        <v>1.1999999999995865E-2</v>
      </c>
      <c r="N70" s="83">
        <v>901536.36736499995</v>
      </c>
      <c r="O70" s="85">
        <v>107.37</v>
      </c>
      <c r="P70" s="83">
        <v>967.97962569700007</v>
      </c>
      <c r="Q70" s="84">
        <f t="shared" si="0"/>
        <v>2.3621478909397488E-3</v>
      </c>
      <c r="R70" s="84">
        <f>P70/'סכום נכסי הקרן'!$C$42</f>
        <v>9.4488409251935069E-5</v>
      </c>
    </row>
    <row r="71" spans="2:18">
      <c r="B71" s="76" t="s">
        <v>2995</v>
      </c>
      <c r="C71" s="86" t="s">
        <v>2812</v>
      </c>
      <c r="D71" s="73">
        <v>7567</v>
      </c>
      <c r="E71" s="73"/>
      <c r="F71" s="73" t="s">
        <v>2827</v>
      </c>
      <c r="G71" s="94">
        <v>43919</v>
      </c>
      <c r="H71" s="73" t="s">
        <v>2799</v>
      </c>
      <c r="I71" s="83">
        <v>9.6800000000052915</v>
      </c>
      <c r="J71" s="86" t="s">
        <v>350</v>
      </c>
      <c r="K71" s="86" t="s">
        <v>131</v>
      </c>
      <c r="L71" s="87">
        <v>2.69E-2</v>
      </c>
      <c r="M71" s="87">
        <v>1.3999999999999997E-2</v>
      </c>
      <c r="N71" s="83">
        <v>500853.53779099998</v>
      </c>
      <c r="O71" s="85">
        <v>113.17</v>
      </c>
      <c r="P71" s="83">
        <v>566.81594734999999</v>
      </c>
      <c r="Q71" s="84">
        <f t="shared" si="0"/>
        <v>1.3831934671349434E-3</v>
      </c>
      <c r="R71" s="84">
        <f>P71/'סכום נכסי הקרן'!$C$42</f>
        <v>5.5329198861149192E-5</v>
      </c>
    </row>
    <row r="72" spans="2:18">
      <c r="B72" s="76" t="s">
        <v>2995</v>
      </c>
      <c r="C72" s="86" t="s">
        <v>2812</v>
      </c>
      <c r="D72" s="73">
        <v>7856</v>
      </c>
      <c r="E72" s="73"/>
      <c r="F72" s="73" t="s">
        <v>2827</v>
      </c>
      <c r="G72" s="94">
        <v>44041</v>
      </c>
      <c r="H72" s="73" t="s">
        <v>2799</v>
      </c>
      <c r="I72" s="83">
        <v>9.9699999999945437</v>
      </c>
      <c r="J72" s="86" t="s">
        <v>350</v>
      </c>
      <c r="K72" s="86" t="s">
        <v>131</v>
      </c>
      <c r="L72" s="87">
        <v>1.9220000000000001E-2</v>
      </c>
      <c r="M72" s="87">
        <v>1.4799999999991029E-2</v>
      </c>
      <c r="N72" s="83">
        <v>638588.26023400004</v>
      </c>
      <c r="O72" s="85">
        <v>104.76</v>
      </c>
      <c r="P72" s="83">
        <v>668.98507544500001</v>
      </c>
      <c r="Q72" s="84">
        <f t="shared" si="0"/>
        <v>1.6325154404925747E-3</v>
      </c>
      <c r="R72" s="84">
        <f>P72/'סכום נכסי הקרן'!$C$42</f>
        <v>6.5302340993559729E-5</v>
      </c>
    </row>
    <row r="73" spans="2:18">
      <c r="B73" s="76" t="s">
        <v>2995</v>
      </c>
      <c r="C73" s="86" t="s">
        <v>2812</v>
      </c>
      <c r="D73" s="73">
        <v>7566</v>
      </c>
      <c r="E73" s="73"/>
      <c r="F73" s="73" t="s">
        <v>2827</v>
      </c>
      <c r="G73" s="94">
        <v>43919</v>
      </c>
      <c r="H73" s="73" t="s">
        <v>2799</v>
      </c>
      <c r="I73" s="83">
        <v>9.2899999999942384</v>
      </c>
      <c r="J73" s="86" t="s">
        <v>350</v>
      </c>
      <c r="K73" s="86" t="s">
        <v>131</v>
      </c>
      <c r="L73" s="87">
        <v>2.69E-2</v>
      </c>
      <c r="M73" s="87">
        <v>1.3699999999986215E-2</v>
      </c>
      <c r="N73" s="83">
        <v>500853.53765399999</v>
      </c>
      <c r="O73" s="85">
        <v>112.97</v>
      </c>
      <c r="P73" s="83">
        <v>565.81424009399996</v>
      </c>
      <c r="Q73" s="84">
        <f t="shared" si="0"/>
        <v>1.380749014153409E-3</v>
      </c>
      <c r="R73" s="84">
        <f>P73/'סכום נכסי הקרן'!$C$42</f>
        <v>5.5231418161387651E-5</v>
      </c>
    </row>
    <row r="74" spans="2:18">
      <c r="B74" s="76" t="s">
        <v>2995</v>
      </c>
      <c r="C74" s="86" t="s">
        <v>2812</v>
      </c>
      <c r="D74" s="73">
        <v>7700</v>
      </c>
      <c r="E74" s="73"/>
      <c r="F74" s="73" t="s">
        <v>2827</v>
      </c>
      <c r="G74" s="94">
        <v>43977</v>
      </c>
      <c r="H74" s="73" t="s">
        <v>2799</v>
      </c>
      <c r="I74" s="83">
        <v>9.6099999999980845</v>
      </c>
      <c r="J74" s="86" t="s">
        <v>350</v>
      </c>
      <c r="K74" s="86" t="s">
        <v>131</v>
      </c>
      <c r="L74" s="87">
        <v>1.8769999999999998E-2</v>
      </c>
      <c r="M74" s="87">
        <v>1.1099999999996288E-2</v>
      </c>
      <c r="N74" s="83">
        <v>601024.24491000001</v>
      </c>
      <c r="O74" s="85">
        <v>107.66</v>
      </c>
      <c r="P74" s="83">
        <v>647.06269248399997</v>
      </c>
      <c r="Q74" s="84">
        <f t="shared" si="0"/>
        <v>1.5790185390072646E-3</v>
      </c>
      <c r="R74" s="84">
        <f>P74/'סכום נכסי הקרן'!$C$42</f>
        <v>6.3162408459850581E-5</v>
      </c>
    </row>
    <row r="75" spans="2:18">
      <c r="B75" s="76" t="s">
        <v>2995</v>
      </c>
      <c r="C75" s="86" t="s">
        <v>2812</v>
      </c>
      <c r="D75" s="73">
        <v>7855</v>
      </c>
      <c r="E75" s="73"/>
      <c r="F75" s="73" t="s">
        <v>2827</v>
      </c>
      <c r="G75" s="94">
        <v>44041</v>
      </c>
      <c r="H75" s="73" t="s">
        <v>2799</v>
      </c>
      <c r="I75" s="83">
        <v>9.5699999999886742</v>
      </c>
      <c r="J75" s="86" t="s">
        <v>350</v>
      </c>
      <c r="K75" s="86" t="s">
        <v>131</v>
      </c>
      <c r="L75" s="87">
        <v>1.9009999999999999E-2</v>
      </c>
      <c r="M75" s="87">
        <v>1.4299999999981872E-2</v>
      </c>
      <c r="N75" s="83">
        <v>363118.81466199999</v>
      </c>
      <c r="O75" s="85">
        <v>104.81</v>
      </c>
      <c r="P75" s="83">
        <v>380.58484648299998</v>
      </c>
      <c r="Q75" s="84">
        <f t="shared" ref="Q75:Q138" si="1">IFERROR(P75/$P$10,0)</f>
        <v>9.2873617230953328E-4</v>
      </c>
      <c r="R75" s="84">
        <f>P75/'סכום נכסי הקרן'!$C$42</f>
        <v>3.7150427317803024E-5</v>
      </c>
    </row>
    <row r="76" spans="2:18">
      <c r="B76" s="76" t="s">
        <v>2995</v>
      </c>
      <c r="C76" s="86" t="s">
        <v>2812</v>
      </c>
      <c r="D76" s="73">
        <v>7971</v>
      </c>
      <c r="E76" s="73"/>
      <c r="F76" s="73" t="s">
        <v>2827</v>
      </c>
      <c r="G76" s="94">
        <v>44098</v>
      </c>
      <c r="H76" s="73" t="s">
        <v>2799</v>
      </c>
      <c r="I76" s="83">
        <v>9.5999999999864283</v>
      </c>
      <c r="J76" s="86" t="s">
        <v>350</v>
      </c>
      <c r="K76" s="86" t="s">
        <v>131</v>
      </c>
      <c r="L76" s="87">
        <v>1.822E-2</v>
      </c>
      <c r="M76" s="87">
        <v>1.4299999999972859E-2</v>
      </c>
      <c r="N76" s="83">
        <v>212862.75336599999</v>
      </c>
      <c r="O76" s="85">
        <v>103.85</v>
      </c>
      <c r="P76" s="83">
        <v>221.05796541999999</v>
      </c>
      <c r="Q76" s="84">
        <f t="shared" si="1"/>
        <v>5.3944483223631061E-4</v>
      </c>
      <c r="R76" s="84">
        <f>P76/'סכום נכסי הקרן'!$C$42</f>
        <v>2.1578362757341041E-5</v>
      </c>
    </row>
    <row r="77" spans="2:18">
      <c r="B77" s="76" t="s">
        <v>2995</v>
      </c>
      <c r="C77" s="86" t="s">
        <v>2812</v>
      </c>
      <c r="D77" s="73">
        <v>8162</v>
      </c>
      <c r="E77" s="73"/>
      <c r="F77" s="73" t="s">
        <v>2827</v>
      </c>
      <c r="G77" s="94">
        <v>44194</v>
      </c>
      <c r="H77" s="73" t="s">
        <v>2799</v>
      </c>
      <c r="I77" s="83">
        <v>9.559999999994524</v>
      </c>
      <c r="J77" s="86" t="s">
        <v>350</v>
      </c>
      <c r="K77" s="86" t="s">
        <v>131</v>
      </c>
      <c r="L77" s="87">
        <v>1.847E-2</v>
      </c>
      <c r="M77" s="87">
        <v>1.879999999998315E-2</v>
      </c>
      <c r="N77" s="83">
        <v>475810.86063399998</v>
      </c>
      <c r="O77" s="85">
        <v>99.77</v>
      </c>
      <c r="P77" s="83">
        <v>474.71749170999999</v>
      </c>
      <c r="Q77" s="84">
        <f t="shared" si="1"/>
        <v>1.1584468227082226E-3</v>
      </c>
      <c r="R77" s="84">
        <f>P77/'סכום נכסי הקרן'!$C$42</f>
        <v>4.6339095829055511E-5</v>
      </c>
    </row>
    <row r="78" spans="2:18">
      <c r="B78" s="76" t="s">
        <v>2996</v>
      </c>
      <c r="C78" s="86" t="s">
        <v>2800</v>
      </c>
      <c r="D78" s="73" t="s">
        <v>2832</v>
      </c>
      <c r="E78" s="73"/>
      <c r="F78" s="73" t="s">
        <v>751</v>
      </c>
      <c r="G78" s="94">
        <v>43801</v>
      </c>
      <c r="H78" s="73" t="s">
        <v>300</v>
      </c>
      <c r="I78" s="83">
        <v>6.39</v>
      </c>
      <c r="J78" s="86" t="s">
        <v>419</v>
      </c>
      <c r="K78" s="86" t="s">
        <v>132</v>
      </c>
      <c r="L78" s="87">
        <v>2.3629999999999998E-2</v>
      </c>
      <c r="M78" s="87">
        <v>2.0100000000000003E-2</v>
      </c>
      <c r="N78" s="83">
        <v>5989471.1500000004</v>
      </c>
      <c r="O78" s="85">
        <v>102.55</v>
      </c>
      <c r="P78" s="83">
        <v>24225.462460000002</v>
      </c>
      <c r="Q78" s="84">
        <f t="shared" si="1"/>
        <v>5.9117075956763514E-2</v>
      </c>
      <c r="R78" s="84">
        <f>P78/'סכום נכסי הקרן'!$C$42</f>
        <v>2.3647454455352221E-3</v>
      </c>
    </row>
    <row r="79" spans="2:18">
      <c r="B79" s="76" t="s">
        <v>2997</v>
      </c>
      <c r="C79" s="86" t="s">
        <v>2812</v>
      </c>
      <c r="D79" s="73">
        <v>7497</v>
      </c>
      <c r="E79" s="73"/>
      <c r="F79" s="73" t="s">
        <v>290</v>
      </c>
      <c r="G79" s="94">
        <v>43902</v>
      </c>
      <c r="H79" s="73" t="s">
        <v>2799</v>
      </c>
      <c r="I79" s="83">
        <v>7.5800000000017</v>
      </c>
      <c r="J79" s="86" t="s">
        <v>350</v>
      </c>
      <c r="K79" s="86" t="s">
        <v>131</v>
      </c>
      <c r="L79" s="87">
        <v>2.7000000000000003E-2</v>
      </c>
      <c r="M79" s="87">
        <v>1.5700000000001855E-2</v>
      </c>
      <c r="N79" s="83">
        <v>1631301.4136419999</v>
      </c>
      <c r="O79" s="85">
        <v>108.93</v>
      </c>
      <c r="P79" s="83">
        <v>1776.9760515310002</v>
      </c>
      <c r="Q79" s="84">
        <f t="shared" si="1"/>
        <v>4.3363311798551253E-3</v>
      </c>
      <c r="R79" s="84">
        <f>P79/'סכום נכסי הקרן'!$C$42</f>
        <v>1.7345782486594041E-4</v>
      </c>
    </row>
    <row r="80" spans="2:18">
      <c r="B80" s="76" t="s">
        <v>2997</v>
      </c>
      <c r="C80" s="86" t="s">
        <v>2812</v>
      </c>
      <c r="D80" s="73">
        <v>8084</v>
      </c>
      <c r="E80" s="73"/>
      <c r="F80" s="73" t="s">
        <v>290</v>
      </c>
      <c r="G80" s="94">
        <v>44159</v>
      </c>
      <c r="H80" s="73" t="s">
        <v>2799</v>
      </c>
      <c r="I80" s="83">
        <v>7.6100000001297001</v>
      </c>
      <c r="J80" s="86" t="s">
        <v>350</v>
      </c>
      <c r="K80" s="86" t="s">
        <v>131</v>
      </c>
      <c r="L80" s="87">
        <v>2.7000000000000003E-2</v>
      </c>
      <c r="M80" s="87">
        <v>2.5500000000551012E-2</v>
      </c>
      <c r="N80" s="83">
        <v>23288.203277000004</v>
      </c>
      <c r="O80" s="85">
        <v>101.31</v>
      </c>
      <c r="P80" s="83">
        <v>23.593271553999998</v>
      </c>
      <c r="Q80" s="84">
        <f t="shared" si="1"/>
        <v>5.7574348841816315E-5</v>
      </c>
      <c r="R80" s="84">
        <f>P80/'סכום נכסי הקרן'!$C$42</f>
        <v>2.3030347323490144E-6</v>
      </c>
    </row>
    <row r="81" spans="2:18">
      <c r="B81" s="76" t="s">
        <v>2997</v>
      </c>
      <c r="C81" s="86" t="s">
        <v>2812</v>
      </c>
      <c r="D81" s="73">
        <v>7583</v>
      </c>
      <c r="E81" s="73"/>
      <c r="F81" s="73" t="s">
        <v>290</v>
      </c>
      <c r="G81" s="94">
        <v>43926</v>
      </c>
      <c r="H81" s="73" t="s">
        <v>2799</v>
      </c>
      <c r="I81" s="83">
        <v>7.5799999999621699</v>
      </c>
      <c r="J81" s="86" t="s">
        <v>350</v>
      </c>
      <c r="K81" s="86" t="s">
        <v>131</v>
      </c>
      <c r="L81" s="87">
        <v>2.7000000000000003E-2</v>
      </c>
      <c r="M81" s="87">
        <v>1.6899999999950101E-2</v>
      </c>
      <c r="N81" s="83">
        <v>79841.850770000005</v>
      </c>
      <c r="O81" s="85">
        <v>107.93</v>
      </c>
      <c r="P81" s="83">
        <v>86.173280847000001</v>
      </c>
      <c r="Q81" s="84">
        <f t="shared" si="1"/>
        <v>2.1028751866706833E-4</v>
      </c>
      <c r="R81" s="84">
        <f>P81/'סכום נכסי הקרן'!$C$42</f>
        <v>8.4117227378523617E-6</v>
      </c>
    </row>
    <row r="82" spans="2:18">
      <c r="B82" s="76" t="s">
        <v>2997</v>
      </c>
      <c r="C82" s="86" t="s">
        <v>2812</v>
      </c>
      <c r="D82" s="73">
        <v>7658</v>
      </c>
      <c r="E82" s="73"/>
      <c r="F82" s="73" t="s">
        <v>290</v>
      </c>
      <c r="G82" s="94">
        <v>43956</v>
      </c>
      <c r="H82" s="73" t="s">
        <v>2799</v>
      </c>
      <c r="I82" s="83">
        <v>7.5499999999848324</v>
      </c>
      <c r="J82" s="86" t="s">
        <v>350</v>
      </c>
      <c r="K82" s="86" t="s">
        <v>131</v>
      </c>
      <c r="L82" s="87">
        <v>2.7000000000000003E-2</v>
      </c>
      <c r="M82" s="87">
        <v>2.1099999999969664E-2</v>
      </c>
      <c r="N82" s="83">
        <v>116525.60572000001</v>
      </c>
      <c r="O82" s="85">
        <v>104.67</v>
      </c>
      <c r="P82" s="83">
        <v>121.96731086699999</v>
      </c>
      <c r="Q82" s="84">
        <f t="shared" si="1"/>
        <v>2.9763521718819753E-4</v>
      </c>
      <c r="R82" s="84">
        <f>P82/'סכום נכסי הקרן'!$C$42</f>
        <v>1.1905722887773379E-5</v>
      </c>
    </row>
    <row r="83" spans="2:18">
      <c r="B83" s="76" t="s">
        <v>2997</v>
      </c>
      <c r="C83" s="86" t="s">
        <v>2812</v>
      </c>
      <c r="D83" s="73">
        <v>7716</v>
      </c>
      <c r="E83" s="73"/>
      <c r="F83" s="73" t="s">
        <v>290</v>
      </c>
      <c r="G83" s="94">
        <v>43986</v>
      </c>
      <c r="H83" s="73" t="s">
        <v>2799</v>
      </c>
      <c r="I83" s="83">
        <v>7.5599999999838268</v>
      </c>
      <c r="J83" s="86" t="s">
        <v>350</v>
      </c>
      <c r="K83" s="86" t="s">
        <v>131</v>
      </c>
      <c r="L83" s="87">
        <v>2.7000000000000003E-2</v>
      </c>
      <c r="M83" s="87">
        <v>2.0899999999918224E-2</v>
      </c>
      <c r="N83" s="83">
        <v>103853.87714099999</v>
      </c>
      <c r="O83" s="85">
        <v>104.8</v>
      </c>
      <c r="P83" s="83">
        <v>108.83882702100001</v>
      </c>
      <c r="Q83" s="84">
        <f t="shared" si="1"/>
        <v>2.6559795152185107E-4</v>
      </c>
      <c r="R83" s="84">
        <f>P83/'סכום נכסי הקרן'!$C$42</f>
        <v>1.0624198440804733E-5</v>
      </c>
    </row>
    <row r="84" spans="2:18">
      <c r="B84" s="76" t="s">
        <v>2997</v>
      </c>
      <c r="C84" s="86" t="s">
        <v>2812</v>
      </c>
      <c r="D84" s="73">
        <v>7805</v>
      </c>
      <c r="E84" s="73"/>
      <c r="F84" s="73" t="s">
        <v>290</v>
      </c>
      <c r="G84" s="94">
        <v>44017</v>
      </c>
      <c r="H84" s="73" t="s">
        <v>2799</v>
      </c>
      <c r="I84" s="83">
        <v>7.5900000000115417</v>
      </c>
      <c r="J84" s="86" t="s">
        <v>350</v>
      </c>
      <c r="K84" s="86" t="s">
        <v>131</v>
      </c>
      <c r="L84" s="87">
        <v>2.7000000000000003E-2</v>
      </c>
      <c r="M84" s="87">
        <v>0.02</v>
      </c>
      <c r="N84" s="83">
        <v>69817.218380999999</v>
      </c>
      <c r="O84" s="85">
        <v>105.48</v>
      </c>
      <c r="P84" s="83">
        <v>73.643176984999997</v>
      </c>
      <c r="Q84" s="84">
        <f t="shared" si="1"/>
        <v>1.797104717694468E-4</v>
      </c>
      <c r="R84" s="84">
        <f>P84/'סכום נכסי הקרן'!$C$42</f>
        <v>7.1886085831206459E-6</v>
      </c>
    </row>
    <row r="85" spans="2:18">
      <c r="B85" s="76" t="s">
        <v>2997</v>
      </c>
      <c r="C85" s="86" t="s">
        <v>2812</v>
      </c>
      <c r="D85" s="73">
        <v>7863</v>
      </c>
      <c r="E85" s="73"/>
      <c r="F85" s="73" t="s">
        <v>290</v>
      </c>
      <c r="G85" s="94">
        <v>44048</v>
      </c>
      <c r="H85" s="73" t="s">
        <v>2799</v>
      </c>
      <c r="I85" s="83">
        <v>7.5799999999755867</v>
      </c>
      <c r="J85" s="86" t="s">
        <v>350</v>
      </c>
      <c r="K85" s="86" t="s">
        <v>131</v>
      </c>
      <c r="L85" s="87">
        <v>2.7000000000000003E-2</v>
      </c>
      <c r="M85" s="87">
        <v>2.3199999999938964E-2</v>
      </c>
      <c r="N85" s="83">
        <v>127198.120065</v>
      </c>
      <c r="O85" s="85">
        <v>103.05</v>
      </c>
      <c r="P85" s="83">
        <v>131.07761769000001</v>
      </c>
      <c r="Q85" s="84">
        <f t="shared" si="1"/>
        <v>3.1986697855638537E-4</v>
      </c>
      <c r="R85" s="84">
        <f>P85/'סכום נכסי הקרן'!$C$42</f>
        <v>1.2795016811581417E-5</v>
      </c>
    </row>
    <row r="86" spans="2:18">
      <c r="B86" s="76" t="s">
        <v>2997</v>
      </c>
      <c r="C86" s="86" t="s">
        <v>2812</v>
      </c>
      <c r="D86" s="73">
        <v>7919</v>
      </c>
      <c r="E86" s="73"/>
      <c r="F86" s="73" t="s">
        <v>290</v>
      </c>
      <c r="G86" s="94">
        <v>44080</v>
      </c>
      <c r="H86" s="73" t="s">
        <v>2799</v>
      </c>
      <c r="I86" s="83">
        <v>7.5900000000108188</v>
      </c>
      <c r="J86" s="86" t="s">
        <v>350</v>
      </c>
      <c r="K86" s="86" t="s">
        <v>131</v>
      </c>
      <c r="L86" s="87">
        <v>2.7000000000000003E-2</v>
      </c>
      <c r="M86" s="87">
        <v>2.3200000000052866E-2</v>
      </c>
      <c r="N86" s="83">
        <v>198175.884261</v>
      </c>
      <c r="O86" s="85">
        <v>103.09</v>
      </c>
      <c r="P86" s="83">
        <v>204.29944888099999</v>
      </c>
      <c r="Q86" s="84">
        <f t="shared" si="1"/>
        <v>4.9854924575186009E-4</v>
      </c>
      <c r="R86" s="84">
        <f>P86/'סכום נכסי הקרן'!$C$42</f>
        <v>1.9942496126313395E-5</v>
      </c>
    </row>
    <row r="87" spans="2:18">
      <c r="B87" s="76" t="s">
        <v>2997</v>
      </c>
      <c r="C87" s="86" t="s">
        <v>2812</v>
      </c>
      <c r="D87" s="73">
        <v>7997</v>
      </c>
      <c r="E87" s="73"/>
      <c r="F87" s="73" t="s">
        <v>290</v>
      </c>
      <c r="G87" s="94">
        <v>44115</v>
      </c>
      <c r="H87" s="73" t="s">
        <v>2799</v>
      </c>
      <c r="I87" s="83">
        <v>7.6099999999994115</v>
      </c>
      <c r="J87" s="86" t="s">
        <v>350</v>
      </c>
      <c r="K87" s="86" t="s">
        <v>131</v>
      </c>
      <c r="L87" s="87">
        <v>2.7000000000000003E-2</v>
      </c>
      <c r="M87" s="87">
        <v>2.3100000000023525E-2</v>
      </c>
      <c r="N87" s="83">
        <v>131885.18144099999</v>
      </c>
      <c r="O87" s="85">
        <v>103.14</v>
      </c>
      <c r="P87" s="83">
        <v>136.026330828</v>
      </c>
      <c r="Q87" s="84">
        <f t="shared" si="1"/>
        <v>3.3194325784106075E-4</v>
      </c>
      <c r="R87" s="84">
        <f>P87/'סכום נכסי הקרן'!$C$42</f>
        <v>1.3278080731358732E-5</v>
      </c>
    </row>
    <row r="88" spans="2:18">
      <c r="B88" s="76" t="s">
        <v>2997</v>
      </c>
      <c r="C88" s="86" t="s">
        <v>2812</v>
      </c>
      <c r="D88" s="73">
        <v>8042</v>
      </c>
      <c r="E88" s="73"/>
      <c r="F88" s="73" t="s">
        <v>290</v>
      </c>
      <c r="G88" s="94">
        <v>44138</v>
      </c>
      <c r="H88" s="73" t="s">
        <v>2799</v>
      </c>
      <c r="I88" s="83">
        <v>7.6300000000356114</v>
      </c>
      <c r="J88" s="86" t="s">
        <v>350</v>
      </c>
      <c r="K88" s="86" t="s">
        <v>131</v>
      </c>
      <c r="L88" s="87">
        <v>2.7000000000000003E-2</v>
      </c>
      <c r="M88" s="87">
        <v>2.2100000000118705E-2</v>
      </c>
      <c r="N88" s="83">
        <v>100532.44406399998</v>
      </c>
      <c r="O88" s="85">
        <v>103.91</v>
      </c>
      <c r="P88" s="83">
        <v>104.46322595599999</v>
      </c>
      <c r="Q88" s="84">
        <f t="shared" si="1"/>
        <v>2.5492023005654527E-4</v>
      </c>
      <c r="R88" s="84">
        <f>P88/'סכום נכסי הקרן'!$C$42</f>
        <v>1.0197078310197415E-5</v>
      </c>
    </row>
    <row r="89" spans="2:18">
      <c r="B89" s="76" t="s">
        <v>2998</v>
      </c>
      <c r="C89" s="86" t="s">
        <v>2812</v>
      </c>
      <c r="D89" s="73">
        <v>7490</v>
      </c>
      <c r="E89" s="73"/>
      <c r="F89" s="73" t="s">
        <v>290</v>
      </c>
      <c r="G89" s="94">
        <v>43899</v>
      </c>
      <c r="H89" s="73" t="s">
        <v>2799</v>
      </c>
      <c r="I89" s="83">
        <v>4.7199999999984721</v>
      </c>
      <c r="J89" s="86" t="s">
        <v>127</v>
      </c>
      <c r="K89" s="86" t="s">
        <v>131</v>
      </c>
      <c r="L89" s="87">
        <v>2.3889999999999998E-2</v>
      </c>
      <c r="M89" s="87">
        <v>1.5799999999995273E-2</v>
      </c>
      <c r="N89" s="83">
        <v>1058790.1954709999</v>
      </c>
      <c r="O89" s="85">
        <v>103.85</v>
      </c>
      <c r="P89" s="83">
        <v>1099.553589744</v>
      </c>
      <c r="Q89" s="84">
        <f t="shared" si="1"/>
        <v>2.6832260969530332E-3</v>
      </c>
      <c r="R89" s="84">
        <f>P89/'סכום נכסי הקרן'!$C$42</f>
        <v>1.0733187644043133E-4</v>
      </c>
    </row>
    <row r="90" spans="2:18">
      <c r="B90" s="76" t="s">
        <v>2998</v>
      </c>
      <c r="C90" s="86" t="s">
        <v>2812</v>
      </c>
      <c r="D90" s="73">
        <v>7491</v>
      </c>
      <c r="E90" s="73"/>
      <c r="F90" s="73" t="s">
        <v>290</v>
      </c>
      <c r="G90" s="94">
        <v>43899</v>
      </c>
      <c r="H90" s="73" t="s">
        <v>2799</v>
      </c>
      <c r="I90" s="83">
        <v>4.8900000000014634</v>
      </c>
      <c r="J90" s="86" t="s">
        <v>127</v>
      </c>
      <c r="K90" s="86" t="s">
        <v>131</v>
      </c>
      <c r="L90" s="87">
        <v>1.2969999999999999E-2</v>
      </c>
      <c r="M90" s="87">
        <v>1.8000000000032185E-3</v>
      </c>
      <c r="N90" s="83">
        <v>1236432.24</v>
      </c>
      <c r="O90" s="85">
        <v>105.54</v>
      </c>
      <c r="P90" s="83">
        <v>1304.930631981</v>
      </c>
      <c r="Q90" s="84">
        <f t="shared" si="1"/>
        <v>3.1844049795335953E-3</v>
      </c>
      <c r="R90" s="84">
        <f>P90/'סכום נכסי הקרן'!$C$42</f>
        <v>1.2737956081588332E-4</v>
      </c>
    </row>
    <row r="91" spans="2:18">
      <c r="B91" s="76" t="s">
        <v>2999</v>
      </c>
      <c r="C91" s="86" t="s">
        <v>2800</v>
      </c>
      <c r="D91" s="73" t="s">
        <v>2833</v>
      </c>
      <c r="E91" s="73"/>
      <c r="F91" s="73" t="s">
        <v>588</v>
      </c>
      <c r="G91" s="94">
        <v>43924</v>
      </c>
      <c r="H91" s="73" t="s">
        <v>129</v>
      </c>
      <c r="I91" s="83">
        <v>9.65</v>
      </c>
      <c r="J91" s="86" t="s">
        <v>419</v>
      </c>
      <c r="K91" s="86" t="s">
        <v>131</v>
      </c>
      <c r="L91" s="87">
        <v>3.1400000000000004E-2</v>
      </c>
      <c r="M91" s="87">
        <v>1.2699999999999999E-2</v>
      </c>
      <c r="N91" s="83">
        <v>54861.07</v>
      </c>
      <c r="O91" s="85">
        <v>116.12</v>
      </c>
      <c r="P91" s="83">
        <v>63.704680000000003</v>
      </c>
      <c r="Q91" s="84">
        <f t="shared" si="1"/>
        <v>1.5545768889157929E-4</v>
      </c>
      <c r="R91" s="84">
        <f>P91/'סכום נכסי הקרן'!$C$42</f>
        <v>6.2184716654230073E-6</v>
      </c>
    </row>
    <row r="92" spans="2:18">
      <c r="B92" s="76" t="s">
        <v>2999</v>
      </c>
      <c r="C92" s="86" t="s">
        <v>2800</v>
      </c>
      <c r="D92" s="73" t="s">
        <v>2834</v>
      </c>
      <c r="E92" s="73"/>
      <c r="F92" s="73" t="s">
        <v>588</v>
      </c>
      <c r="G92" s="94">
        <v>44015</v>
      </c>
      <c r="H92" s="73" t="s">
        <v>129</v>
      </c>
      <c r="I92" s="83">
        <v>9.4799999999999986</v>
      </c>
      <c r="J92" s="86" t="s">
        <v>419</v>
      </c>
      <c r="K92" s="86" t="s">
        <v>131</v>
      </c>
      <c r="L92" s="87">
        <v>3.1E-2</v>
      </c>
      <c r="M92" s="87">
        <v>1.9599999999999999E-2</v>
      </c>
      <c r="N92" s="83">
        <v>45244.37</v>
      </c>
      <c r="O92" s="85">
        <v>108.53</v>
      </c>
      <c r="P92" s="83">
        <v>49.103730000000006</v>
      </c>
      <c r="Q92" s="84">
        <f t="shared" si="1"/>
        <v>1.19827183524917E-4</v>
      </c>
      <c r="R92" s="84">
        <f>P92/'סכום נכסי הקרן'!$C$42</f>
        <v>4.7932138372185796E-6</v>
      </c>
    </row>
    <row r="93" spans="2:18">
      <c r="B93" s="76" t="s">
        <v>2999</v>
      </c>
      <c r="C93" s="86" t="s">
        <v>2800</v>
      </c>
      <c r="D93" s="73" t="s">
        <v>2835</v>
      </c>
      <c r="E93" s="73"/>
      <c r="F93" s="73" t="s">
        <v>588</v>
      </c>
      <c r="G93" s="94">
        <v>44108</v>
      </c>
      <c r="H93" s="73" t="s">
        <v>129</v>
      </c>
      <c r="I93" s="83">
        <v>9.41</v>
      </c>
      <c r="J93" s="86" t="s">
        <v>419</v>
      </c>
      <c r="K93" s="86" t="s">
        <v>131</v>
      </c>
      <c r="L93" s="87">
        <v>3.1E-2</v>
      </c>
      <c r="M93" s="87">
        <v>2.2499999999999999E-2</v>
      </c>
      <c r="N93" s="83">
        <v>73386.59</v>
      </c>
      <c r="O93" s="85">
        <v>105.62</v>
      </c>
      <c r="P93" s="83">
        <v>77.510919999999999</v>
      </c>
      <c r="Q93" s="84">
        <f t="shared" si="1"/>
        <v>1.8914887394552631E-4</v>
      </c>
      <c r="R93" s="84">
        <f>P93/'סכום נכסי הקרן'!$C$42</f>
        <v>7.5661546338647247E-6</v>
      </c>
    </row>
    <row r="94" spans="2:18">
      <c r="B94" s="76" t="s">
        <v>2999</v>
      </c>
      <c r="C94" s="86" t="s">
        <v>2800</v>
      </c>
      <c r="D94" s="73" t="s">
        <v>2836</v>
      </c>
      <c r="E94" s="73"/>
      <c r="F94" s="73" t="s">
        <v>588</v>
      </c>
      <c r="G94" s="94">
        <v>43011</v>
      </c>
      <c r="H94" s="73" t="s">
        <v>129</v>
      </c>
      <c r="I94" s="83">
        <v>7.65</v>
      </c>
      <c r="J94" s="86" t="s">
        <v>419</v>
      </c>
      <c r="K94" s="86" t="s">
        <v>131</v>
      </c>
      <c r="L94" s="87">
        <v>3.9E-2</v>
      </c>
      <c r="M94" s="87">
        <v>1.6400000000000001E-2</v>
      </c>
      <c r="N94" s="83">
        <v>44817.99</v>
      </c>
      <c r="O94" s="85">
        <v>119.69</v>
      </c>
      <c r="P94" s="83">
        <v>53.64264</v>
      </c>
      <c r="Q94" s="84">
        <f t="shared" si="1"/>
        <v>1.3090342562654717E-4</v>
      </c>
      <c r="R94" s="84">
        <f>P94/'סכום נכסי הקרן'!$C$42</f>
        <v>5.2362752139793623E-6</v>
      </c>
    </row>
    <row r="95" spans="2:18">
      <c r="B95" s="76" t="s">
        <v>2999</v>
      </c>
      <c r="C95" s="86" t="s">
        <v>2800</v>
      </c>
      <c r="D95" s="73" t="s">
        <v>2837</v>
      </c>
      <c r="E95" s="73"/>
      <c r="F95" s="73" t="s">
        <v>588</v>
      </c>
      <c r="G95" s="94">
        <v>43104</v>
      </c>
      <c r="H95" s="73" t="s">
        <v>129</v>
      </c>
      <c r="I95" s="83">
        <v>7.65</v>
      </c>
      <c r="J95" s="86" t="s">
        <v>419</v>
      </c>
      <c r="K95" s="86" t="s">
        <v>131</v>
      </c>
      <c r="L95" s="87">
        <v>3.8199999999999998E-2</v>
      </c>
      <c r="M95" s="87">
        <v>2.0499999999999997E-2</v>
      </c>
      <c r="N95" s="83">
        <v>79699.81</v>
      </c>
      <c r="O95" s="85">
        <v>113.09</v>
      </c>
      <c r="P95" s="83">
        <v>90.132499999999993</v>
      </c>
      <c r="Q95" s="84">
        <f t="shared" si="1"/>
        <v>2.1994914885406017E-4</v>
      </c>
      <c r="R95" s="84">
        <f>P95/'סכום נכסי הקרן'!$C$42</f>
        <v>8.798198144684804E-6</v>
      </c>
    </row>
    <row r="96" spans="2:18">
      <c r="B96" s="76" t="s">
        <v>2999</v>
      </c>
      <c r="C96" s="86" t="s">
        <v>2800</v>
      </c>
      <c r="D96" s="73" t="s">
        <v>2838</v>
      </c>
      <c r="E96" s="73"/>
      <c r="F96" s="73" t="s">
        <v>588</v>
      </c>
      <c r="G96" s="94">
        <v>43194</v>
      </c>
      <c r="H96" s="73" t="s">
        <v>129</v>
      </c>
      <c r="I96" s="83">
        <v>7.71</v>
      </c>
      <c r="J96" s="86" t="s">
        <v>419</v>
      </c>
      <c r="K96" s="86" t="s">
        <v>131</v>
      </c>
      <c r="L96" s="87">
        <v>3.7900000000000003E-2</v>
      </c>
      <c r="M96" s="87">
        <v>1.5300000000000003E-2</v>
      </c>
      <c r="N96" s="83">
        <v>51437.41</v>
      </c>
      <c r="O96" s="85">
        <v>117.71</v>
      </c>
      <c r="P96" s="83">
        <v>60.546980000000005</v>
      </c>
      <c r="Q96" s="84">
        <f t="shared" si="1"/>
        <v>1.4775199530340117E-4</v>
      </c>
      <c r="R96" s="84">
        <f>P96/'סכום נכסי הקרן'!$C$42</f>
        <v>5.9102357873382847E-6</v>
      </c>
    </row>
    <row r="97" spans="2:18">
      <c r="B97" s="76" t="s">
        <v>2999</v>
      </c>
      <c r="C97" s="86" t="s">
        <v>2800</v>
      </c>
      <c r="D97" s="73" t="s">
        <v>2839</v>
      </c>
      <c r="E97" s="73"/>
      <c r="F97" s="73" t="s">
        <v>588</v>
      </c>
      <c r="G97" s="94">
        <v>43285</v>
      </c>
      <c r="H97" s="73" t="s">
        <v>129</v>
      </c>
      <c r="I97" s="83">
        <v>7.6899999999999995</v>
      </c>
      <c r="J97" s="86" t="s">
        <v>419</v>
      </c>
      <c r="K97" s="86" t="s">
        <v>131</v>
      </c>
      <c r="L97" s="87">
        <v>4.0099999999999997E-2</v>
      </c>
      <c r="M97" s="87">
        <v>1.5199999999999998E-2</v>
      </c>
      <c r="N97" s="83">
        <v>68471.67</v>
      </c>
      <c r="O97" s="85">
        <v>118.3</v>
      </c>
      <c r="P97" s="83">
        <v>81.001990000000006</v>
      </c>
      <c r="Q97" s="84">
        <f t="shared" si="1"/>
        <v>1.9766808593997832E-4</v>
      </c>
      <c r="R97" s="84">
        <f>P97/'סכום נכסי הקרן'!$C$42</f>
        <v>7.9069321069955583E-6</v>
      </c>
    </row>
    <row r="98" spans="2:18">
      <c r="B98" s="76" t="s">
        <v>2999</v>
      </c>
      <c r="C98" s="86" t="s">
        <v>2800</v>
      </c>
      <c r="D98" s="73" t="s">
        <v>2840</v>
      </c>
      <c r="E98" s="73"/>
      <c r="F98" s="73" t="s">
        <v>588</v>
      </c>
      <c r="G98" s="94">
        <v>43377</v>
      </c>
      <c r="H98" s="73" t="s">
        <v>129</v>
      </c>
      <c r="I98" s="83">
        <v>7.6700000000000008</v>
      </c>
      <c r="J98" s="86" t="s">
        <v>419</v>
      </c>
      <c r="K98" s="86" t="s">
        <v>131</v>
      </c>
      <c r="L98" s="87">
        <v>3.9699999999999999E-2</v>
      </c>
      <c r="M98" s="87">
        <v>1.7100000000000001E-2</v>
      </c>
      <c r="N98" s="83">
        <v>136951.17000000001</v>
      </c>
      <c r="O98" s="85">
        <v>116.22</v>
      </c>
      <c r="P98" s="83">
        <v>159.16464999999999</v>
      </c>
      <c r="Q98" s="84">
        <f t="shared" si="1"/>
        <v>3.8840739239624317E-4</v>
      </c>
      <c r="R98" s="84">
        <f>P98/'סכום נכסי הקרן'!$C$42</f>
        <v>1.5536705720238607E-5</v>
      </c>
    </row>
    <row r="99" spans="2:18">
      <c r="B99" s="76" t="s">
        <v>2999</v>
      </c>
      <c r="C99" s="86" t="s">
        <v>2800</v>
      </c>
      <c r="D99" s="73" t="s">
        <v>2841</v>
      </c>
      <c r="E99" s="73"/>
      <c r="F99" s="73" t="s">
        <v>588</v>
      </c>
      <c r="G99" s="94">
        <v>43469</v>
      </c>
      <c r="H99" s="73" t="s">
        <v>129</v>
      </c>
      <c r="I99" s="83">
        <v>9.3899999999999988</v>
      </c>
      <c r="J99" s="86" t="s">
        <v>419</v>
      </c>
      <c r="K99" s="86" t="s">
        <v>131</v>
      </c>
      <c r="L99" s="87">
        <v>4.1700000000000001E-2</v>
      </c>
      <c r="M99" s="87">
        <v>1.4999999999999999E-2</v>
      </c>
      <c r="N99" s="83">
        <v>96551.83</v>
      </c>
      <c r="O99" s="85">
        <v>124.27</v>
      </c>
      <c r="P99" s="83">
        <v>119.98496</v>
      </c>
      <c r="Q99" s="84">
        <f t="shared" si="1"/>
        <v>2.9279771255971438E-4</v>
      </c>
      <c r="R99" s="84">
        <f>P99/'סכום נכסי הקרן'!$C$42</f>
        <v>1.1712217595895824E-5</v>
      </c>
    </row>
    <row r="100" spans="2:18">
      <c r="B100" s="76" t="s">
        <v>2999</v>
      </c>
      <c r="C100" s="86" t="s">
        <v>2800</v>
      </c>
      <c r="D100" s="73" t="s">
        <v>2842</v>
      </c>
      <c r="E100" s="73"/>
      <c r="F100" s="73" t="s">
        <v>588</v>
      </c>
      <c r="G100" s="94">
        <v>43559</v>
      </c>
      <c r="H100" s="73" t="s">
        <v>129</v>
      </c>
      <c r="I100" s="83">
        <v>9.4099999999999984</v>
      </c>
      <c r="J100" s="86" t="s">
        <v>419</v>
      </c>
      <c r="K100" s="86" t="s">
        <v>131</v>
      </c>
      <c r="L100" s="87">
        <v>3.7200000000000004E-2</v>
      </c>
      <c r="M100" s="87">
        <v>1.7399999999999999E-2</v>
      </c>
      <c r="N100" s="83">
        <v>230287.52</v>
      </c>
      <c r="O100" s="85">
        <v>116.89</v>
      </c>
      <c r="P100" s="83">
        <v>269.18306999999999</v>
      </c>
      <c r="Q100" s="84">
        <f t="shared" si="1"/>
        <v>6.5688388907911017E-4</v>
      </c>
      <c r="R100" s="84">
        <f>P100/'סכום נכסי הקרן'!$C$42</f>
        <v>2.6276049006235926E-5</v>
      </c>
    </row>
    <row r="101" spans="2:18">
      <c r="B101" s="76" t="s">
        <v>2999</v>
      </c>
      <c r="C101" s="86" t="s">
        <v>2800</v>
      </c>
      <c r="D101" s="73" t="s">
        <v>2843</v>
      </c>
      <c r="E101" s="73"/>
      <c r="F101" s="73" t="s">
        <v>588</v>
      </c>
      <c r="G101" s="94">
        <v>43742</v>
      </c>
      <c r="H101" s="73" t="s">
        <v>129</v>
      </c>
      <c r="I101" s="83">
        <v>9.26</v>
      </c>
      <c r="J101" s="86" t="s">
        <v>419</v>
      </c>
      <c r="K101" s="86" t="s">
        <v>131</v>
      </c>
      <c r="L101" s="87">
        <v>3.1E-2</v>
      </c>
      <c r="M101" s="87">
        <v>2.63E-2</v>
      </c>
      <c r="N101" s="83">
        <v>269756.83</v>
      </c>
      <c r="O101" s="85">
        <v>104.66</v>
      </c>
      <c r="P101" s="83">
        <v>282.32749999999999</v>
      </c>
      <c r="Q101" s="84">
        <f t="shared" si="1"/>
        <v>6.8896006793437077E-4</v>
      </c>
      <c r="R101" s="84">
        <f>P101/'סכום נכסי הקרן'!$C$42</f>
        <v>2.7559130021840057E-5</v>
      </c>
    </row>
    <row r="102" spans="2:18">
      <c r="B102" s="76" t="s">
        <v>2999</v>
      </c>
      <c r="C102" s="86" t="s">
        <v>2800</v>
      </c>
      <c r="D102" s="73" t="s">
        <v>2844</v>
      </c>
      <c r="E102" s="73"/>
      <c r="F102" s="73" t="s">
        <v>588</v>
      </c>
      <c r="G102" s="94">
        <v>42935</v>
      </c>
      <c r="H102" s="73" t="s">
        <v>129</v>
      </c>
      <c r="I102" s="83">
        <v>9.36</v>
      </c>
      <c r="J102" s="86" t="s">
        <v>419</v>
      </c>
      <c r="K102" s="86" t="s">
        <v>131</v>
      </c>
      <c r="L102" s="87">
        <v>4.0800000000000003E-2</v>
      </c>
      <c r="M102" s="87">
        <v>1.7299999999999999E-2</v>
      </c>
      <c r="N102" s="83">
        <v>209554.99</v>
      </c>
      <c r="O102" s="85">
        <v>122.17</v>
      </c>
      <c r="P102" s="83">
        <v>256.01333999999997</v>
      </c>
      <c r="Q102" s="84">
        <f t="shared" si="1"/>
        <v>6.2474597096813154E-4</v>
      </c>
      <c r="R102" s="84">
        <f>P102/'סכום נכסי הקרן'!$C$42</f>
        <v>2.499049835522769E-5</v>
      </c>
    </row>
    <row r="103" spans="2:18">
      <c r="B103" s="76" t="s">
        <v>2988</v>
      </c>
      <c r="C103" s="86" t="s">
        <v>2812</v>
      </c>
      <c r="D103" s="73" t="s">
        <v>2845</v>
      </c>
      <c r="E103" s="73"/>
      <c r="F103" s="73" t="s">
        <v>290</v>
      </c>
      <c r="G103" s="94">
        <v>40742</v>
      </c>
      <c r="H103" s="73" t="s">
        <v>2799</v>
      </c>
      <c r="I103" s="83">
        <v>7.0399999999995089</v>
      </c>
      <c r="J103" s="86" t="s">
        <v>350</v>
      </c>
      <c r="K103" s="86" t="s">
        <v>131</v>
      </c>
      <c r="L103" s="87">
        <v>0.06</v>
      </c>
      <c r="M103" s="87">
        <v>-7.0000000000113754E-4</v>
      </c>
      <c r="N103" s="83">
        <v>2125111.2890699999</v>
      </c>
      <c r="O103" s="85">
        <v>157.21</v>
      </c>
      <c r="P103" s="83">
        <v>3340.8873333659999</v>
      </c>
      <c r="Q103" s="84">
        <f t="shared" si="1"/>
        <v>8.1527232173873188E-3</v>
      </c>
      <c r="R103" s="84">
        <f>P103/'סכום נכסי הקרן'!$C$42</f>
        <v>3.2611753516236322E-4</v>
      </c>
    </row>
    <row r="104" spans="2:18">
      <c r="B104" s="76" t="s">
        <v>2988</v>
      </c>
      <c r="C104" s="86" t="s">
        <v>2812</v>
      </c>
      <c r="D104" s="73" t="s">
        <v>2846</v>
      </c>
      <c r="E104" s="73"/>
      <c r="F104" s="73" t="s">
        <v>290</v>
      </c>
      <c r="G104" s="94">
        <v>42201</v>
      </c>
      <c r="H104" s="73" t="s">
        <v>2799</v>
      </c>
      <c r="I104" s="83">
        <v>6.4299999999890938</v>
      </c>
      <c r="J104" s="86" t="s">
        <v>350</v>
      </c>
      <c r="K104" s="86" t="s">
        <v>131</v>
      </c>
      <c r="L104" s="87">
        <v>4.2030000000000005E-2</v>
      </c>
      <c r="M104" s="87">
        <v>7.7999999999900848E-3</v>
      </c>
      <c r="N104" s="83">
        <v>161321.876101</v>
      </c>
      <c r="O104" s="85">
        <v>125.05</v>
      </c>
      <c r="P104" s="83">
        <v>201.73300004000001</v>
      </c>
      <c r="Q104" s="84">
        <f t="shared" si="1"/>
        <v>4.9228637455495062E-4</v>
      </c>
      <c r="R104" s="84">
        <f>P104/'סכום נכסי הקרן'!$C$42</f>
        <v>1.9691974667002775E-5</v>
      </c>
    </row>
    <row r="105" spans="2:18">
      <c r="B105" s="76" t="s">
        <v>3000</v>
      </c>
      <c r="C105" s="86" t="s">
        <v>2800</v>
      </c>
      <c r="D105" s="73" t="s">
        <v>2847</v>
      </c>
      <c r="E105" s="73"/>
      <c r="F105" s="73" t="s">
        <v>290</v>
      </c>
      <c r="G105" s="94">
        <v>42521</v>
      </c>
      <c r="H105" s="73" t="s">
        <v>2799</v>
      </c>
      <c r="I105" s="83">
        <v>2.9900000000075817</v>
      </c>
      <c r="J105" s="86" t="s">
        <v>127</v>
      </c>
      <c r="K105" s="86" t="s">
        <v>131</v>
      </c>
      <c r="L105" s="87">
        <v>2.3E-2</v>
      </c>
      <c r="M105" s="87">
        <v>1.4200000000049838E-2</v>
      </c>
      <c r="N105" s="83">
        <v>180625.63213400001</v>
      </c>
      <c r="O105" s="85">
        <v>104.42</v>
      </c>
      <c r="P105" s="83">
        <v>188.609292143</v>
      </c>
      <c r="Q105" s="84">
        <f t="shared" si="1"/>
        <v>4.6026076357384552E-4</v>
      </c>
      <c r="R105" s="84">
        <f>P105/'סכום נכסי הקרן'!$C$42</f>
        <v>1.8410916419747113E-5</v>
      </c>
    </row>
    <row r="106" spans="2:18">
      <c r="B106" s="76" t="s">
        <v>3000</v>
      </c>
      <c r="C106" s="86" t="s">
        <v>2800</v>
      </c>
      <c r="D106" s="73" t="s">
        <v>2848</v>
      </c>
      <c r="E106" s="73"/>
      <c r="F106" s="73" t="s">
        <v>290</v>
      </c>
      <c r="G106" s="94">
        <v>42474</v>
      </c>
      <c r="H106" s="73" t="s">
        <v>2799</v>
      </c>
      <c r="I106" s="83">
        <v>1.8499999999991945</v>
      </c>
      <c r="J106" s="86" t="s">
        <v>127</v>
      </c>
      <c r="K106" s="86" t="s">
        <v>131</v>
      </c>
      <c r="L106" s="87">
        <v>2.2000000000000002E-2</v>
      </c>
      <c r="M106" s="87">
        <v>1.6900000000004838E-2</v>
      </c>
      <c r="N106" s="83">
        <v>552709.53995100001</v>
      </c>
      <c r="O106" s="85">
        <v>101.07</v>
      </c>
      <c r="P106" s="83">
        <v>558.62350881700002</v>
      </c>
      <c r="Q106" s="84">
        <f t="shared" si="1"/>
        <v>1.3632015676273014E-3</v>
      </c>
      <c r="R106" s="84">
        <f>P106/'סכום נכסי הקרן'!$C$42</f>
        <v>5.4529501776285411E-5</v>
      </c>
    </row>
    <row r="107" spans="2:18">
      <c r="B107" s="76" t="s">
        <v>3000</v>
      </c>
      <c r="C107" s="86" t="s">
        <v>2800</v>
      </c>
      <c r="D107" s="73" t="s">
        <v>2849</v>
      </c>
      <c r="E107" s="73"/>
      <c r="F107" s="73" t="s">
        <v>290</v>
      </c>
      <c r="G107" s="94">
        <v>42562</v>
      </c>
      <c r="H107" s="73" t="s">
        <v>2799</v>
      </c>
      <c r="I107" s="83">
        <v>2.9500000000055167</v>
      </c>
      <c r="J107" s="86" t="s">
        <v>127</v>
      </c>
      <c r="K107" s="86" t="s">
        <v>131</v>
      </c>
      <c r="L107" s="87">
        <v>3.3700000000000001E-2</v>
      </c>
      <c r="M107" s="87">
        <v>2.5500000000067424E-2</v>
      </c>
      <c r="N107" s="83">
        <v>158897.32441599999</v>
      </c>
      <c r="O107" s="85">
        <v>102.68</v>
      </c>
      <c r="P107" s="83">
        <v>163.15577269799999</v>
      </c>
      <c r="Q107" s="84">
        <f t="shared" si="1"/>
        <v>3.9814687638256574E-4</v>
      </c>
      <c r="R107" s="84">
        <f>P107/'סכום נכסי הקרן'!$C$42</f>
        <v>1.5926295361231068E-5</v>
      </c>
    </row>
    <row r="108" spans="2:18">
      <c r="B108" s="76" t="s">
        <v>3000</v>
      </c>
      <c r="C108" s="86" t="s">
        <v>2800</v>
      </c>
      <c r="D108" s="73" t="s">
        <v>2850</v>
      </c>
      <c r="E108" s="73"/>
      <c r="F108" s="73" t="s">
        <v>290</v>
      </c>
      <c r="G108" s="94">
        <v>42717</v>
      </c>
      <c r="H108" s="73" t="s">
        <v>2799</v>
      </c>
      <c r="I108" s="83">
        <v>2.7999999999901788</v>
      </c>
      <c r="J108" s="86" t="s">
        <v>127</v>
      </c>
      <c r="K108" s="86" t="s">
        <v>131</v>
      </c>
      <c r="L108" s="87">
        <v>3.85E-2</v>
      </c>
      <c r="M108" s="87">
        <v>3.0900000000068751E-2</v>
      </c>
      <c r="N108" s="83">
        <v>39761.882275000004</v>
      </c>
      <c r="O108" s="85">
        <v>102.43</v>
      </c>
      <c r="P108" s="83">
        <v>40.728094208000002</v>
      </c>
      <c r="Q108" s="84">
        <f t="shared" si="1"/>
        <v>9.9388230166672157E-5</v>
      </c>
      <c r="R108" s="84">
        <f>P108/'סכום נכסי הקרן'!$C$42</f>
        <v>3.9756341263958456E-6</v>
      </c>
    </row>
    <row r="109" spans="2:18">
      <c r="B109" s="76" t="s">
        <v>3000</v>
      </c>
      <c r="C109" s="86" t="s">
        <v>2800</v>
      </c>
      <c r="D109" s="73" t="s">
        <v>2851</v>
      </c>
      <c r="E109" s="73"/>
      <c r="F109" s="73" t="s">
        <v>290</v>
      </c>
      <c r="G109" s="94">
        <v>42710</v>
      </c>
      <c r="H109" s="73" t="s">
        <v>2799</v>
      </c>
      <c r="I109" s="83">
        <v>2.8000000000032852</v>
      </c>
      <c r="J109" s="86" t="s">
        <v>127</v>
      </c>
      <c r="K109" s="86" t="s">
        <v>131</v>
      </c>
      <c r="L109" s="87">
        <v>3.8399999999999997E-2</v>
      </c>
      <c r="M109" s="87">
        <v>3.0800000000036135E-2</v>
      </c>
      <c r="N109" s="83">
        <v>118877.02792399999</v>
      </c>
      <c r="O109" s="85">
        <v>102.43</v>
      </c>
      <c r="P109" s="83">
        <v>121.76574050699999</v>
      </c>
      <c r="Q109" s="84">
        <f t="shared" si="1"/>
        <v>2.9714332770198326E-4</v>
      </c>
      <c r="R109" s="84">
        <f>P109/'סכום נכסי הקרן'!$C$42</f>
        <v>1.188604678905898E-5</v>
      </c>
    </row>
    <row r="110" spans="2:18">
      <c r="B110" s="76" t="s">
        <v>3000</v>
      </c>
      <c r="C110" s="86" t="s">
        <v>2800</v>
      </c>
      <c r="D110" s="73" t="s">
        <v>2852</v>
      </c>
      <c r="E110" s="73"/>
      <c r="F110" s="73" t="s">
        <v>290</v>
      </c>
      <c r="G110" s="94">
        <v>42474</v>
      </c>
      <c r="H110" s="73" t="s">
        <v>2799</v>
      </c>
      <c r="I110" s="83">
        <v>3.8900000000017627</v>
      </c>
      <c r="J110" s="86" t="s">
        <v>127</v>
      </c>
      <c r="K110" s="86" t="s">
        <v>131</v>
      </c>
      <c r="L110" s="87">
        <v>3.6699999999999997E-2</v>
      </c>
      <c r="M110" s="87">
        <v>2.5400000000007451E-2</v>
      </c>
      <c r="N110" s="83">
        <v>563335.05671599996</v>
      </c>
      <c r="O110" s="85">
        <v>104.72</v>
      </c>
      <c r="P110" s="83">
        <v>589.92449676400008</v>
      </c>
      <c r="Q110" s="84">
        <f t="shared" si="1"/>
        <v>1.4395849549430184E-3</v>
      </c>
      <c r="R110" s="84">
        <f>P110/'סכום נכסי הקרן'!$C$42</f>
        <v>5.7584917903454826E-5</v>
      </c>
    </row>
    <row r="111" spans="2:18">
      <c r="B111" s="76" t="s">
        <v>3000</v>
      </c>
      <c r="C111" s="86" t="s">
        <v>2800</v>
      </c>
      <c r="D111" s="73" t="s">
        <v>2853</v>
      </c>
      <c r="E111" s="73"/>
      <c r="F111" s="73" t="s">
        <v>290</v>
      </c>
      <c r="G111" s="94">
        <v>42474</v>
      </c>
      <c r="H111" s="73" t="s">
        <v>2799</v>
      </c>
      <c r="I111" s="83">
        <v>1.8299999999983481</v>
      </c>
      <c r="J111" s="86" t="s">
        <v>127</v>
      </c>
      <c r="K111" s="86" t="s">
        <v>131</v>
      </c>
      <c r="L111" s="87">
        <v>3.1800000000000002E-2</v>
      </c>
      <c r="M111" s="87">
        <v>2.4599999999984346E-2</v>
      </c>
      <c r="N111" s="83">
        <v>566629.535348</v>
      </c>
      <c r="O111" s="85">
        <v>101.51</v>
      </c>
      <c r="P111" s="83">
        <v>575.185669265</v>
      </c>
      <c r="Q111" s="84">
        <f t="shared" si="1"/>
        <v>1.4036179889372836E-3</v>
      </c>
      <c r="R111" s="84">
        <f>P111/'סכום נכסי הקרן'!$C$42</f>
        <v>5.6146201294500986E-5</v>
      </c>
    </row>
    <row r="112" spans="2:18">
      <c r="B112" s="76" t="s">
        <v>3001</v>
      </c>
      <c r="C112" s="86" t="s">
        <v>2812</v>
      </c>
      <c r="D112" s="73" t="s">
        <v>2854</v>
      </c>
      <c r="E112" s="73"/>
      <c r="F112" s="73" t="s">
        <v>290</v>
      </c>
      <c r="G112" s="94">
        <v>42884</v>
      </c>
      <c r="H112" s="73" t="s">
        <v>2799</v>
      </c>
      <c r="I112" s="83">
        <v>0.27999999999789804</v>
      </c>
      <c r="J112" s="86" t="s">
        <v>127</v>
      </c>
      <c r="K112" s="86" t="s">
        <v>131</v>
      </c>
      <c r="L112" s="87">
        <v>2.2099999999999998E-2</v>
      </c>
      <c r="M112" s="87">
        <v>1.3200000000051046E-2</v>
      </c>
      <c r="N112" s="83">
        <v>132613.63074200001</v>
      </c>
      <c r="O112" s="85">
        <v>100.45</v>
      </c>
      <c r="P112" s="83">
        <v>133.210389601</v>
      </c>
      <c r="Q112" s="84">
        <f t="shared" si="1"/>
        <v>3.2507155367106979E-4</v>
      </c>
      <c r="R112" s="84">
        <f>P112/'סכום נכסי הקרן'!$C$42</f>
        <v>1.3003205310406992E-5</v>
      </c>
    </row>
    <row r="113" spans="2:18">
      <c r="B113" s="76" t="s">
        <v>3001</v>
      </c>
      <c r="C113" s="86" t="s">
        <v>2812</v>
      </c>
      <c r="D113" s="73" t="s">
        <v>2855</v>
      </c>
      <c r="E113" s="73"/>
      <c r="F113" s="73" t="s">
        <v>290</v>
      </c>
      <c r="G113" s="94">
        <v>43006</v>
      </c>
      <c r="H113" s="73" t="s">
        <v>2799</v>
      </c>
      <c r="I113" s="83">
        <v>0.48999999999804578</v>
      </c>
      <c r="J113" s="86" t="s">
        <v>127</v>
      </c>
      <c r="K113" s="86" t="s">
        <v>131</v>
      </c>
      <c r="L113" s="87">
        <v>2.0799999999999999E-2</v>
      </c>
      <c r="M113" s="87">
        <v>1.4500000000002504E-2</v>
      </c>
      <c r="N113" s="83">
        <v>198920.44458400001</v>
      </c>
      <c r="O113" s="85">
        <v>100.33</v>
      </c>
      <c r="P113" s="83">
        <v>199.576891211</v>
      </c>
      <c r="Q113" s="84">
        <f t="shared" si="1"/>
        <v>4.8702485066761503E-4</v>
      </c>
      <c r="R113" s="84">
        <f>P113/'סכום נכסי הקרן'!$C$42</f>
        <v>1.948150815715287E-5</v>
      </c>
    </row>
    <row r="114" spans="2:18">
      <c r="B114" s="76" t="s">
        <v>3001</v>
      </c>
      <c r="C114" s="86" t="s">
        <v>2812</v>
      </c>
      <c r="D114" s="73" t="s">
        <v>2856</v>
      </c>
      <c r="E114" s="73"/>
      <c r="F114" s="73" t="s">
        <v>290</v>
      </c>
      <c r="G114" s="94">
        <v>43321</v>
      </c>
      <c r="H114" s="73" t="s">
        <v>2799</v>
      </c>
      <c r="I114" s="83">
        <v>0.85000000000143883</v>
      </c>
      <c r="J114" s="86" t="s">
        <v>127</v>
      </c>
      <c r="K114" s="86" t="s">
        <v>131</v>
      </c>
      <c r="L114" s="87">
        <v>2.3980000000000001E-2</v>
      </c>
      <c r="M114" s="87">
        <v>1.2900000000014386E-2</v>
      </c>
      <c r="N114" s="83">
        <v>514689.67836000002</v>
      </c>
      <c r="O114" s="85">
        <v>101.29</v>
      </c>
      <c r="P114" s="83">
        <v>521.32918932500002</v>
      </c>
      <c r="Q114" s="84">
        <f t="shared" si="1"/>
        <v>1.2721927325305628E-3</v>
      </c>
      <c r="R114" s="84">
        <f>P114/'סכום נכסי הקרן'!$C$42</f>
        <v>5.0889052298441165E-5</v>
      </c>
    </row>
    <row r="115" spans="2:18">
      <c r="B115" s="76" t="s">
        <v>3001</v>
      </c>
      <c r="C115" s="86" t="s">
        <v>2812</v>
      </c>
      <c r="D115" s="73" t="s">
        <v>2857</v>
      </c>
      <c r="E115" s="73"/>
      <c r="F115" s="73" t="s">
        <v>290</v>
      </c>
      <c r="G115" s="94">
        <v>43343</v>
      </c>
      <c r="H115" s="73" t="s">
        <v>2799</v>
      </c>
      <c r="I115" s="83">
        <v>0.90999999999978853</v>
      </c>
      <c r="J115" s="86" t="s">
        <v>127</v>
      </c>
      <c r="K115" s="86" t="s">
        <v>131</v>
      </c>
      <c r="L115" s="87">
        <v>2.3789999999999999E-2</v>
      </c>
      <c r="M115" s="87">
        <v>1.3299999999982135E-2</v>
      </c>
      <c r="N115" s="83">
        <v>514689.67836000002</v>
      </c>
      <c r="O115" s="85">
        <v>101.16</v>
      </c>
      <c r="P115" s="83">
        <v>520.66007792100004</v>
      </c>
      <c r="Q115" s="84">
        <f t="shared" si="1"/>
        <v>1.2705599088121667E-3</v>
      </c>
      <c r="R115" s="84">
        <f>P115/'סכום נכסי הקרן'!$C$42</f>
        <v>5.0823737626006022E-5</v>
      </c>
    </row>
    <row r="116" spans="2:18">
      <c r="B116" s="76" t="s">
        <v>3001</v>
      </c>
      <c r="C116" s="86" t="s">
        <v>2812</v>
      </c>
      <c r="D116" s="73" t="s">
        <v>2858</v>
      </c>
      <c r="E116" s="73"/>
      <c r="F116" s="73" t="s">
        <v>290</v>
      </c>
      <c r="G116" s="94">
        <v>42828</v>
      </c>
      <c r="H116" s="73" t="s">
        <v>2799</v>
      </c>
      <c r="I116" s="83">
        <v>0.12999999999775305</v>
      </c>
      <c r="J116" s="86" t="s">
        <v>127</v>
      </c>
      <c r="K116" s="86" t="s">
        <v>131</v>
      </c>
      <c r="L116" s="87">
        <v>2.2700000000000001E-2</v>
      </c>
      <c r="M116" s="87">
        <v>1.2700000000022466E-2</v>
      </c>
      <c r="N116" s="83">
        <v>132613.62909500001</v>
      </c>
      <c r="O116" s="85">
        <v>100.68</v>
      </c>
      <c r="P116" s="83">
        <v>133.51539740999999</v>
      </c>
      <c r="Q116" s="84">
        <f t="shared" si="1"/>
        <v>3.2581586019738817E-4</v>
      </c>
      <c r="R116" s="84">
        <f>P116/'סכום נכסי הקרן'!$C$42</f>
        <v>1.3032978357190982E-5</v>
      </c>
    </row>
    <row r="117" spans="2:18">
      <c r="B117" s="76" t="s">
        <v>3001</v>
      </c>
      <c r="C117" s="86" t="s">
        <v>2812</v>
      </c>
      <c r="D117" s="73" t="s">
        <v>2859</v>
      </c>
      <c r="E117" s="73"/>
      <c r="F117" s="73" t="s">
        <v>290</v>
      </c>
      <c r="G117" s="94">
        <v>42859</v>
      </c>
      <c r="H117" s="73" t="s">
        <v>2799</v>
      </c>
      <c r="I117" s="83">
        <v>0.21999999999955014</v>
      </c>
      <c r="J117" s="86" t="s">
        <v>127</v>
      </c>
      <c r="K117" s="86" t="s">
        <v>131</v>
      </c>
      <c r="L117" s="87">
        <v>2.2799999999999997E-2</v>
      </c>
      <c r="M117" s="87">
        <v>1.3000000000007499E-2</v>
      </c>
      <c r="N117" s="83">
        <v>132613.63074200001</v>
      </c>
      <c r="O117" s="85">
        <v>100.57</v>
      </c>
      <c r="P117" s="83">
        <v>133.369530473</v>
      </c>
      <c r="Q117" s="84">
        <f t="shared" si="1"/>
        <v>3.2545990303832679E-4</v>
      </c>
      <c r="R117" s="84">
        <f>P117/'סכום נכסי הקרן'!$C$42</f>
        <v>1.3018739695060406E-5</v>
      </c>
    </row>
    <row r="118" spans="2:18">
      <c r="B118" s="76" t="s">
        <v>3001</v>
      </c>
      <c r="C118" s="86" t="s">
        <v>2812</v>
      </c>
      <c r="D118" s="73" t="s">
        <v>2860</v>
      </c>
      <c r="E118" s="73"/>
      <c r="F118" s="73" t="s">
        <v>290</v>
      </c>
      <c r="G118" s="94">
        <v>43614</v>
      </c>
      <c r="H118" s="73" t="s">
        <v>2799</v>
      </c>
      <c r="I118" s="83">
        <v>1.2600000000004559</v>
      </c>
      <c r="J118" s="86" t="s">
        <v>127</v>
      </c>
      <c r="K118" s="86" t="s">
        <v>131</v>
      </c>
      <c r="L118" s="87">
        <v>2.427E-2</v>
      </c>
      <c r="M118" s="87">
        <v>1.4399999999999464E-2</v>
      </c>
      <c r="N118" s="83">
        <v>735270.97016200004</v>
      </c>
      <c r="O118" s="85">
        <v>101.48</v>
      </c>
      <c r="P118" s="83">
        <v>746.152961441</v>
      </c>
      <c r="Q118" s="84">
        <f t="shared" si="1"/>
        <v>1.8208272130905538E-3</v>
      </c>
      <c r="R118" s="84">
        <f>P118/'סכום נכסי הקרן'!$C$42</f>
        <v>7.2835010689831957E-5</v>
      </c>
    </row>
    <row r="119" spans="2:18">
      <c r="B119" s="76" t="s">
        <v>3001</v>
      </c>
      <c r="C119" s="86" t="s">
        <v>2812</v>
      </c>
      <c r="D119" s="73">
        <v>7355</v>
      </c>
      <c r="E119" s="73"/>
      <c r="F119" s="73" t="s">
        <v>290</v>
      </c>
      <c r="G119" s="94">
        <v>43842</v>
      </c>
      <c r="H119" s="73" t="s">
        <v>2799</v>
      </c>
      <c r="I119" s="83">
        <v>1.4900000000001559</v>
      </c>
      <c r="J119" s="86" t="s">
        <v>127</v>
      </c>
      <c r="K119" s="86" t="s">
        <v>131</v>
      </c>
      <c r="L119" s="87">
        <v>2.0838000000000002E-2</v>
      </c>
      <c r="M119" s="87">
        <v>1.920000000000208E-2</v>
      </c>
      <c r="N119" s="83">
        <v>955852.26008100004</v>
      </c>
      <c r="O119" s="85">
        <v>100.72</v>
      </c>
      <c r="P119" s="83">
        <v>962.73441846499998</v>
      </c>
      <c r="Q119" s="84">
        <f t="shared" si="1"/>
        <v>2.3493480810349802E-3</v>
      </c>
      <c r="R119" s="84">
        <f>P119/'סכום נכסי הקרן'!$C$42</f>
        <v>9.3976403343554949E-5</v>
      </c>
    </row>
    <row r="120" spans="2:18">
      <c r="B120" s="76" t="s">
        <v>3002</v>
      </c>
      <c r="C120" s="86" t="s">
        <v>2800</v>
      </c>
      <c r="D120" s="73">
        <v>7127</v>
      </c>
      <c r="E120" s="73"/>
      <c r="F120" s="73" t="s">
        <v>290</v>
      </c>
      <c r="G120" s="94">
        <v>43631</v>
      </c>
      <c r="H120" s="73" t="s">
        <v>2799</v>
      </c>
      <c r="I120" s="83">
        <v>6.4699999999999989</v>
      </c>
      <c r="J120" s="86" t="s">
        <v>350</v>
      </c>
      <c r="K120" s="86" t="s">
        <v>131</v>
      </c>
      <c r="L120" s="87">
        <v>3.1E-2</v>
      </c>
      <c r="M120" s="87">
        <v>1.0800000000000001E-2</v>
      </c>
      <c r="N120" s="83">
        <v>4178552.04</v>
      </c>
      <c r="O120" s="85">
        <v>113.8</v>
      </c>
      <c r="P120" s="83">
        <v>4755.1920300000002</v>
      </c>
      <c r="Q120" s="84">
        <f t="shared" si="1"/>
        <v>1.1604032281764187E-2</v>
      </c>
      <c r="R120" s="84">
        <f>P120/'סכום נכסי הקרן'!$C$42</f>
        <v>4.6417354113073496E-4</v>
      </c>
    </row>
    <row r="121" spans="2:18">
      <c r="B121" s="76" t="s">
        <v>3002</v>
      </c>
      <c r="C121" s="86" t="s">
        <v>2800</v>
      </c>
      <c r="D121" s="73">
        <v>7128</v>
      </c>
      <c r="E121" s="73"/>
      <c r="F121" s="73" t="s">
        <v>290</v>
      </c>
      <c r="G121" s="94">
        <v>43634</v>
      </c>
      <c r="H121" s="73" t="s">
        <v>2799</v>
      </c>
      <c r="I121" s="83">
        <v>6.4899999999999993</v>
      </c>
      <c r="J121" s="86" t="s">
        <v>350</v>
      </c>
      <c r="K121" s="86" t="s">
        <v>131</v>
      </c>
      <c r="L121" s="87">
        <v>2.4900000000000002E-2</v>
      </c>
      <c r="M121" s="87">
        <v>1.0499999999999999E-2</v>
      </c>
      <c r="N121" s="83">
        <v>1769354.37</v>
      </c>
      <c r="O121" s="85">
        <v>111.51</v>
      </c>
      <c r="P121" s="83">
        <v>1973.00701</v>
      </c>
      <c r="Q121" s="84">
        <f t="shared" si="1"/>
        <v>4.8147029377038717E-3</v>
      </c>
      <c r="R121" s="84">
        <f>P121/'סכום נכסי הקרן'!$C$42</f>
        <v>1.9259320017565377E-4</v>
      </c>
    </row>
    <row r="122" spans="2:18">
      <c r="B122" s="76" t="s">
        <v>3002</v>
      </c>
      <c r="C122" s="86" t="s">
        <v>2800</v>
      </c>
      <c r="D122" s="73">
        <v>7130</v>
      </c>
      <c r="E122" s="73"/>
      <c r="F122" s="73" t="s">
        <v>290</v>
      </c>
      <c r="G122" s="94">
        <v>43634</v>
      </c>
      <c r="H122" s="73" t="s">
        <v>2799</v>
      </c>
      <c r="I122" s="83">
        <v>6.830000000000001</v>
      </c>
      <c r="J122" s="86" t="s">
        <v>350</v>
      </c>
      <c r="K122" s="86" t="s">
        <v>131</v>
      </c>
      <c r="L122" s="87">
        <v>3.6000000000000004E-2</v>
      </c>
      <c r="M122" s="87">
        <v>1.1000000000000001E-2</v>
      </c>
      <c r="N122" s="83">
        <v>1122819.56</v>
      </c>
      <c r="O122" s="85">
        <v>118.27</v>
      </c>
      <c r="P122" s="83">
        <v>1327.9587200000001</v>
      </c>
      <c r="Q122" s="84">
        <f t="shared" si="1"/>
        <v>3.2406001184625663E-3</v>
      </c>
      <c r="R122" s="84">
        <f>P122/'סכום נכסי הקרן'!$C$42</f>
        <v>1.2962742569574802E-4</v>
      </c>
    </row>
    <row r="123" spans="2:18">
      <c r="B123" s="76" t="s">
        <v>3003</v>
      </c>
      <c r="C123" s="86" t="s">
        <v>2812</v>
      </c>
      <c r="D123" s="73">
        <v>22333</v>
      </c>
      <c r="E123" s="73"/>
      <c r="F123" s="73" t="s">
        <v>751</v>
      </c>
      <c r="G123" s="94">
        <v>41639</v>
      </c>
      <c r="H123" s="73" t="s">
        <v>300</v>
      </c>
      <c r="I123" s="83">
        <v>1.4700000000003755</v>
      </c>
      <c r="J123" s="86" t="s">
        <v>126</v>
      </c>
      <c r="K123" s="86" t="s">
        <v>131</v>
      </c>
      <c r="L123" s="87">
        <v>3.7000000000000005E-2</v>
      </c>
      <c r="M123" s="87">
        <v>2.2999999999980341E-3</v>
      </c>
      <c r="N123" s="83">
        <v>1567752.118972</v>
      </c>
      <c r="O123" s="85">
        <v>107.06</v>
      </c>
      <c r="P123" s="83">
        <v>1678.4353477709999</v>
      </c>
      <c r="Q123" s="84">
        <f t="shared" si="1"/>
        <v>4.0958636024608207E-3</v>
      </c>
      <c r="R123" s="84">
        <f>P123/'סכום נכסי הקרן'!$C$42</f>
        <v>1.6383886791925448E-4</v>
      </c>
    </row>
    <row r="124" spans="2:18">
      <c r="B124" s="76" t="s">
        <v>3003</v>
      </c>
      <c r="C124" s="86" t="s">
        <v>2812</v>
      </c>
      <c r="D124" s="73">
        <v>22334</v>
      </c>
      <c r="E124" s="73"/>
      <c r="F124" s="73" t="s">
        <v>751</v>
      </c>
      <c r="G124" s="94">
        <v>42004</v>
      </c>
      <c r="H124" s="73" t="s">
        <v>300</v>
      </c>
      <c r="I124" s="83">
        <v>1.9400000000017223</v>
      </c>
      <c r="J124" s="86" t="s">
        <v>126</v>
      </c>
      <c r="K124" s="86" t="s">
        <v>131</v>
      </c>
      <c r="L124" s="87">
        <v>3.7000000000000005E-2</v>
      </c>
      <c r="M124" s="87">
        <v>1.8000000000030073E-3</v>
      </c>
      <c r="N124" s="83">
        <v>671893.76676499995</v>
      </c>
      <c r="O124" s="85">
        <v>108.88</v>
      </c>
      <c r="P124" s="83">
        <v>731.55790287100001</v>
      </c>
      <c r="Q124" s="84">
        <f t="shared" si="1"/>
        <v>1.7852110845026786E-3</v>
      </c>
      <c r="R124" s="84">
        <f>P124/'סכום נכסי הקרן'!$C$42</f>
        <v>7.1410327947955937E-5</v>
      </c>
    </row>
    <row r="125" spans="2:18">
      <c r="B125" s="76" t="s">
        <v>3003</v>
      </c>
      <c r="C125" s="86" t="s">
        <v>2812</v>
      </c>
      <c r="D125" s="73" t="s">
        <v>2861</v>
      </c>
      <c r="E125" s="73"/>
      <c r="F125" s="73" t="s">
        <v>751</v>
      </c>
      <c r="G125" s="94">
        <v>42759</v>
      </c>
      <c r="H125" s="73" t="s">
        <v>300</v>
      </c>
      <c r="I125" s="83">
        <v>2.9500000000014777</v>
      </c>
      <c r="J125" s="86" t="s">
        <v>126</v>
      </c>
      <c r="K125" s="86" t="s">
        <v>131</v>
      </c>
      <c r="L125" s="87">
        <v>2.4E-2</v>
      </c>
      <c r="M125" s="87">
        <v>9.399999999998734E-3</v>
      </c>
      <c r="N125" s="83">
        <v>898648.38317599997</v>
      </c>
      <c r="O125" s="85">
        <v>105.44</v>
      </c>
      <c r="P125" s="83">
        <v>947.53483464800001</v>
      </c>
      <c r="Q125" s="84">
        <f t="shared" si="1"/>
        <v>2.3122567374742769E-3</v>
      </c>
      <c r="R125" s="84">
        <f>P125/'סכום נכסי הקרן'!$C$42</f>
        <v>9.2492710445447055E-5</v>
      </c>
    </row>
    <row r="126" spans="2:18">
      <c r="B126" s="76" t="s">
        <v>3003</v>
      </c>
      <c r="C126" s="86" t="s">
        <v>2812</v>
      </c>
      <c r="D126" s="73" t="s">
        <v>2862</v>
      </c>
      <c r="E126" s="73"/>
      <c r="F126" s="73" t="s">
        <v>751</v>
      </c>
      <c r="G126" s="94">
        <v>42759</v>
      </c>
      <c r="H126" s="73" t="s">
        <v>300</v>
      </c>
      <c r="I126" s="83">
        <v>2.8899999999998154</v>
      </c>
      <c r="J126" s="86" t="s">
        <v>126</v>
      </c>
      <c r="K126" s="86" t="s">
        <v>131</v>
      </c>
      <c r="L126" s="87">
        <v>3.8800000000000001E-2</v>
      </c>
      <c r="M126" s="87">
        <v>1.5499999999998973E-2</v>
      </c>
      <c r="N126" s="83">
        <v>898648.38317599997</v>
      </c>
      <c r="O126" s="85">
        <v>108.6</v>
      </c>
      <c r="P126" s="83">
        <v>975.93210766200013</v>
      </c>
      <c r="Q126" s="84">
        <f t="shared" si="1"/>
        <v>2.381554227604981E-3</v>
      </c>
      <c r="R126" s="84">
        <f>P126/'סכום נכסי הקרן'!$C$42</f>
        <v>9.5264683204949823E-5</v>
      </c>
    </row>
    <row r="127" spans="2:18">
      <c r="B127" s="76" t="s">
        <v>3004</v>
      </c>
      <c r="C127" s="86" t="s">
        <v>2800</v>
      </c>
      <c r="D127" s="73" t="s">
        <v>2863</v>
      </c>
      <c r="E127" s="73"/>
      <c r="F127" s="73" t="s">
        <v>602</v>
      </c>
      <c r="G127" s="94">
        <v>43530</v>
      </c>
      <c r="H127" s="73" t="s">
        <v>129</v>
      </c>
      <c r="I127" s="83">
        <v>6.3</v>
      </c>
      <c r="J127" s="86" t="s">
        <v>419</v>
      </c>
      <c r="K127" s="86" t="s">
        <v>131</v>
      </c>
      <c r="L127" s="87">
        <v>3.4000000000000002E-2</v>
      </c>
      <c r="M127" s="87">
        <v>2.4399999999999998E-2</v>
      </c>
      <c r="N127" s="83">
        <v>3288829.38</v>
      </c>
      <c r="O127" s="85">
        <v>106.25</v>
      </c>
      <c r="P127" s="83">
        <v>3494.3812200000002</v>
      </c>
      <c r="Q127" s="84">
        <f t="shared" si="1"/>
        <v>8.5272923208677496E-3</v>
      </c>
      <c r="R127" s="84">
        <f>P127/'סכום נכסי הקרן'!$C$42</f>
        <v>3.4110069471750395E-4</v>
      </c>
    </row>
    <row r="128" spans="2:18">
      <c r="B128" s="76" t="s">
        <v>3005</v>
      </c>
      <c r="C128" s="86" t="s">
        <v>2800</v>
      </c>
      <c r="D128" s="73" t="s">
        <v>2864</v>
      </c>
      <c r="E128" s="73"/>
      <c r="F128" s="73" t="s">
        <v>2865</v>
      </c>
      <c r="G128" s="94">
        <v>42732</v>
      </c>
      <c r="H128" s="73" t="s">
        <v>2799</v>
      </c>
      <c r="I128" s="83">
        <v>3.3099999999987348</v>
      </c>
      <c r="J128" s="86" t="s">
        <v>127</v>
      </c>
      <c r="K128" s="86" t="s">
        <v>131</v>
      </c>
      <c r="L128" s="87">
        <v>2.1613000000000004E-2</v>
      </c>
      <c r="M128" s="87">
        <v>5.5999999999992393E-3</v>
      </c>
      <c r="N128" s="83">
        <v>985755.81324799999</v>
      </c>
      <c r="O128" s="85">
        <v>106.67</v>
      </c>
      <c r="P128" s="83">
        <v>1051.5057085430001</v>
      </c>
      <c r="Q128" s="84">
        <f t="shared" si="1"/>
        <v>2.5659754873016763E-3</v>
      </c>
      <c r="R128" s="84">
        <f>P128/'סכום נכסי הקרן'!$C$42</f>
        <v>1.0264172827812946E-4</v>
      </c>
    </row>
    <row r="129" spans="2:18">
      <c r="B129" s="76" t="s">
        <v>3006</v>
      </c>
      <c r="C129" s="86" t="s">
        <v>2812</v>
      </c>
      <c r="D129" s="73">
        <v>6718</v>
      </c>
      <c r="E129" s="73"/>
      <c r="F129" s="73" t="s">
        <v>602</v>
      </c>
      <c r="G129" s="94">
        <v>43482</v>
      </c>
      <c r="H129" s="73" t="s">
        <v>129</v>
      </c>
      <c r="I129" s="83">
        <v>3.0599999999997443</v>
      </c>
      <c r="J129" s="86" t="s">
        <v>127</v>
      </c>
      <c r="K129" s="86" t="s">
        <v>131</v>
      </c>
      <c r="L129" s="87">
        <v>4.1299999999999996E-2</v>
      </c>
      <c r="M129" s="87">
        <v>1.079999999999862E-2</v>
      </c>
      <c r="N129" s="83">
        <v>4492840.6929839998</v>
      </c>
      <c r="O129" s="85">
        <v>109.62</v>
      </c>
      <c r="P129" s="83">
        <v>4925.0520365209995</v>
      </c>
      <c r="Q129" s="84">
        <f t="shared" si="1"/>
        <v>1.201853941136382E-2</v>
      </c>
      <c r="R129" s="84">
        <f>P129/'סכום נכסי הקרן'!$C$42</f>
        <v>4.8075426389143953E-4</v>
      </c>
    </row>
    <row r="130" spans="2:18">
      <c r="B130" s="76" t="s">
        <v>3007</v>
      </c>
      <c r="C130" s="86" t="s">
        <v>2800</v>
      </c>
      <c r="D130" s="73" t="s">
        <v>2866</v>
      </c>
      <c r="E130" s="73"/>
      <c r="F130" s="73" t="s">
        <v>2865</v>
      </c>
      <c r="G130" s="94">
        <v>42242</v>
      </c>
      <c r="H130" s="73" t="s">
        <v>2799</v>
      </c>
      <c r="I130" s="83">
        <v>4.4500000000001982</v>
      </c>
      <c r="J130" s="86" t="s">
        <v>650</v>
      </c>
      <c r="K130" s="86" t="s">
        <v>131</v>
      </c>
      <c r="L130" s="87">
        <v>2.3599999999999999E-2</v>
      </c>
      <c r="M130" s="87">
        <v>6.4999999999997178E-3</v>
      </c>
      <c r="N130" s="83">
        <v>1644536.1803900001</v>
      </c>
      <c r="O130" s="85">
        <v>107.77</v>
      </c>
      <c r="P130" s="83">
        <v>1772.3166487169999</v>
      </c>
      <c r="Q130" s="84">
        <f t="shared" si="1"/>
        <v>4.3249609007315285E-3</v>
      </c>
      <c r="R130" s="84">
        <f>P130/'סכום נכסי הקרן'!$C$42</f>
        <v>1.730030016978992E-4</v>
      </c>
    </row>
    <row r="131" spans="2:18">
      <c r="B131" s="76" t="s">
        <v>3008</v>
      </c>
      <c r="C131" s="86" t="s">
        <v>2812</v>
      </c>
      <c r="D131" s="73" t="s">
        <v>2867</v>
      </c>
      <c r="E131" s="73"/>
      <c r="F131" s="73" t="s">
        <v>2865</v>
      </c>
      <c r="G131" s="94">
        <v>42978</v>
      </c>
      <c r="H131" s="73" t="s">
        <v>2799</v>
      </c>
      <c r="I131" s="83">
        <v>2.2800000000022513</v>
      </c>
      <c r="J131" s="86" t="s">
        <v>127</v>
      </c>
      <c r="K131" s="86" t="s">
        <v>131</v>
      </c>
      <c r="L131" s="87">
        <v>2.3E-2</v>
      </c>
      <c r="M131" s="87">
        <v>1.6300000000020499E-2</v>
      </c>
      <c r="N131" s="83">
        <v>243170.09686200001</v>
      </c>
      <c r="O131" s="85">
        <v>102.3</v>
      </c>
      <c r="P131" s="83">
        <v>248.76419062299999</v>
      </c>
      <c r="Q131" s="84">
        <f t="shared" si="1"/>
        <v>6.0705596752445596E-4</v>
      </c>
      <c r="R131" s="84">
        <f>P131/'סכום נכסי הקרן'!$C$42</f>
        <v>2.4282879542931744E-5</v>
      </c>
    </row>
    <row r="132" spans="2:18">
      <c r="B132" s="76" t="s">
        <v>3008</v>
      </c>
      <c r="C132" s="86" t="s">
        <v>2812</v>
      </c>
      <c r="D132" s="73" t="s">
        <v>2868</v>
      </c>
      <c r="E132" s="73"/>
      <c r="F132" s="73" t="s">
        <v>2865</v>
      </c>
      <c r="G132" s="94">
        <v>42978</v>
      </c>
      <c r="H132" s="73" t="s">
        <v>2799</v>
      </c>
      <c r="I132" s="83">
        <v>2.2700000000000169</v>
      </c>
      <c r="J132" s="86" t="s">
        <v>127</v>
      </c>
      <c r="K132" s="86" t="s">
        <v>131</v>
      </c>
      <c r="L132" s="87">
        <v>2.76E-2</v>
      </c>
      <c r="M132" s="87">
        <v>1.7000000000001701E-2</v>
      </c>
      <c r="N132" s="83">
        <v>567396.89354099997</v>
      </c>
      <c r="O132" s="85">
        <v>103.34</v>
      </c>
      <c r="P132" s="83">
        <v>586.34794983699999</v>
      </c>
      <c r="Q132" s="84">
        <f t="shared" si="1"/>
        <v>1.4308571547329912E-3</v>
      </c>
      <c r="R132" s="84">
        <f>P132/'סכום נכסי הקרן'!$C$42</f>
        <v>5.7235796681503696E-5</v>
      </c>
    </row>
    <row r="133" spans="2:18">
      <c r="B133" s="76" t="s">
        <v>3009</v>
      </c>
      <c r="C133" s="86" t="s">
        <v>2800</v>
      </c>
      <c r="D133" s="73" t="s">
        <v>2869</v>
      </c>
      <c r="E133" s="73"/>
      <c r="F133" s="73" t="s">
        <v>602</v>
      </c>
      <c r="G133" s="94">
        <v>43530</v>
      </c>
      <c r="H133" s="73" t="s">
        <v>129</v>
      </c>
      <c r="I133" s="83">
        <v>6.4899999999999993</v>
      </c>
      <c r="J133" s="86" t="s">
        <v>419</v>
      </c>
      <c r="K133" s="86" t="s">
        <v>131</v>
      </c>
      <c r="L133" s="87">
        <v>3.4000000000000002E-2</v>
      </c>
      <c r="M133" s="87">
        <v>2.4399999999999998E-2</v>
      </c>
      <c r="N133" s="83">
        <v>6879112.4400000004</v>
      </c>
      <c r="O133" s="85">
        <v>106.43</v>
      </c>
      <c r="P133" s="83">
        <v>7321.4393700000001</v>
      </c>
      <c r="Q133" s="84">
        <f t="shared" si="1"/>
        <v>1.7866411758445694E-2</v>
      </c>
      <c r="R133" s="84">
        <f>P133/'סכום נכסי הקרן'!$C$42</f>
        <v>7.1467533111315318E-4</v>
      </c>
    </row>
    <row r="134" spans="2:18">
      <c r="B134" s="76" t="s">
        <v>3010</v>
      </c>
      <c r="C134" s="86" t="s">
        <v>2800</v>
      </c>
      <c r="D134" s="73" t="s">
        <v>2870</v>
      </c>
      <c r="E134" s="73"/>
      <c r="F134" s="73" t="s">
        <v>602</v>
      </c>
      <c r="G134" s="94">
        <v>44143</v>
      </c>
      <c r="H134" s="73" t="s">
        <v>129</v>
      </c>
      <c r="I134" s="83">
        <v>7.86</v>
      </c>
      <c r="J134" s="86" t="s">
        <v>419</v>
      </c>
      <c r="K134" s="86" t="s">
        <v>131</v>
      </c>
      <c r="L134" s="87">
        <v>2.5243000000000002E-2</v>
      </c>
      <c r="M134" s="87">
        <v>1.8600000000000002E-2</v>
      </c>
      <c r="N134" s="83">
        <v>446952.44</v>
      </c>
      <c r="O134" s="85">
        <v>105.83</v>
      </c>
      <c r="P134" s="83">
        <v>473.00977</v>
      </c>
      <c r="Q134" s="84">
        <f t="shared" si="1"/>
        <v>1.154279491982967E-3</v>
      </c>
      <c r="R134" s="84">
        <f>P134/'סכום נכסי הקרן'!$C$42</f>
        <v>4.6172398200779809E-5</v>
      </c>
    </row>
    <row r="135" spans="2:18">
      <c r="B135" s="76" t="s">
        <v>3010</v>
      </c>
      <c r="C135" s="86" t="s">
        <v>2800</v>
      </c>
      <c r="D135" s="73" t="s">
        <v>2871</v>
      </c>
      <c r="E135" s="73"/>
      <c r="F135" s="73" t="s">
        <v>602</v>
      </c>
      <c r="G135" s="94">
        <v>43779</v>
      </c>
      <c r="H135" s="73" t="s">
        <v>129</v>
      </c>
      <c r="I135" s="83">
        <v>8.5200000000000014</v>
      </c>
      <c r="J135" s="86" t="s">
        <v>419</v>
      </c>
      <c r="K135" s="86" t="s">
        <v>131</v>
      </c>
      <c r="L135" s="87">
        <v>2.7243E-2</v>
      </c>
      <c r="M135" s="87">
        <v>1.9200000000000002E-2</v>
      </c>
      <c r="N135" s="83">
        <v>132723.29</v>
      </c>
      <c r="O135" s="85">
        <v>106.19</v>
      </c>
      <c r="P135" s="83">
        <v>140.93885999999998</v>
      </c>
      <c r="Q135" s="84">
        <f t="shared" si="1"/>
        <v>3.439312378715951E-4</v>
      </c>
      <c r="R135" s="84">
        <f>P135/'סכום נכסי הקרן'!$C$42</f>
        <v>1.3757612587756816E-5</v>
      </c>
    </row>
    <row r="136" spans="2:18">
      <c r="B136" s="76" t="s">
        <v>3010</v>
      </c>
      <c r="C136" s="86" t="s">
        <v>2800</v>
      </c>
      <c r="D136" s="73" t="s">
        <v>2872</v>
      </c>
      <c r="E136" s="73"/>
      <c r="F136" s="73" t="s">
        <v>602</v>
      </c>
      <c r="G136" s="94">
        <v>43835</v>
      </c>
      <c r="H136" s="73" t="s">
        <v>129</v>
      </c>
      <c r="I136" s="83">
        <v>8.4500000000000011</v>
      </c>
      <c r="J136" s="86" t="s">
        <v>419</v>
      </c>
      <c r="K136" s="86" t="s">
        <v>131</v>
      </c>
      <c r="L136" s="87">
        <v>2.7243E-2</v>
      </c>
      <c r="M136" s="87">
        <v>2.2099999999999995E-2</v>
      </c>
      <c r="N136" s="83">
        <v>73908.19</v>
      </c>
      <c r="O136" s="85">
        <v>103.66</v>
      </c>
      <c r="P136" s="83">
        <v>76.613230000000001</v>
      </c>
      <c r="Q136" s="84">
        <f t="shared" si="1"/>
        <v>1.8695825289945746E-4</v>
      </c>
      <c r="R136" s="84">
        <f>P136/'סכום נכסי הקרן'!$C$42</f>
        <v>7.4785274794808774E-6</v>
      </c>
    </row>
    <row r="137" spans="2:18">
      <c r="B137" s="76" t="s">
        <v>3010</v>
      </c>
      <c r="C137" s="86" t="s">
        <v>2800</v>
      </c>
      <c r="D137" s="73" t="s">
        <v>2873</v>
      </c>
      <c r="E137" s="73"/>
      <c r="F137" s="73" t="s">
        <v>602</v>
      </c>
      <c r="G137" s="94">
        <v>43227</v>
      </c>
      <c r="H137" s="73" t="s">
        <v>129</v>
      </c>
      <c r="I137" s="83">
        <v>8.6399999999999988</v>
      </c>
      <c r="J137" s="86" t="s">
        <v>419</v>
      </c>
      <c r="K137" s="86" t="s">
        <v>131</v>
      </c>
      <c r="L137" s="87">
        <v>2.9805999999999999E-2</v>
      </c>
      <c r="M137" s="87">
        <v>1.26E-2</v>
      </c>
      <c r="N137" s="83">
        <v>43655.46</v>
      </c>
      <c r="O137" s="85">
        <v>115.71</v>
      </c>
      <c r="P137" s="83">
        <v>50.513719999999999</v>
      </c>
      <c r="Q137" s="84">
        <f t="shared" si="1"/>
        <v>1.232679634921068E-4</v>
      </c>
      <c r="R137" s="84">
        <f>P137/'סכום נכסי הקרן'!$C$42</f>
        <v>4.9308486681843697E-6</v>
      </c>
    </row>
    <row r="138" spans="2:18">
      <c r="B138" s="76" t="s">
        <v>3010</v>
      </c>
      <c r="C138" s="86" t="s">
        <v>2800</v>
      </c>
      <c r="D138" s="73" t="s">
        <v>2874</v>
      </c>
      <c r="E138" s="73"/>
      <c r="F138" s="73" t="s">
        <v>602</v>
      </c>
      <c r="G138" s="94">
        <v>43279</v>
      </c>
      <c r="H138" s="73" t="s">
        <v>129</v>
      </c>
      <c r="I138" s="83">
        <v>8.66</v>
      </c>
      <c r="J138" s="86" t="s">
        <v>419</v>
      </c>
      <c r="K138" s="86" t="s">
        <v>131</v>
      </c>
      <c r="L138" s="87">
        <v>2.9796999999999997E-2</v>
      </c>
      <c r="M138" s="87">
        <v>1.18E-2</v>
      </c>
      <c r="N138" s="83">
        <v>51056.4</v>
      </c>
      <c r="O138" s="85">
        <v>115.51</v>
      </c>
      <c r="P138" s="83">
        <v>58.975250000000003</v>
      </c>
      <c r="Q138" s="84">
        <f t="shared" si="1"/>
        <v>1.4391652335123749E-4</v>
      </c>
      <c r="R138" s="84">
        <f>P138/'סכום נכסי הקרן'!$C$42</f>
        <v>5.7568128603147864E-6</v>
      </c>
    </row>
    <row r="139" spans="2:18">
      <c r="B139" s="76" t="s">
        <v>3010</v>
      </c>
      <c r="C139" s="86" t="s">
        <v>2800</v>
      </c>
      <c r="D139" s="73" t="s">
        <v>2875</v>
      </c>
      <c r="E139" s="73"/>
      <c r="F139" s="73" t="s">
        <v>602</v>
      </c>
      <c r="G139" s="94">
        <v>43321</v>
      </c>
      <c r="H139" s="73" t="s">
        <v>129</v>
      </c>
      <c r="I139" s="83">
        <v>8.6499999999999986</v>
      </c>
      <c r="J139" s="86" t="s">
        <v>419</v>
      </c>
      <c r="K139" s="86" t="s">
        <v>131</v>
      </c>
      <c r="L139" s="87">
        <v>3.0529000000000001E-2</v>
      </c>
      <c r="M139" s="87">
        <v>1.1399999999999999E-2</v>
      </c>
      <c r="N139" s="83">
        <v>286010.59000000003</v>
      </c>
      <c r="O139" s="85">
        <v>116.52</v>
      </c>
      <c r="P139" s="83">
        <v>333.25953000000004</v>
      </c>
      <c r="Q139" s="84">
        <f t="shared" ref="Q139:Q186" si="2">IFERROR(P139/$P$10,0)</f>
        <v>8.1324882779246265E-4</v>
      </c>
      <c r="R139" s="84">
        <f>P139/'סכום נכסי הקרן'!$C$42</f>
        <v>3.2530811622273101E-5</v>
      </c>
    </row>
    <row r="140" spans="2:18">
      <c r="B140" s="76" t="s">
        <v>3010</v>
      </c>
      <c r="C140" s="86" t="s">
        <v>2800</v>
      </c>
      <c r="D140" s="73" t="s">
        <v>2876</v>
      </c>
      <c r="E140" s="73"/>
      <c r="F140" s="73" t="s">
        <v>602</v>
      </c>
      <c r="G140" s="94">
        <v>43138</v>
      </c>
      <c r="H140" s="73" t="s">
        <v>129</v>
      </c>
      <c r="I140" s="83">
        <v>8.61</v>
      </c>
      <c r="J140" s="86" t="s">
        <v>419</v>
      </c>
      <c r="K140" s="86" t="s">
        <v>131</v>
      </c>
      <c r="L140" s="87">
        <v>2.8243000000000001E-2</v>
      </c>
      <c r="M140" s="87">
        <v>1.4800000000000001E-2</v>
      </c>
      <c r="N140" s="83">
        <v>273726.28999999998</v>
      </c>
      <c r="O140" s="85">
        <v>112.07</v>
      </c>
      <c r="P140" s="83">
        <v>306.76508000000001</v>
      </c>
      <c r="Q140" s="84">
        <f t="shared" si="2"/>
        <v>7.4859477152134561E-4</v>
      </c>
      <c r="R140" s="84">
        <f>P140/'סכום נכסי הקרן'!$C$42</f>
        <v>2.994458111902017E-5</v>
      </c>
    </row>
    <row r="141" spans="2:18">
      <c r="B141" s="76" t="s">
        <v>3010</v>
      </c>
      <c r="C141" s="86" t="s">
        <v>2800</v>
      </c>
      <c r="D141" s="73" t="s">
        <v>2877</v>
      </c>
      <c r="E141" s="73"/>
      <c r="F141" s="73" t="s">
        <v>602</v>
      </c>
      <c r="G141" s="94">
        <v>43417</v>
      </c>
      <c r="H141" s="73" t="s">
        <v>129</v>
      </c>
      <c r="I141" s="83">
        <v>8.59</v>
      </c>
      <c r="J141" s="86" t="s">
        <v>419</v>
      </c>
      <c r="K141" s="86" t="s">
        <v>131</v>
      </c>
      <c r="L141" s="87">
        <v>3.2797E-2</v>
      </c>
      <c r="M141" s="87">
        <v>1.23E-2</v>
      </c>
      <c r="N141" s="83">
        <v>325636.03000000003</v>
      </c>
      <c r="O141" s="85">
        <v>117.75</v>
      </c>
      <c r="P141" s="83">
        <v>383.43640000000005</v>
      </c>
      <c r="Q141" s="84">
        <f t="shared" si="2"/>
        <v>9.3569478068027589E-4</v>
      </c>
      <c r="R141" s="84">
        <f>P141/'סכום נכסי הקרן'!$C$42</f>
        <v>3.7428778998525735E-5</v>
      </c>
    </row>
    <row r="142" spans="2:18">
      <c r="B142" s="76" t="s">
        <v>3010</v>
      </c>
      <c r="C142" s="86" t="s">
        <v>2800</v>
      </c>
      <c r="D142" s="73" t="s">
        <v>2878</v>
      </c>
      <c r="E142" s="73"/>
      <c r="F142" s="73" t="s">
        <v>602</v>
      </c>
      <c r="G142" s="94">
        <v>43485</v>
      </c>
      <c r="H142" s="73" t="s">
        <v>129</v>
      </c>
      <c r="I142" s="83">
        <v>8.64</v>
      </c>
      <c r="J142" s="86" t="s">
        <v>419</v>
      </c>
      <c r="K142" s="86" t="s">
        <v>131</v>
      </c>
      <c r="L142" s="87">
        <v>3.2190999999999997E-2</v>
      </c>
      <c r="M142" s="87">
        <v>1.0800000000000001E-2</v>
      </c>
      <c r="N142" s="83">
        <v>411505.74</v>
      </c>
      <c r="O142" s="85">
        <v>118.67</v>
      </c>
      <c r="P142" s="83">
        <v>488.33384999999998</v>
      </c>
      <c r="Q142" s="84">
        <f t="shared" si="2"/>
        <v>1.1916746419341113E-3</v>
      </c>
      <c r="R142" s="84">
        <f>P142/'סכום נכסי הקרן'!$C$42</f>
        <v>4.7668243675220232E-5</v>
      </c>
    </row>
    <row r="143" spans="2:18">
      <c r="B143" s="76" t="s">
        <v>3010</v>
      </c>
      <c r="C143" s="86" t="s">
        <v>2800</v>
      </c>
      <c r="D143" s="73" t="s">
        <v>2879</v>
      </c>
      <c r="E143" s="73"/>
      <c r="F143" s="73" t="s">
        <v>602</v>
      </c>
      <c r="G143" s="94">
        <v>43613</v>
      </c>
      <c r="H143" s="73" t="s">
        <v>129</v>
      </c>
      <c r="I143" s="83">
        <v>8.6900000000000013</v>
      </c>
      <c r="J143" s="86" t="s">
        <v>419</v>
      </c>
      <c r="K143" s="86" t="s">
        <v>131</v>
      </c>
      <c r="L143" s="87">
        <v>2.7243E-2</v>
      </c>
      <c r="M143" s="87">
        <v>1.26E-2</v>
      </c>
      <c r="N143" s="83">
        <v>108610.59</v>
      </c>
      <c r="O143" s="85">
        <v>112.35</v>
      </c>
      <c r="P143" s="83">
        <v>122.024</v>
      </c>
      <c r="Q143" s="84">
        <f t="shared" si="2"/>
        <v>2.9777355493043953E-4</v>
      </c>
      <c r="R143" s="84">
        <f>P143/'סכום נכסי הקרן'!$C$42</f>
        <v>1.1911256543500053E-5</v>
      </c>
    </row>
    <row r="144" spans="2:18">
      <c r="B144" s="76" t="s">
        <v>3010</v>
      </c>
      <c r="C144" s="86" t="s">
        <v>2800</v>
      </c>
      <c r="D144" s="73" t="s">
        <v>2880</v>
      </c>
      <c r="E144" s="73"/>
      <c r="F144" s="73" t="s">
        <v>602</v>
      </c>
      <c r="G144" s="94">
        <v>43657</v>
      </c>
      <c r="H144" s="73" t="s">
        <v>129</v>
      </c>
      <c r="I144" s="83">
        <v>8.620000000000001</v>
      </c>
      <c r="J144" s="86" t="s">
        <v>419</v>
      </c>
      <c r="K144" s="86" t="s">
        <v>131</v>
      </c>
      <c r="L144" s="87">
        <v>2.7243E-2</v>
      </c>
      <c r="M144" s="87">
        <v>1.5399999999999999E-2</v>
      </c>
      <c r="N144" s="83">
        <v>107155.74</v>
      </c>
      <c r="O144" s="85">
        <v>109.68</v>
      </c>
      <c r="P144" s="83">
        <v>117.52842</v>
      </c>
      <c r="Q144" s="84">
        <f t="shared" si="2"/>
        <v>2.8680305045530196E-4</v>
      </c>
      <c r="R144" s="84">
        <f>P144/'סכום נכסי הקרן'!$C$42</f>
        <v>1.1472424783421479E-5</v>
      </c>
    </row>
    <row r="145" spans="2:18">
      <c r="B145" s="76" t="s">
        <v>3010</v>
      </c>
      <c r="C145" s="86" t="s">
        <v>2800</v>
      </c>
      <c r="D145" s="73" t="s">
        <v>2881</v>
      </c>
      <c r="E145" s="73"/>
      <c r="F145" s="73" t="s">
        <v>602</v>
      </c>
      <c r="G145" s="94">
        <v>43541</v>
      </c>
      <c r="H145" s="73" t="s">
        <v>129</v>
      </c>
      <c r="I145" s="83">
        <v>8.66</v>
      </c>
      <c r="J145" s="86" t="s">
        <v>419</v>
      </c>
      <c r="K145" s="86" t="s">
        <v>131</v>
      </c>
      <c r="L145" s="87">
        <v>2.9270999999999998E-2</v>
      </c>
      <c r="M145" s="87">
        <v>1.1799999999999998E-2</v>
      </c>
      <c r="N145" s="83">
        <v>35337.94</v>
      </c>
      <c r="O145" s="85">
        <v>114.95</v>
      </c>
      <c r="P145" s="83">
        <v>40.620959999999997</v>
      </c>
      <c r="Q145" s="84">
        <f t="shared" si="2"/>
        <v>9.9126791974424585E-5</v>
      </c>
      <c r="R145" s="84">
        <f>P145/'סכום נכסי הקרן'!$C$42</f>
        <v>3.9651763227172845E-6</v>
      </c>
    </row>
    <row r="146" spans="2:18">
      <c r="B146" s="76" t="s">
        <v>3011</v>
      </c>
      <c r="C146" s="86" t="s">
        <v>2812</v>
      </c>
      <c r="D146" s="73">
        <v>7561</v>
      </c>
      <c r="E146" s="73"/>
      <c r="F146" s="73" t="s">
        <v>622</v>
      </c>
      <c r="G146" s="94">
        <v>43920</v>
      </c>
      <c r="H146" s="73" t="s">
        <v>129</v>
      </c>
      <c r="I146" s="83">
        <v>6.55</v>
      </c>
      <c r="J146" s="86" t="s">
        <v>155</v>
      </c>
      <c r="K146" s="86" t="s">
        <v>131</v>
      </c>
      <c r="L146" s="87">
        <v>5.5918000000000002E-2</v>
      </c>
      <c r="M146" s="87">
        <v>2.7900000000000001E-2</v>
      </c>
      <c r="N146" s="83">
        <v>3513244.58</v>
      </c>
      <c r="O146" s="85">
        <v>120.31</v>
      </c>
      <c r="P146" s="83">
        <v>4226.7847199999997</v>
      </c>
      <c r="Q146" s="84">
        <f t="shared" si="2"/>
        <v>1.0314566904871683E-2</v>
      </c>
      <c r="R146" s="84">
        <f>P146/'סכום נכסי הקרן'!$C$42</f>
        <v>4.1259356482385462E-4</v>
      </c>
    </row>
    <row r="147" spans="2:18">
      <c r="B147" s="76" t="s">
        <v>3011</v>
      </c>
      <c r="C147" s="86" t="s">
        <v>2812</v>
      </c>
      <c r="D147" s="73">
        <v>7894</v>
      </c>
      <c r="E147" s="73"/>
      <c r="F147" s="73" t="s">
        <v>622</v>
      </c>
      <c r="G147" s="94">
        <v>44068</v>
      </c>
      <c r="H147" s="73" t="s">
        <v>129</v>
      </c>
      <c r="I147" s="83">
        <v>6.59</v>
      </c>
      <c r="J147" s="86" t="s">
        <v>155</v>
      </c>
      <c r="K147" s="86" t="s">
        <v>131</v>
      </c>
      <c r="L147" s="87">
        <v>4.5102999999999997E-2</v>
      </c>
      <c r="M147" s="87">
        <v>3.7000000000000005E-2</v>
      </c>
      <c r="N147" s="83">
        <v>4370483.8899999997</v>
      </c>
      <c r="O147" s="85">
        <v>106.74</v>
      </c>
      <c r="P147" s="83">
        <v>4665.0545700000002</v>
      </c>
      <c r="Q147" s="84">
        <f t="shared" si="2"/>
        <v>1.1384071029087662E-2</v>
      </c>
      <c r="R147" s="84">
        <f>P147/'סכום נכסי הקרן'!$C$42</f>
        <v>4.5537485882037412E-4</v>
      </c>
    </row>
    <row r="148" spans="2:18">
      <c r="B148" s="76" t="s">
        <v>3011</v>
      </c>
      <c r="C148" s="86" t="s">
        <v>2812</v>
      </c>
      <c r="D148" s="73">
        <v>8076</v>
      </c>
      <c r="E148" s="73"/>
      <c r="F148" s="73" t="s">
        <v>622</v>
      </c>
      <c r="G148" s="94">
        <v>44160</v>
      </c>
      <c r="H148" s="73" t="s">
        <v>129</v>
      </c>
      <c r="I148" s="83">
        <v>6.5200000000000005</v>
      </c>
      <c r="J148" s="86" t="s">
        <v>155</v>
      </c>
      <c r="K148" s="86" t="s">
        <v>131</v>
      </c>
      <c r="L148" s="87">
        <v>4.5465999999999999E-2</v>
      </c>
      <c r="M148" s="87">
        <v>4.6800000000000008E-2</v>
      </c>
      <c r="N148" s="83">
        <v>4032959.94</v>
      </c>
      <c r="O148" s="85">
        <v>100.08</v>
      </c>
      <c r="P148" s="83">
        <v>4036.1862599999999</v>
      </c>
      <c r="Q148" s="84">
        <f t="shared" si="2"/>
        <v>9.8494520012587291E-3</v>
      </c>
      <c r="R148" s="84">
        <f>P148/'סכום נכסי הקרן'!$C$42</f>
        <v>3.9398847767824365E-4</v>
      </c>
    </row>
    <row r="149" spans="2:18">
      <c r="B149" s="76" t="s">
        <v>3012</v>
      </c>
      <c r="C149" s="86" t="s">
        <v>2812</v>
      </c>
      <c r="D149" s="73" t="s">
        <v>2882</v>
      </c>
      <c r="E149" s="73"/>
      <c r="F149" s="73" t="s">
        <v>622</v>
      </c>
      <c r="G149" s="94">
        <v>42372</v>
      </c>
      <c r="H149" s="73" t="s">
        <v>129</v>
      </c>
      <c r="I149" s="83">
        <v>9.3799999999975778</v>
      </c>
      <c r="J149" s="86" t="s">
        <v>127</v>
      </c>
      <c r="K149" s="86" t="s">
        <v>131</v>
      </c>
      <c r="L149" s="87">
        <v>6.7000000000000004E-2</v>
      </c>
      <c r="M149" s="87">
        <v>1.6599999999997107E-2</v>
      </c>
      <c r="N149" s="83">
        <v>1188413.122221</v>
      </c>
      <c r="O149" s="85">
        <v>151.47999999999999</v>
      </c>
      <c r="P149" s="83">
        <v>1800.208134172</v>
      </c>
      <c r="Q149" s="84">
        <f t="shared" si="2"/>
        <v>4.393024124164837E-3</v>
      </c>
      <c r="R149" s="84">
        <f>P149/'סכום נכסי הקרן'!$C$42</f>
        <v>1.7572560248654574E-4</v>
      </c>
    </row>
    <row r="150" spans="2:18">
      <c r="B150" s="7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83"/>
      <c r="O150" s="85"/>
      <c r="P150" s="73"/>
      <c r="Q150" s="84"/>
      <c r="R150" s="73"/>
    </row>
    <row r="151" spans="2:18">
      <c r="B151" s="70" t="s">
        <v>38</v>
      </c>
      <c r="C151" s="71"/>
      <c r="D151" s="71"/>
      <c r="E151" s="71"/>
      <c r="F151" s="71"/>
      <c r="G151" s="71"/>
      <c r="H151" s="71"/>
      <c r="I151" s="80">
        <v>4.182877754367742</v>
      </c>
      <c r="J151" s="71"/>
      <c r="K151" s="71"/>
      <c r="L151" s="71"/>
      <c r="M151" s="91">
        <v>2.6719047940479274E-2</v>
      </c>
      <c r="N151" s="80"/>
      <c r="O151" s="82"/>
      <c r="P151" s="80">
        <v>239154.15774</v>
      </c>
      <c r="Q151" s="81">
        <f t="shared" si="2"/>
        <v>0.58360473125479317</v>
      </c>
      <c r="R151" s="81">
        <f>P151/'סכום נכסי הקרן'!$C$42</f>
        <v>2.3344805335719358E-2</v>
      </c>
    </row>
    <row r="152" spans="2:18">
      <c r="B152" s="89" t="s">
        <v>36</v>
      </c>
      <c r="C152" s="71"/>
      <c r="D152" s="71"/>
      <c r="E152" s="71"/>
      <c r="F152" s="71"/>
      <c r="G152" s="71"/>
      <c r="H152" s="71"/>
      <c r="I152" s="80">
        <v>4.182877754367742</v>
      </c>
      <c r="J152" s="71"/>
      <c r="K152" s="71"/>
      <c r="L152" s="71"/>
      <c r="M152" s="91">
        <v>2.6719047940479274E-2</v>
      </c>
      <c r="N152" s="80"/>
      <c r="O152" s="82"/>
      <c r="P152" s="80">
        <v>239154.15774</v>
      </c>
      <c r="Q152" s="81">
        <f t="shared" si="2"/>
        <v>0.58360473125479317</v>
      </c>
      <c r="R152" s="81">
        <f>P152/'סכום נכסי הקרן'!$C$42</f>
        <v>2.3344805335719358E-2</v>
      </c>
    </row>
    <row r="153" spans="2:18">
      <c r="B153" s="76" t="s">
        <v>3013</v>
      </c>
      <c r="C153" s="86" t="s">
        <v>2812</v>
      </c>
      <c r="D153" s="73" t="s">
        <v>2883</v>
      </c>
      <c r="E153" s="73"/>
      <c r="F153" s="73" t="s">
        <v>2827</v>
      </c>
      <c r="G153" s="94">
        <v>43186</v>
      </c>
      <c r="H153" s="73" t="s">
        <v>2799</v>
      </c>
      <c r="I153" s="83">
        <v>5.0600000000000005</v>
      </c>
      <c r="J153" s="86" t="s">
        <v>154</v>
      </c>
      <c r="K153" s="86" t="s">
        <v>130</v>
      </c>
      <c r="L153" s="87">
        <v>4.8000000000000001E-2</v>
      </c>
      <c r="M153" s="87">
        <v>0.02</v>
      </c>
      <c r="N153" s="83">
        <v>3134352</v>
      </c>
      <c r="O153" s="85">
        <v>116.28</v>
      </c>
      <c r="P153" s="83">
        <v>11717.468150000001</v>
      </c>
      <c r="Q153" s="84">
        <f t="shared" si="2"/>
        <v>2.8593982706760151E-2</v>
      </c>
      <c r="R153" s="84">
        <f>P153/'סכום נכסי הקרן'!$C$42</f>
        <v>1.1437894936646969E-3</v>
      </c>
    </row>
    <row r="154" spans="2:18">
      <c r="B154" s="76" t="s">
        <v>3013</v>
      </c>
      <c r="C154" s="86" t="s">
        <v>2812</v>
      </c>
      <c r="D154" s="73">
        <v>6831</v>
      </c>
      <c r="E154" s="73"/>
      <c r="F154" s="73" t="s">
        <v>2827</v>
      </c>
      <c r="G154" s="94">
        <v>43552</v>
      </c>
      <c r="H154" s="73" t="s">
        <v>2799</v>
      </c>
      <c r="I154" s="83">
        <v>5.04</v>
      </c>
      <c r="J154" s="86" t="s">
        <v>154</v>
      </c>
      <c r="K154" s="86" t="s">
        <v>130</v>
      </c>
      <c r="L154" s="87">
        <v>4.5999999999999999E-2</v>
      </c>
      <c r="M154" s="87">
        <v>2.4E-2</v>
      </c>
      <c r="N154" s="83">
        <v>2162276.6</v>
      </c>
      <c r="O154" s="85">
        <v>112.89</v>
      </c>
      <c r="P154" s="83">
        <v>7847.7956699999995</v>
      </c>
      <c r="Q154" s="84">
        <f t="shared" si="2"/>
        <v>1.9150872082734628E-2</v>
      </c>
      <c r="R154" s="84">
        <f>P154/'סכום נכסי הקרן'!$C$42</f>
        <v>7.6605510003227952E-4</v>
      </c>
    </row>
    <row r="155" spans="2:18">
      <c r="B155" s="76" t="s">
        <v>3013</v>
      </c>
      <c r="C155" s="86" t="s">
        <v>2800</v>
      </c>
      <c r="D155" s="73">
        <v>7598</v>
      </c>
      <c r="E155" s="73"/>
      <c r="F155" s="73" t="s">
        <v>2827</v>
      </c>
      <c r="G155" s="94">
        <v>43942</v>
      </c>
      <c r="H155" s="73" t="s">
        <v>2799</v>
      </c>
      <c r="I155" s="83">
        <v>4.87</v>
      </c>
      <c r="J155" s="86" t="s">
        <v>154</v>
      </c>
      <c r="K155" s="86" t="s">
        <v>130</v>
      </c>
      <c r="L155" s="87">
        <v>5.4400000000000004E-2</v>
      </c>
      <c r="M155" s="87">
        <v>3.9600000000000003E-2</v>
      </c>
      <c r="N155" s="83">
        <v>2862774.73</v>
      </c>
      <c r="O155" s="85">
        <v>109.08</v>
      </c>
      <c r="P155" s="83">
        <v>10039.527269999999</v>
      </c>
      <c r="Q155" s="84">
        <f t="shared" si="2"/>
        <v>2.4499325747467628E-2</v>
      </c>
      <c r="R155" s="84">
        <f>P155/'סכום נכסי הקרן'!$C$42</f>
        <v>9.7999889274597387E-4</v>
      </c>
    </row>
    <row r="156" spans="2:18">
      <c r="B156" s="76" t="s">
        <v>3014</v>
      </c>
      <c r="C156" s="86" t="s">
        <v>2800</v>
      </c>
      <c r="D156" s="73">
        <v>7088</v>
      </c>
      <c r="E156" s="73"/>
      <c r="F156" s="73" t="s">
        <v>871</v>
      </c>
      <c r="G156" s="94">
        <v>43684</v>
      </c>
      <c r="H156" s="73" t="s">
        <v>291</v>
      </c>
      <c r="I156" s="83">
        <v>8.0200000000000014</v>
      </c>
      <c r="J156" s="86" t="s">
        <v>875</v>
      </c>
      <c r="K156" s="86" t="s">
        <v>130</v>
      </c>
      <c r="L156" s="87">
        <v>4.36E-2</v>
      </c>
      <c r="M156" s="87">
        <v>3.9299999999999995E-2</v>
      </c>
      <c r="N156" s="83">
        <v>2944152.78</v>
      </c>
      <c r="O156" s="85">
        <v>105.95</v>
      </c>
      <c r="P156" s="83">
        <v>10028.64553</v>
      </c>
      <c r="Q156" s="84">
        <f t="shared" si="2"/>
        <v>2.4472771181123072E-2</v>
      </c>
      <c r="R156" s="84">
        <f>P156/'סכום נכסי הקרן'!$C$42</f>
        <v>9.789366820597183E-4</v>
      </c>
    </row>
    <row r="157" spans="2:18">
      <c r="B157" s="76" t="s">
        <v>3015</v>
      </c>
      <c r="C157" s="86" t="s">
        <v>2800</v>
      </c>
      <c r="D157" s="73" t="s">
        <v>2884</v>
      </c>
      <c r="E157" s="73"/>
      <c r="F157" s="73" t="s">
        <v>960</v>
      </c>
      <c r="G157" s="94">
        <v>43811</v>
      </c>
      <c r="H157" s="73" t="s">
        <v>905</v>
      </c>
      <c r="I157" s="83">
        <v>9.59</v>
      </c>
      <c r="J157" s="86" t="s">
        <v>875</v>
      </c>
      <c r="K157" s="86" t="s">
        <v>130</v>
      </c>
      <c r="L157" s="87">
        <v>4.4800000000000006E-2</v>
      </c>
      <c r="M157" s="87">
        <v>3.0700000000000002E-2</v>
      </c>
      <c r="N157" s="83">
        <v>1028340.89</v>
      </c>
      <c r="O157" s="85">
        <v>115.36</v>
      </c>
      <c r="P157" s="83">
        <v>3813.9355299999997</v>
      </c>
      <c r="Q157" s="84">
        <f t="shared" si="2"/>
        <v>9.3070964813775151E-3</v>
      </c>
      <c r="R157" s="84">
        <f>P157/'סכום נכסי הקרן'!$C$42</f>
        <v>3.7229368434242311E-4</v>
      </c>
    </row>
    <row r="158" spans="2:18">
      <c r="B158" s="76" t="s">
        <v>3016</v>
      </c>
      <c r="C158" s="86" t="s">
        <v>2800</v>
      </c>
      <c r="D158" s="73">
        <v>7258</v>
      </c>
      <c r="E158" s="73"/>
      <c r="F158" s="73" t="s">
        <v>633</v>
      </c>
      <c r="G158" s="94">
        <v>43774</v>
      </c>
      <c r="H158" s="73"/>
      <c r="I158" s="83">
        <v>4.8</v>
      </c>
      <c r="J158" s="86" t="s">
        <v>875</v>
      </c>
      <c r="K158" s="86" t="s">
        <v>130</v>
      </c>
      <c r="L158" s="87">
        <v>2.3967000000000002E-2</v>
      </c>
      <c r="M158" s="87">
        <v>2.0400000000000001E-2</v>
      </c>
      <c r="N158" s="83">
        <v>735737.32</v>
      </c>
      <c r="O158" s="85">
        <v>102.9</v>
      </c>
      <c r="P158" s="83">
        <v>2433.9918900000002</v>
      </c>
      <c r="Q158" s="84">
        <f t="shared" si="2"/>
        <v>5.9396382495014045E-3</v>
      </c>
      <c r="R158" s="84">
        <f>P158/'סכום נכסי הקרן'!$C$42</f>
        <v>2.3759180019167184E-4</v>
      </c>
    </row>
    <row r="159" spans="2:18">
      <c r="B159" s="76" t="s">
        <v>3017</v>
      </c>
      <c r="C159" s="86" t="s">
        <v>2800</v>
      </c>
      <c r="D159" s="73">
        <v>8150</v>
      </c>
      <c r="E159" s="73"/>
      <c r="F159" s="73" t="s">
        <v>633</v>
      </c>
      <c r="G159" s="94">
        <v>44186</v>
      </c>
      <c r="H159" s="73"/>
      <c r="I159" s="83">
        <v>0.37000000000000005</v>
      </c>
      <c r="J159" s="86" t="s">
        <v>875</v>
      </c>
      <c r="K159" s="86" t="s">
        <v>130</v>
      </c>
      <c r="L159" s="87">
        <v>2.6516000000000001E-2</v>
      </c>
      <c r="M159" s="87">
        <v>2.06E-2</v>
      </c>
      <c r="N159" s="83">
        <v>2040015.26</v>
      </c>
      <c r="O159" s="85">
        <v>100.31</v>
      </c>
      <c r="P159" s="83">
        <v>6578.9809999999998</v>
      </c>
      <c r="Q159" s="84">
        <f t="shared" si="2"/>
        <v>1.6054600408032992E-2</v>
      </c>
      <c r="R159" s="84">
        <f>P159/'סכום נכסי הקרן'!$C$42</f>
        <v>6.4220096444807999E-4</v>
      </c>
    </row>
    <row r="160" spans="2:18">
      <c r="B160" s="76" t="s">
        <v>3018</v>
      </c>
      <c r="C160" s="86" t="s">
        <v>2800</v>
      </c>
      <c r="D160" s="73">
        <v>7889</v>
      </c>
      <c r="E160" s="73"/>
      <c r="F160" s="73" t="s">
        <v>633</v>
      </c>
      <c r="G160" s="94">
        <v>44064</v>
      </c>
      <c r="H160" s="73"/>
      <c r="I160" s="83">
        <v>4.9399999999999995</v>
      </c>
      <c r="J160" s="86" t="s">
        <v>875</v>
      </c>
      <c r="K160" s="86" t="s">
        <v>130</v>
      </c>
      <c r="L160" s="87">
        <v>3.6499999999999998E-2</v>
      </c>
      <c r="M160" s="87">
        <v>3.4099999999999998E-2</v>
      </c>
      <c r="N160" s="83">
        <v>662754.76</v>
      </c>
      <c r="O160" s="85">
        <v>101.66</v>
      </c>
      <c r="P160" s="83">
        <v>2166.1271200000001</v>
      </c>
      <c r="Q160" s="84">
        <f t="shared" si="2"/>
        <v>5.2859713904939579E-3</v>
      </c>
      <c r="R160" s="84">
        <f>P160/'סכום נכסי הקרן'!$C$42</f>
        <v>2.1144443578437788E-4</v>
      </c>
    </row>
    <row r="161" spans="2:18">
      <c r="B161" s="76" t="s">
        <v>3018</v>
      </c>
      <c r="C161" s="86" t="s">
        <v>2800</v>
      </c>
      <c r="D161" s="73">
        <v>7979</v>
      </c>
      <c r="E161" s="73"/>
      <c r="F161" s="73" t="s">
        <v>633</v>
      </c>
      <c r="G161" s="94">
        <v>44104</v>
      </c>
      <c r="H161" s="73"/>
      <c r="I161" s="83">
        <v>4.9400000000000004</v>
      </c>
      <c r="J161" s="86" t="s">
        <v>875</v>
      </c>
      <c r="K161" s="86" t="s">
        <v>130</v>
      </c>
      <c r="L161" s="87">
        <v>3.6499999999999998E-2</v>
      </c>
      <c r="M161" s="87">
        <v>3.4099999999999998E-2</v>
      </c>
      <c r="N161" s="83">
        <v>59075.63</v>
      </c>
      <c r="O161" s="85">
        <v>101.66</v>
      </c>
      <c r="P161" s="83">
        <v>193.08094</v>
      </c>
      <c r="Q161" s="84">
        <f t="shared" si="2"/>
        <v>4.7117286675662899E-4</v>
      </c>
      <c r="R161" s="84">
        <f>P161/'סכום נכסי הקרן'!$C$42</f>
        <v>1.884741206647988E-5</v>
      </c>
    </row>
    <row r="162" spans="2:18">
      <c r="B162" s="76" t="s">
        <v>3018</v>
      </c>
      <c r="C162" s="86" t="s">
        <v>2800</v>
      </c>
      <c r="D162" s="73">
        <v>8037</v>
      </c>
      <c r="E162" s="73"/>
      <c r="F162" s="73" t="s">
        <v>633</v>
      </c>
      <c r="G162" s="94">
        <v>44134</v>
      </c>
      <c r="H162" s="73"/>
      <c r="I162" s="83">
        <v>4.9400000000000004</v>
      </c>
      <c r="J162" s="86" t="s">
        <v>875</v>
      </c>
      <c r="K162" s="86" t="s">
        <v>130</v>
      </c>
      <c r="L162" s="87">
        <v>3.6499999999999998E-2</v>
      </c>
      <c r="M162" s="87">
        <v>3.4099999999999998E-2</v>
      </c>
      <c r="N162" s="83">
        <v>75075.28</v>
      </c>
      <c r="O162" s="85">
        <v>101.66</v>
      </c>
      <c r="P162" s="83">
        <v>245.37371999999999</v>
      </c>
      <c r="Q162" s="84">
        <f t="shared" si="2"/>
        <v>5.987822468605052E-4</v>
      </c>
      <c r="R162" s="84">
        <f>P162/'סכום נכסי הקרן'!$C$42</f>
        <v>2.3951921982175225E-5</v>
      </c>
    </row>
    <row r="163" spans="2:18">
      <c r="B163" s="76" t="s">
        <v>3018</v>
      </c>
      <c r="C163" s="86" t="s">
        <v>2800</v>
      </c>
      <c r="D163" s="73">
        <v>8102</v>
      </c>
      <c r="E163" s="73"/>
      <c r="F163" s="73" t="s">
        <v>633</v>
      </c>
      <c r="G163" s="94">
        <v>44165</v>
      </c>
      <c r="H163" s="73"/>
      <c r="I163" s="83">
        <v>4.9400000000000004</v>
      </c>
      <c r="J163" s="86" t="s">
        <v>875</v>
      </c>
      <c r="K163" s="86" t="s">
        <v>130</v>
      </c>
      <c r="L163" s="87">
        <v>3.6499999999999998E-2</v>
      </c>
      <c r="M163" s="87">
        <v>3.4100000000000012E-2</v>
      </c>
      <c r="N163" s="83">
        <v>88613.45</v>
      </c>
      <c r="O163" s="85">
        <v>101.66</v>
      </c>
      <c r="P163" s="83">
        <v>289.62146999999999</v>
      </c>
      <c r="Q163" s="84">
        <f t="shared" si="2"/>
        <v>7.0675944655215067E-4</v>
      </c>
      <c r="R163" s="84">
        <f>P163/'סכום נכסי הקרן'!$C$42</f>
        <v>2.8271123956562677E-5</v>
      </c>
    </row>
    <row r="164" spans="2:18">
      <c r="B164" s="76" t="s">
        <v>3018</v>
      </c>
      <c r="C164" s="86" t="s">
        <v>2800</v>
      </c>
      <c r="D164" s="73">
        <v>8164</v>
      </c>
      <c r="E164" s="73"/>
      <c r="F164" s="73" t="s">
        <v>633</v>
      </c>
      <c r="G164" s="94">
        <v>44196</v>
      </c>
      <c r="H164" s="73"/>
      <c r="I164" s="83">
        <v>4.92</v>
      </c>
      <c r="J164" s="86" t="s">
        <v>875</v>
      </c>
      <c r="K164" s="86" t="s">
        <v>130</v>
      </c>
      <c r="L164" s="87">
        <v>3.6499999999999998E-2</v>
      </c>
      <c r="M164" s="87">
        <v>4.2900000000000001E-2</v>
      </c>
      <c r="N164" s="83">
        <v>196303.41</v>
      </c>
      <c r="O164" s="85">
        <v>97.5</v>
      </c>
      <c r="P164" s="83">
        <v>615.33759999999995</v>
      </c>
      <c r="Q164" s="84">
        <f t="shared" si="2"/>
        <v>1.5016002149934832E-3</v>
      </c>
      <c r="R164" s="84">
        <f>P164/'סכום נכסי הקרן'!$C$42</f>
        <v>6.0065593772222005E-5</v>
      </c>
    </row>
    <row r="165" spans="2:18">
      <c r="B165" s="76" t="s">
        <v>3019</v>
      </c>
      <c r="C165" s="86" t="s">
        <v>2800</v>
      </c>
      <c r="D165" s="73">
        <v>8056</v>
      </c>
      <c r="E165" s="73"/>
      <c r="F165" s="73" t="s">
        <v>633</v>
      </c>
      <c r="G165" s="94">
        <v>44141</v>
      </c>
      <c r="H165" s="73"/>
      <c r="I165" s="83">
        <v>2.98</v>
      </c>
      <c r="J165" s="86" t="s">
        <v>875</v>
      </c>
      <c r="K165" s="86" t="s">
        <v>130</v>
      </c>
      <c r="L165" s="87">
        <v>4.7538999999999998E-2</v>
      </c>
      <c r="M165" s="87">
        <v>5.0200000000000002E-2</v>
      </c>
      <c r="N165" s="83">
        <v>1639334.56</v>
      </c>
      <c r="O165" s="85">
        <v>99.63</v>
      </c>
      <c r="P165" s="83">
        <v>5250.9596799999999</v>
      </c>
      <c r="Q165" s="84">
        <f t="shared" si="2"/>
        <v>1.2813847527617543E-2</v>
      </c>
      <c r="R165" s="84">
        <f>P165/'סכום נכסי הקרן'!$C$42</f>
        <v>5.1256742811295276E-4</v>
      </c>
    </row>
    <row r="166" spans="2:18">
      <c r="B166" s="76" t="s">
        <v>3020</v>
      </c>
      <c r="C166" s="86" t="s">
        <v>2800</v>
      </c>
      <c r="D166" s="73">
        <v>7903</v>
      </c>
      <c r="E166" s="73"/>
      <c r="F166" s="73" t="s">
        <v>633</v>
      </c>
      <c r="G166" s="94">
        <v>44070</v>
      </c>
      <c r="H166" s="73"/>
      <c r="I166" s="83">
        <v>3.6900000000000004</v>
      </c>
      <c r="J166" s="86" t="s">
        <v>903</v>
      </c>
      <c r="K166" s="86" t="s">
        <v>130</v>
      </c>
      <c r="L166" s="87">
        <v>2.7339000000000002E-2</v>
      </c>
      <c r="M166" s="87">
        <v>2.8100000000000003E-2</v>
      </c>
      <c r="N166" s="83">
        <v>1410452.48</v>
      </c>
      <c r="O166" s="85">
        <v>100.67</v>
      </c>
      <c r="P166" s="83">
        <v>4564.9867599999998</v>
      </c>
      <c r="Q166" s="84">
        <f t="shared" si="2"/>
        <v>1.113987687451312E-2</v>
      </c>
      <c r="R166" s="84">
        <f>P166/'סכום נכסי הקרן'!$C$42</f>
        <v>4.4560683485249706E-4</v>
      </c>
    </row>
    <row r="167" spans="2:18">
      <c r="B167" s="76" t="s">
        <v>3020</v>
      </c>
      <c r="C167" s="86" t="s">
        <v>2800</v>
      </c>
      <c r="D167" s="73">
        <v>7364</v>
      </c>
      <c r="E167" s="73"/>
      <c r="F167" s="73" t="s">
        <v>633</v>
      </c>
      <c r="G167" s="94">
        <v>43846</v>
      </c>
      <c r="H167" s="73"/>
      <c r="I167" s="83">
        <v>2.2899999999999996</v>
      </c>
      <c r="J167" s="86" t="s">
        <v>875</v>
      </c>
      <c r="K167" s="86" t="s">
        <v>132</v>
      </c>
      <c r="L167" s="87">
        <v>1.7500000000000002E-2</v>
      </c>
      <c r="M167" s="87">
        <v>1.37E-2</v>
      </c>
      <c r="N167" s="83">
        <v>3629412.54</v>
      </c>
      <c r="O167" s="85">
        <v>100.94</v>
      </c>
      <c r="P167" s="83">
        <v>14449.325130000001</v>
      </c>
      <c r="Q167" s="84">
        <f t="shared" si="2"/>
        <v>3.5260497199779021E-2</v>
      </c>
      <c r="R167" s="84">
        <f>P167/'סכום נכסי הקרן'!$C$42</f>
        <v>1.4104571109279508E-3</v>
      </c>
    </row>
    <row r="168" spans="2:18">
      <c r="B168" s="76" t="s">
        <v>3021</v>
      </c>
      <c r="C168" s="86" t="s">
        <v>2800</v>
      </c>
      <c r="D168" s="73">
        <v>8160</v>
      </c>
      <c r="E168" s="73"/>
      <c r="F168" s="73" t="s">
        <v>633</v>
      </c>
      <c r="G168" s="94">
        <v>44195</v>
      </c>
      <c r="H168" s="73"/>
      <c r="I168" s="83">
        <v>5.46</v>
      </c>
      <c r="J168" s="86" t="s">
        <v>875</v>
      </c>
      <c r="K168" s="86" t="s">
        <v>132</v>
      </c>
      <c r="L168" s="87">
        <v>2.6249999999999999E-2</v>
      </c>
      <c r="M168" s="87">
        <v>2.86E-2</v>
      </c>
      <c r="N168" s="83">
        <v>205791.21</v>
      </c>
      <c r="O168" s="85">
        <v>99.1</v>
      </c>
      <c r="P168" s="83">
        <v>804.35616000000005</v>
      </c>
      <c r="Q168" s="84">
        <f t="shared" si="2"/>
        <v>1.9628597095112223E-3</v>
      </c>
      <c r="R168" s="84">
        <f>P168/'סכום נכסי הקרן'!$C$42</f>
        <v>7.8516460484040647E-5</v>
      </c>
    </row>
    <row r="169" spans="2:18">
      <c r="B169" s="76" t="s">
        <v>3021</v>
      </c>
      <c r="C169" s="86" t="s">
        <v>2800</v>
      </c>
      <c r="D169" s="73">
        <v>7384</v>
      </c>
      <c r="E169" s="73"/>
      <c r="F169" s="73" t="s">
        <v>633</v>
      </c>
      <c r="G169" s="94">
        <v>43861</v>
      </c>
      <c r="H169" s="73"/>
      <c r="I169" s="83">
        <v>5.4599999999999991</v>
      </c>
      <c r="J169" s="86" t="s">
        <v>875</v>
      </c>
      <c r="K169" s="86" t="s">
        <v>132</v>
      </c>
      <c r="L169" s="87">
        <v>2.6249999999999999E-2</v>
      </c>
      <c r="M169" s="87">
        <v>2.86E-2</v>
      </c>
      <c r="N169" s="83">
        <v>15035.39</v>
      </c>
      <c r="O169" s="85">
        <v>99.1</v>
      </c>
      <c r="P169" s="83">
        <v>58.76737</v>
      </c>
      <c r="Q169" s="84">
        <f t="shared" si="2"/>
        <v>1.4340923653389877E-4</v>
      </c>
      <c r="R169" s="84">
        <f>P169/'סכום נכסי הקרן'!$C$42</f>
        <v>5.7365208521011331E-6</v>
      </c>
    </row>
    <row r="170" spans="2:18">
      <c r="B170" s="76" t="s">
        <v>3021</v>
      </c>
      <c r="C170" s="86" t="s">
        <v>2800</v>
      </c>
      <c r="D170" s="73" t="s">
        <v>2885</v>
      </c>
      <c r="E170" s="73"/>
      <c r="F170" s="73" t="s">
        <v>633</v>
      </c>
      <c r="G170" s="94">
        <v>43937</v>
      </c>
      <c r="H170" s="73"/>
      <c r="I170" s="83">
        <v>5.46</v>
      </c>
      <c r="J170" s="86" t="s">
        <v>875</v>
      </c>
      <c r="K170" s="86" t="s">
        <v>132</v>
      </c>
      <c r="L170" s="87">
        <v>2.6249999999999999E-2</v>
      </c>
      <c r="M170" s="87">
        <v>2.8600000000000004E-2</v>
      </c>
      <c r="N170" s="83">
        <v>53187.69</v>
      </c>
      <c r="O170" s="85">
        <v>99.1</v>
      </c>
      <c r="P170" s="83">
        <v>207.88960999999998</v>
      </c>
      <c r="Q170" s="84">
        <f t="shared" si="2"/>
        <v>5.0731026849474398E-4</v>
      </c>
      <c r="R170" s="84">
        <f>P170/'סכום נכסי הקרן'!$C$42</f>
        <v>2.0292946284650344E-5</v>
      </c>
    </row>
    <row r="171" spans="2:18">
      <c r="B171" s="76" t="s">
        <v>3021</v>
      </c>
      <c r="C171" s="86" t="s">
        <v>2800</v>
      </c>
      <c r="D171" s="73">
        <v>7824</v>
      </c>
      <c r="E171" s="73"/>
      <c r="F171" s="73" t="s">
        <v>633</v>
      </c>
      <c r="G171" s="94">
        <v>44027</v>
      </c>
      <c r="H171" s="73"/>
      <c r="I171" s="83">
        <v>5.46</v>
      </c>
      <c r="J171" s="86" t="s">
        <v>875</v>
      </c>
      <c r="K171" s="86" t="s">
        <v>132</v>
      </c>
      <c r="L171" s="87">
        <v>2.6249999999999999E-2</v>
      </c>
      <c r="M171" s="87">
        <v>2.86E-2</v>
      </c>
      <c r="N171" s="83">
        <v>4011.35</v>
      </c>
      <c r="O171" s="85">
        <v>99.1</v>
      </c>
      <c r="P171" s="83">
        <v>15.678750000000001</v>
      </c>
      <c r="Q171" s="84">
        <f t="shared" si="2"/>
        <v>3.8260646465987251E-5</v>
      </c>
      <c r="R171" s="84">
        <f>P171/'סכום נכסי הקרן'!$C$42</f>
        <v>1.5304662487002677E-6</v>
      </c>
    </row>
    <row r="172" spans="2:18">
      <c r="B172" s="76" t="s">
        <v>3021</v>
      </c>
      <c r="C172" s="86" t="s">
        <v>2800</v>
      </c>
      <c r="D172" s="73">
        <v>8016</v>
      </c>
      <c r="E172" s="73"/>
      <c r="F172" s="73" t="s">
        <v>633</v>
      </c>
      <c r="G172" s="94">
        <v>44124</v>
      </c>
      <c r="H172" s="73"/>
      <c r="I172" s="83">
        <v>5.46</v>
      </c>
      <c r="J172" s="86" t="s">
        <v>875</v>
      </c>
      <c r="K172" s="86" t="s">
        <v>132</v>
      </c>
      <c r="L172" s="87">
        <v>2.6249999999999999E-2</v>
      </c>
      <c r="M172" s="87">
        <v>2.86E-2</v>
      </c>
      <c r="N172" s="83">
        <v>6627.44</v>
      </c>
      <c r="O172" s="85">
        <v>99.1</v>
      </c>
      <c r="P172" s="83">
        <v>25.904070000000001</v>
      </c>
      <c r="Q172" s="84">
        <f t="shared" si="2"/>
        <v>6.3213359757645636E-5</v>
      </c>
      <c r="R172" s="84">
        <f>P172/'סכום נכסי הקרן'!$C$42</f>
        <v>2.5286011218349131E-6</v>
      </c>
    </row>
    <row r="173" spans="2:18">
      <c r="B173" s="76" t="s">
        <v>3021</v>
      </c>
      <c r="C173" s="86" t="s">
        <v>2800</v>
      </c>
      <c r="D173" s="73">
        <v>8127</v>
      </c>
      <c r="E173" s="73"/>
      <c r="F173" s="73" t="s">
        <v>633</v>
      </c>
      <c r="G173" s="94">
        <v>44179</v>
      </c>
      <c r="H173" s="73"/>
      <c r="I173" s="83">
        <v>5.46</v>
      </c>
      <c r="J173" s="86" t="s">
        <v>875</v>
      </c>
      <c r="K173" s="86" t="s">
        <v>132</v>
      </c>
      <c r="L173" s="87">
        <v>2.6249999999999999E-2</v>
      </c>
      <c r="M173" s="87">
        <v>2.8600000000000004E-2</v>
      </c>
      <c r="N173" s="83">
        <v>401465.08</v>
      </c>
      <c r="O173" s="85">
        <v>99.1</v>
      </c>
      <c r="P173" s="83">
        <v>1569.1677199999999</v>
      </c>
      <c r="Q173" s="84">
        <f t="shared" si="2"/>
        <v>3.8292192541343711E-3</v>
      </c>
      <c r="R173" s="84">
        <f>P173/'סכום נכסי הקרן'!$C$42</f>
        <v>1.531728125016313E-4</v>
      </c>
    </row>
    <row r="174" spans="2:18">
      <c r="B174" s="76" t="s">
        <v>3021</v>
      </c>
      <c r="C174" s="86" t="s">
        <v>2800</v>
      </c>
      <c r="D174" s="73">
        <v>8151</v>
      </c>
      <c r="E174" s="73"/>
      <c r="F174" s="73" t="s">
        <v>633</v>
      </c>
      <c r="G174" s="94">
        <v>44187</v>
      </c>
      <c r="H174" s="73"/>
      <c r="I174" s="83">
        <v>5.4600000000000009</v>
      </c>
      <c r="J174" s="86" t="s">
        <v>875</v>
      </c>
      <c r="K174" s="86" t="s">
        <v>132</v>
      </c>
      <c r="L174" s="87">
        <v>2.6249999999999999E-2</v>
      </c>
      <c r="M174" s="87">
        <v>2.8600000000000007E-2</v>
      </c>
      <c r="N174" s="83">
        <v>5361.45</v>
      </c>
      <c r="O174" s="85">
        <v>99.1</v>
      </c>
      <c r="P174" s="83">
        <v>20.9558</v>
      </c>
      <c r="Q174" s="84">
        <f t="shared" si="2"/>
        <v>5.1138161856776568E-5</v>
      </c>
      <c r="R174" s="84">
        <f>P174/'סכום נכסי הקרן'!$C$42</f>
        <v>2.0455804585514193E-6</v>
      </c>
    </row>
    <row r="175" spans="2:18">
      <c r="B175" s="76" t="s">
        <v>3021</v>
      </c>
      <c r="C175" s="86" t="s">
        <v>2800</v>
      </c>
      <c r="D175" s="73">
        <v>8159</v>
      </c>
      <c r="E175" s="73"/>
      <c r="F175" s="73" t="s">
        <v>633</v>
      </c>
      <c r="G175" s="94">
        <v>44195</v>
      </c>
      <c r="H175" s="73"/>
      <c r="I175" s="83">
        <v>5.4300000000000006</v>
      </c>
      <c r="J175" s="86" t="s">
        <v>875</v>
      </c>
      <c r="K175" s="86" t="s">
        <v>133</v>
      </c>
      <c r="L175" s="87">
        <v>2.8999E-2</v>
      </c>
      <c r="M175" s="87">
        <v>3.1100000000000003E-2</v>
      </c>
      <c r="N175" s="83">
        <v>152801.57</v>
      </c>
      <c r="O175" s="85">
        <v>99.1</v>
      </c>
      <c r="P175" s="83">
        <v>665.04943999999989</v>
      </c>
      <c r="Q175" s="84">
        <f t="shared" si="2"/>
        <v>1.62291136131661E-3</v>
      </c>
      <c r="R175" s="84">
        <f>P175/'סכום נכסי הקרן'!$C$42</f>
        <v>6.4918167687922417E-5</v>
      </c>
    </row>
    <row r="176" spans="2:18">
      <c r="B176" s="76" t="s">
        <v>3021</v>
      </c>
      <c r="C176" s="86" t="s">
        <v>2800</v>
      </c>
      <c r="D176" s="73">
        <v>7385</v>
      </c>
      <c r="E176" s="73"/>
      <c r="F176" s="73" t="s">
        <v>633</v>
      </c>
      <c r="G176" s="94">
        <v>43861</v>
      </c>
      <c r="H176" s="73"/>
      <c r="I176" s="83">
        <v>5.4300000000000006</v>
      </c>
      <c r="J176" s="86" t="s">
        <v>875</v>
      </c>
      <c r="K176" s="86" t="s">
        <v>133</v>
      </c>
      <c r="L176" s="87">
        <v>2.9003999999999999E-2</v>
      </c>
      <c r="M176" s="87">
        <v>3.1100000000000003E-2</v>
      </c>
      <c r="N176" s="83">
        <v>49018.89</v>
      </c>
      <c r="O176" s="85">
        <v>99.1</v>
      </c>
      <c r="P176" s="83">
        <v>213.34849</v>
      </c>
      <c r="Q176" s="84">
        <f t="shared" si="2"/>
        <v>5.2063150123206358E-4</v>
      </c>
      <c r="R176" s="84">
        <f>P176/'סכום נכסי הקרן'!$C$42</f>
        <v>2.0825809656775352E-5</v>
      </c>
    </row>
    <row r="177" spans="2:18">
      <c r="B177" s="76" t="s">
        <v>3021</v>
      </c>
      <c r="C177" s="86" t="s">
        <v>2800</v>
      </c>
      <c r="D177" s="73">
        <v>7610</v>
      </c>
      <c r="E177" s="73"/>
      <c r="F177" s="73" t="s">
        <v>633</v>
      </c>
      <c r="G177" s="94">
        <v>43937</v>
      </c>
      <c r="H177" s="73"/>
      <c r="I177" s="83">
        <v>5.43</v>
      </c>
      <c r="J177" s="86" t="s">
        <v>875</v>
      </c>
      <c r="K177" s="86" t="s">
        <v>133</v>
      </c>
      <c r="L177" s="87">
        <v>2.9003999999999999E-2</v>
      </c>
      <c r="M177" s="87">
        <v>3.1099999999999999E-2</v>
      </c>
      <c r="N177" s="83">
        <v>75922.22</v>
      </c>
      <c r="O177" s="85">
        <v>99.1</v>
      </c>
      <c r="P177" s="83">
        <v>330.44184999999999</v>
      </c>
      <c r="Q177" s="84">
        <f t="shared" si="2"/>
        <v>8.0637288051769367E-4</v>
      </c>
      <c r="R177" s="84">
        <f>P177/'סכום נכסי הקרן'!$C$42</f>
        <v>3.2255766472650975E-5</v>
      </c>
    </row>
    <row r="178" spans="2:18">
      <c r="B178" s="76" t="s">
        <v>3021</v>
      </c>
      <c r="C178" s="86" t="s">
        <v>2800</v>
      </c>
      <c r="D178" s="73">
        <v>7828</v>
      </c>
      <c r="E178" s="73"/>
      <c r="F178" s="73" t="s">
        <v>633</v>
      </c>
      <c r="G178" s="94">
        <v>44027</v>
      </c>
      <c r="H178" s="73"/>
      <c r="I178" s="83">
        <v>5.4299999999999988</v>
      </c>
      <c r="J178" s="86" t="s">
        <v>875</v>
      </c>
      <c r="K178" s="86" t="s">
        <v>133</v>
      </c>
      <c r="L178" s="87">
        <v>2.8999E-2</v>
      </c>
      <c r="M178" s="87">
        <v>3.1099999999999999E-2</v>
      </c>
      <c r="N178" s="83">
        <v>50417.31</v>
      </c>
      <c r="O178" s="85">
        <v>99.1</v>
      </c>
      <c r="P178" s="83">
        <v>219.43492000000001</v>
      </c>
      <c r="Q178" s="84">
        <f t="shared" si="2"/>
        <v>5.3548413594273745E-4</v>
      </c>
      <c r="R178" s="84">
        <f>P178/'סכום נכסי הקרן'!$C$42</f>
        <v>2.1419930724467405E-5</v>
      </c>
    </row>
    <row r="179" spans="2:18">
      <c r="B179" s="76" t="s">
        <v>3021</v>
      </c>
      <c r="C179" s="86" t="s">
        <v>2800</v>
      </c>
      <c r="D179" s="73">
        <v>8015</v>
      </c>
      <c r="E179" s="73"/>
      <c r="F179" s="73" t="s">
        <v>633</v>
      </c>
      <c r="G179" s="94">
        <v>44124</v>
      </c>
      <c r="H179" s="73"/>
      <c r="I179" s="83">
        <v>5.43</v>
      </c>
      <c r="J179" s="86" t="s">
        <v>875</v>
      </c>
      <c r="K179" s="86" t="s">
        <v>133</v>
      </c>
      <c r="L179" s="87">
        <v>2.9014999999999999E-2</v>
      </c>
      <c r="M179" s="87">
        <v>3.1099999999999999E-2</v>
      </c>
      <c r="N179" s="83">
        <v>37745.53</v>
      </c>
      <c r="O179" s="85">
        <v>99.1</v>
      </c>
      <c r="P179" s="83">
        <v>164.28262000000001</v>
      </c>
      <c r="Q179" s="84">
        <f t="shared" si="2"/>
        <v>4.008967069649128E-4</v>
      </c>
      <c r="R179" s="84">
        <f>P179/'סכום נכסי הקרן'!$C$42</f>
        <v>1.6036291487398648E-5</v>
      </c>
    </row>
    <row r="180" spans="2:18">
      <c r="B180" s="76" t="s">
        <v>3021</v>
      </c>
      <c r="C180" s="86" t="s">
        <v>2800</v>
      </c>
      <c r="D180" s="73">
        <v>8143</v>
      </c>
      <c r="E180" s="73"/>
      <c r="F180" s="73" t="s">
        <v>633</v>
      </c>
      <c r="G180" s="94">
        <v>44187</v>
      </c>
      <c r="H180" s="73"/>
      <c r="I180" s="83">
        <v>5.4300000000000015</v>
      </c>
      <c r="J180" s="86" t="s">
        <v>875</v>
      </c>
      <c r="K180" s="86" t="s">
        <v>133</v>
      </c>
      <c r="L180" s="87">
        <v>2.8999E-2</v>
      </c>
      <c r="M180" s="87">
        <v>3.1099999999999999E-2</v>
      </c>
      <c r="N180" s="83">
        <v>18238.990000000002</v>
      </c>
      <c r="O180" s="85">
        <v>99.1</v>
      </c>
      <c r="P180" s="83">
        <v>79.382899999999992</v>
      </c>
      <c r="Q180" s="84">
        <f t="shared" si="2"/>
        <v>1.9371704200556926E-4</v>
      </c>
      <c r="R180" s="84">
        <f>P180/'סכום נכסי הקרן'!$C$42</f>
        <v>7.7488861786780491E-6</v>
      </c>
    </row>
    <row r="181" spans="2:18">
      <c r="B181" s="76" t="s">
        <v>3021</v>
      </c>
      <c r="C181" s="86" t="s">
        <v>2800</v>
      </c>
      <c r="D181" s="73">
        <v>7276</v>
      </c>
      <c r="E181" s="73"/>
      <c r="F181" s="73" t="s">
        <v>633</v>
      </c>
      <c r="G181" s="94">
        <v>43788</v>
      </c>
      <c r="H181" s="73"/>
      <c r="I181" s="83">
        <v>5.46</v>
      </c>
      <c r="J181" s="86" t="s">
        <v>875</v>
      </c>
      <c r="K181" s="86" t="s">
        <v>132</v>
      </c>
      <c r="L181" s="87">
        <v>2.6249999999999999E-2</v>
      </c>
      <c r="M181" s="87">
        <v>2.86E-2</v>
      </c>
      <c r="N181" s="83">
        <v>655634.29</v>
      </c>
      <c r="O181" s="85">
        <v>99.1</v>
      </c>
      <c r="P181" s="83">
        <v>2562.6142999999997</v>
      </c>
      <c r="Q181" s="84">
        <f t="shared" si="2"/>
        <v>6.2535138171718654E-3</v>
      </c>
      <c r="R181" s="84">
        <f>P181/'סכום נכסי הקרן'!$C$42</f>
        <v>2.5014715424295059E-4</v>
      </c>
    </row>
    <row r="182" spans="2:18">
      <c r="B182" s="76" t="s">
        <v>3021</v>
      </c>
      <c r="C182" s="86" t="s">
        <v>2800</v>
      </c>
      <c r="D182" s="73">
        <v>7275</v>
      </c>
      <c r="E182" s="73"/>
      <c r="F182" s="73" t="s">
        <v>633</v>
      </c>
      <c r="G182" s="94">
        <v>43788</v>
      </c>
      <c r="H182" s="73"/>
      <c r="I182" s="83">
        <v>5.43</v>
      </c>
      <c r="J182" s="86" t="s">
        <v>875</v>
      </c>
      <c r="K182" s="86" t="s">
        <v>133</v>
      </c>
      <c r="L182" s="87">
        <v>2.9003999999999999E-2</v>
      </c>
      <c r="M182" s="87">
        <v>3.1099999999999996E-2</v>
      </c>
      <c r="N182" s="83">
        <v>616098.02</v>
      </c>
      <c r="O182" s="85">
        <v>99.1</v>
      </c>
      <c r="P182" s="83">
        <v>2681.48837</v>
      </c>
      <c r="Q182" s="84">
        <f t="shared" si="2"/>
        <v>6.5436006395424651E-3</v>
      </c>
      <c r="R182" s="84">
        <f>P182/'סכום נכסי הקרן'!$C$42</f>
        <v>2.6175093336951578E-4</v>
      </c>
    </row>
    <row r="183" spans="2:18">
      <c r="B183" s="76" t="s">
        <v>3022</v>
      </c>
      <c r="C183" s="86" t="s">
        <v>2800</v>
      </c>
      <c r="D183" s="73" t="s">
        <v>2886</v>
      </c>
      <c r="E183" s="73"/>
      <c r="F183" s="73" t="s">
        <v>633</v>
      </c>
      <c r="G183" s="94">
        <v>43797</v>
      </c>
      <c r="H183" s="73"/>
      <c r="I183" s="83">
        <v>5.5900000000000007</v>
      </c>
      <c r="J183" s="86" t="s">
        <v>875</v>
      </c>
      <c r="K183" s="86" t="s">
        <v>130</v>
      </c>
      <c r="L183" s="87">
        <v>3.15E-2</v>
      </c>
      <c r="M183" s="87">
        <v>2.5100000000000001E-2</v>
      </c>
      <c r="N183" s="83">
        <v>61375.33</v>
      </c>
      <c r="O183" s="85">
        <v>105.15</v>
      </c>
      <c r="P183" s="83">
        <v>207.48374999999999</v>
      </c>
      <c r="Q183" s="84">
        <f t="shared" si="2"/>
        <v>5.0631985369926056E-4</v>
      </c>
      <c r="R183" s="84">
        <f>P183/'סכום נכסי הקרן'!$C$42</f>
        <v>2.0253328647294211E-5</v>
      </c>
    </row>
    <row r="184" spans="2:18">
      <c r="B184" s="76" t="s">
        <v>3022</v>
      </c>
      <c r="C184" s="86" t="s">
        <v>2800</v>
      </c>
      <c r="D184" s="73">
        <v>7847</v>
      </c>
      <c r="E184" s="73"/>
      <c r="F184" s="73" t="s">
        <v>633</v>
      </c>
      <c r="G184" s="94">
        <v>44043</v>
      </c>
      <c r="H184" s="73"/>
      <c r="I184" s="83">
        <v>5.59</v>
      </c>
      <c r="J184" s="86" t="s">
        <v>875</v>
      </c>
      <c r="K184" s="86" t="s">
        <v>130</v>
      </c>
      <c r="L184" s="87">
        <v>3.15E-2</v>
      </c>
      <c r="M184" s="87">
        <v>2.5100000000000001E-2</v>
      </c>
      <c r="N184" s="83">
        <v>251706.7</v>
      </c>
      <c r="O184" s="85">
        <v>105.15</v>
      </c>
      <c r="P184" s="83">
        <v>850.91276000000005</v>
      </c>
      <c r="Q184" s="84">
        <f t="shared" si="2"/>
        <v>2.0764711653516676E-3</v>
      </c>
      <c r="R184" s="84">
        <f>P184/'סכום נכסי הקרן'!$C$42</f>
        <v>8.3061038652213425E-5</v>
      </c>
    </row>
    <row r="185" spans="2:18">
      <c r="B185" s="76" t="s">
        <v>3022</v>
      </c>
      <c r="C185" s="86" t="s">
        <v>2800</v>
      </c>
      <c r="D185" s="73">
        <v>7906</v>
      </c>
      <c r="E185" s="73"/>
      <c r="F185" s="73" t="s">
        <v>633</v>
      </c>
      <c r="G185" s="94">
        <v>44071</v>
      </c>
      <c r="H185" s="73"/>
      <c r="I185" s="83">
        <v>5.59</v>
      </c>
      <c r="J185" s="86" t="s">
        <v>875</v>
      </c>
      <c r="K185" s="86" t="s">
        <v>130</v>
      </c>
      <c r="L185" s="87">
        <v>3.15E-2</v>
      </c>
      <c r="M185" s="87">
        <v>2.5100000000000001E-2</v>
      </c>
      <c r="N185" s="83">
        <v>287710.65000000002</v>
      </c>
      <c r="O185" s="85">
        <v>105.15</v>
      </c>
      <c r="P185" s="83">
        <v>972.62671</v>
      </c>
      <c r="Q185" s="84">
        <f t="shared" si="2"/>
        <v>2.3734881093637125E-3</v>
      </c>
      <c r="R185" s="84">
        <f>P185/'סכום נכסי הקרן'!$C$42</f>
        <v>9.494202996025723E-5</v>
      </c>
    </row>
    <row r="186" spans="2:18">
      <c r="B186" s="76" t="s">
        <v>3022</v>
      </c>
      <c r="C186" s="86" t="s">
        <v>2800</v>
      </c>
      <c r="D186" s="73">
        <v>7977</v>
      </c>
      <c r="E186" s="73"/>
      <c r="F186" s="73" t="s">
        <v>633</v>
      </c>
      <c r="G186" s="94">
        <v>44104</v>
      </c>
      <c r="H186" s="73"/>
      <c r="I186" s="83">
        <v>5.59</v>
      </c>
      <c r="J186" s="86" t="s">
        <v>875</v>
      </c>
      <c r="K186" s="86" t="s">
        <v>130</v>
      </c>
      <c r="L186" s="87">
        <v>3.15E-2</v>
      </c>
      <c r="M186" s="87">
        <v>2.5100000000000001E-2</v>
      </c>
      <c r="N186" s="83">
        <v>236291.63</v>
      </c>
      <c r="O186" s="85">
        <v>105.15</v>
      </c>
      <c r="P186" s="83">
        <v>798.80098999999996</v>
      </c>
      <c r="Q186" s="84">
        <f t="shared" si="2"/>
        <v>1.9493035015591561E-3</v>
      </c>
      <c r="R186" s="84">
        <f>P186/'סכום נכסי הקרן'!$C$42</f>
        <v>7.7974197855272892E-5</v>
      </c>
    </row>
    <row r="187" spans="2:18">
      <c r="B187" s="76" t="s">
        <v>3022</v>
      </c>
      <c r="C187" s="86" t="s">
        <v>2800</v>
      </c>
      <c r="D187" s="73">
        <v>8023</v>
      </c>
      <c r="E187" s="73"/>
      <c r="F187" s="73" t="s">
        <v>633</v>
      </c>
      <c r="G187" s="94">
        <v>44134</v>
      </c>
      <c r="H187" s="73"/>
      <c r="I187" s="83">
        <v>5.5900000000000007</v>
      </c>
      <c r="J187" s="86" t="s">
        <v>875</v>
      </c>
      <c r="K187" s="86" t="s">
        <v>130</v>
      </c>
      <c r="L187" s="87">
        <v>3.15E-2</v>
      </c>
      <c r="M187" s="87">
        <v>2.5100000000000001E-2</v>
      </c>
      <c r="N187" s="83">
        <v>182399.23</v>
      </c>
      <c r="O187" s="85">
        <v>105.15</v>
      </c>
      <c r="P187" s="83">
        <v>616.61381999999992</v>
      </c>
      <c r="Q187" s="84">
        <f t="shared" ref="Q187:Q250" si="3">IFERROR(P187/$P$10,0)</f>
        <v>1.5047145577971393E-3</v>
      </c>
      <c r="R187" s="84">
        <f>P187/'סכום נכסי הקרן'!$C$42</f>
        <v>6.0190170772041261E-5</v>
      </c>
    </row>
    <row r="188" spans="2:18">
      <c r="B188" s="76" t="s">
        <v>3022</v>
      </c>
      <c r="C188" s="86" t="s">
        <v>2800</v>
      </c>
      <c r="D188" s="73">
        <v>8082</v>
      </c>
      <c r="E188" s="73"/>
      <c r="F188" s="73" t="s">
        <v>633</v>
      </c>
      <c r="G188" s="94">
        <v>44165</v>
      </c>
      <c r="H188" s="73"/>
      <c r="I188" s="83">
        <v>5.589999999999999</v>
      </c>
      <c r="J188" s="86" t="s">
        <v>875</v>
      </c>
      <c r="K188" s="86" t="s">
        <v>130</v>
      </c>
      <c r="L188" s="87">
        <v>3.15E-2</v>
      </c>
      <c r="M188" s="87">
        <v>2.5099999999999997E-2</v>
      </c>
      <c r="N188" s="83">
        <v>220024.51</v>
      </c>
      <c r="O188" s="85">
        <v>105.15</v>
      </c>
      <c r="P188" s="83">
        <v>743.80881000000011</v>
      </c>
      <c r="Q188" s="84">
        <f t="shared" si="3"/>
        <v>1.8151068113017102E-3</v>
      </c>
      <c r="R188" s="84">
        <f>P188/'סכום נכסי הקרן'!$C$42</f>
        <v>7.2606188579504757E-5</v>
      </c>
    </row>
    <row r="189" spans="2:18">
      <c r="B189" s="76" t="s">
        <v>3022</v>
      </c>
      <c r="C189" s="86" t="s">
        <v>2800</v>
      </c>
      <c r="D189" s="73">
        <v>8163</v>
      </c>
      <c r="E189" s="73"/>
      <c r="F189" s="73" t="s">
        <v>633</v>
      </c>
      <c r="G189" s="94">
        <v>44196</v>
      </c>
      <c r="H189" s="73"/>
      <c r="I189" s="83">
        <v>5.5600000000000005</v>
      </c>
      <c r="J189" s="86" t="s">
        <v>875</v>
      </c>
      <c r="K189" s="86" t="s">
        <v>130</v>
      </c>
      <c r="L189" s="87">
        <v>3.1451E-2</v>
      </c>
      <c r="M189" s="87">
        <v>3.4299999999999997E-2</v>
      </c>
      <c r="N189" s="83">
        <v>261752.01</v>
      </c>
      <c r="O189" s="85">
        <v>100</v>
      </c>
      <c r="P189" s="83">
        <v>841.53270999999995</v>
      </c>
      <c r="Q189" s="84">
        <f t="shared" si="3"/>
        <v>2.0535811532726889E-3</v>
      </c>
      <c r="R189" s="84">
        <f>P189/'סכום נכסי הקרן'!$C$42</f>
        <v>8.2145414005087788E-5</v>
      </c>
    </row>
    <row r="190" spans="2:18">
      <c r="B190" s="76" t="s">
        <v>3022</v>
      </c>
      <c r="C190" s="86" t="s">
        <v>2800</v>
      </c>
      <c r="D190" s="73">
        <v>7386</v>
      </c>
      <c r="E190" s="73"/>
      <c r="F190" s="73" t="s">
        <v>633</v>
      </c>
      <c r="G190" s="94">
        <v>43861</v>
      </c>
      <c r="H190" s="73"/>
      <c r="I190" s="83">
        <v>5.589999999999999</v>
      </c>
      <c r="J190" s="86" t="s">
        <v>875</v>
      </c>
      <c r="K190" s="86" t="s">
        <v>130</v>
      </c>
      <c r="L190" s="87">
        <v>3.15E-2</v>
      </c>
      <c r="M190" s="87">
        <v>2.5099999999999997E-2</v>
      </c>
      <c r="N190" s="83">
        <v>165026</v>
      </c>
      <c r="O190" s="85">
        <v>105.15</v>
      </c>
      <c r="P190" s="83">
        <v>557.88235999999995</v>
      </c>
      <c r="Q190" s="84">
        <f t="shared" si="3"/>
        <v>1.3613929519617717E-3</v>
      </c>
      <c r="R190" s="84">
        <f>P190/'סכום נכסי הקרן'!$C$42</f>
        <v>5.4457155240389198E-5</v>
      </c>
    </row>
    <row r="191" spans="2:18">
      <c r="B191" s="76" t="s">
        <v>3022</v>
      </c>
      <c r="C191" s="86" t="s">
        <v>2800</v>
      </c>
      <c r="D191" s="73">
        <v>7535</v>
      </c>
      <c r="E191" s="73"/>
      <c r="F191" s="73" t="s">
        <v>633</v>
      </c>
      <c r="G191" s="94">
        <v>43921</v>
      </c>
      <c r="H191" s="73"/>
      <c r="I191" s="83">
        <v>5.59</v>
      </c>
      <c r="J191" s="86" t="s">
        <v>875</v>
      </c>
      <c r="K191" s="86" t="s">
        <v>130</v>
      </c>
      <c r="L191" s="87">
        <v>3.15E-2</v>
      </c>
      <c r="M191" s="87">
        <v>2.5099999999999997E-2</v>
      </c>
      <c r="N191" s="83">
        <v>182588.87</v>
      </c>
      <c r="O191" s="85">
        <v>105.15</v>
      </c>
      <c r="P191" s="83">
        <v>617.25492000000008</v>
      </c>
      <c r="Q191" s="84">
        <f t="shared" si="3"/>
        <v>1.5062790256564617E-3</v>
      </c>
      <c r="R191" s="84">
        <f>P191/'סכום נכסי הקרן'!$C$42</f>
        <v>6.0252751137953213E-5</v>
      </c>
    </row>
    <row r="192" spans="2:18">
      <c r="B192" s="76" t="s">
        <v>3022</v>
      </c>
      <c r="C192" s="86" t="s">
        <v>2800</v>
      </c>
      <c r="D192" s="73">
        <v>7645</v>
      </c>
      <c r="E192" s="73"/>
      <c r="F192" s="73" t="s">
        <v>633</v>
      </c>
      <c r="G192" s="94">
        <v>43951</v>
      </c>
      <c r="H192" s="73"/>
      <c r="I192" s="83">
        <v>5.5900000000000007</v>
      </c>
      <c r="J192" s="86" t="s">
        <v>875</v>
      </c>
      <c r="K192" s="86" t="s">
        <v>130</v>
      </c>
      <c r="L192" s="87">
        <v>3.15E-2</v>
      </c>
      <c r="M192" s="87">
        <v>2.5100000000000001E-2</v>
      </c>
      <c r="N192" s="83">
        <v>156494.01</v>
      </c>
      <c r="O192" s="85">
        <v>105.15</v>
      </c>
      <c r="P192" s="83">
        <v>529.03933999999992</v>
      </c>
      <c r="Q192" s="84">
        <f t="shared" si="3"/>
        <v>1.2910077113506642E-3</v>
      </c>
      <c r="R192" s="84">
        <f>P192/'סכום נכסי הקרן'!$C$42</f>
        <v>5.1641671313380552E-5</v>
      </c>
    </row>
    <row r="193" spans="2:18">
      <c r="B193" s="76" t="s">
        <v>3022</v>
      </c>
      <c r="C193" s="86" t="s">
        <v>2800</v>
      </c>
      <c r="D193" s="73">
        <v>7778</v>
      </c>
      <c r="E193" s="73"/>
      <c r="F193" s="73" t="s">
        <v>633</v>
      </c>
      <c r="G193" s="94">
        <v>44012</v>
      </c>
      <c r="H193" s="73"/>
      <c r="I193" s="83">
        <v>5.59</v>
      </c>
      <c r="J193" s="86" t="s">
        <v>875</v>
      </c>
      <c r="K193" s="86" t="s">
        <v>130</v>
      </c>
      <c r="L193" s="87">
        <v>3.15E-2</v>
      </c>
      <c r="M193" s="87">
        <v>2.5099999999999997E-2</v>
      </c>
      <c r="N193" s="83">
        <v>239603.87</v>
      </c>
      <c r="O193" s="85">
        <v>105.15</v>
      </c>
      <c r="P193" s="83">
        <v>809.99825999999996</v>
      </c>
      <c r="Q193" s="84">
        <f t="shared" si="3"/>
        <v>1.9766280515937061E-3</v>
      </c>
      <c r="R193" s="84">
        <f>P193/'סכום נכסי הקרן'!$C$42</f>
        <v>7.9067208701965656E-5</v>
      </c>
    </row>
    <row r="194" spans="2:18">
      <c r="B194" s="76" t="s">
        <v>3022</v>
      </c>
      <c r="C194" s="86" t="s">
        <v>2800</v>
      </c>
      <c r="D194" s="73">
        <v>7125</v>
      </c>
      <c r="E194" s="73"/>
      <c r="F194" s="73" t="s">
        <v>633</v>
      </c>
      <c r="G194" s="94">
        <v>43706</v>
      </c>
      <c r="H194" s="73"/>
      <c r="I194" s="83">
        <v>5.59</v>
      </c>
      <c r="J194" s="86" t="s">
        <v>875</v>
      </c>
      <c r="K194" s="86" t="s">
        <v>130</v>
      </c>
      <c r="L194" s="87">
        <v>3.15E-2</v>
      </c>
      <c r="M194" s="87">
        <v>2.5099999999999997E-2</v>
      </c>
      <c r="N194" s="83">
        <v>143300.74</v>
      </c>
      <c r="O194" s="85">
        <v>105.15</v>
      </c>
      <c r="P194" s="83">
        <v>484.43853999999999</v>
      </c>
      <c r="Q194" s="84">
        <f t="shared" si="3"/>
        <v>1.1821689684087713E-3</v>
      </c>
      <c r="R194" s="84">
        <f>P194/'סכום נכסי הקרן'!$C$42</f>
        <v>4.728800669949036E-5</v>
      </c>
    </row>
    <row r="195" spans="2:18">
      <c r="B195" s="76" t="s">
        <v>3022</v>
      </c>
      <c r="C195" s="86" t="s">
        <v>2800</v>
      </c>
      <c r="D195" s="73">
        <v>7204</v>
      </c>
      <c r="E195" s="73"/>
      <c r="F195" s="73" t="s">
        <v>633</v>
      </c>
      <c r="G195" s="94">
        <v>43738</v>
      </c>
      <c r="H195" s="73"/>
      <c r="I195" s="83">
        <v>5.59</v>
      </c>
      <c r="J195" s="86" t="s">
        <v>875</v>
      </c>
      <c r="K195" s="86" t="s">
        <v>130</v>
      </c>
      <c r="L195" s="87">
        <v>3.15E-2</v>
      </c>
      <c r="M195" s="87">
        <v>2.5099999999999997E-2</v>
      </c>
      <c r="N195" s="83">
        <v>70551.179999999993</v>
      </c>
      <c r="O195" s="85">
        <v>105.15</v>
      </c>
      <c r="P195" s="83">
        <v>238.50339000000002</v>
      </c>
      <c r="Q195" s="84">
        <f t="shared" si="3"/>
        <v>5.8201667133728652E-4</v>
      </c>
      <c r="R195" s="84">
        <f>P195/'סכום נכסי הקרן'!$C$42</f>
        <v>2.3281281262574947E-5</v>
      </c>
    </row>
    <row r="196" spans="2:18">
      <c r="B196" s="76" t="s">
        <v>3022</v>
      </c>
      <c r="C196" s="86" t="s">
        <v>2800</v>
      </c>
      <c r="D196" s="73">
        <v>7246</v>
      </c>
      <c r="E196" s="73"/>
      <c r="F196" s="73" t="s">
        <v>633</v>
      </c>
      <c r="G196" s="94">
        <v>43769</v>
      </c>
      <c r="H196" s="73"/>
      <c r="I196" s="83">
        <v>5.59</v>
      </c>
      <c r="J196" s="86" t="s">
        <v>875</v>
      </c>
      <c r="K196" s="86" t="s">
        <v>130</v>
      </c>
      <c r="L196" s="87">
        <v>3.15E-2</v>
      </c>
      <c r="M196" s="87">
        <v>2.5099999999999997E-2</v>
      </c>
      <c r="N196" s="83">
        <v>133547.45000000001</v>
      </c>
      <c r="O196" s="85">
        <v>105.15</v>
      </c>
      <c r="P196" s="83">
        <v>451.46681999999998</v>
      </c>
      <c r="Q196" s="84">
        <f t="shared" si="3"/>
        <v>1.1017085157390418E-3</v>
      </c>
      <c r="R196" s="84">
        <f>P196/'סכום נכסי הקרן'!$C$42</f>
        <v>4.4069503654184101E-5</v>
      </c>
    </row>
    <row r="197" spans="2:18">
      <c r="B197" s="76" t="s">
        <v>3022</v>
      </c>
      <c r="C197" s="86" t="s">
        <v>2800</v>
      </c>
      <c r="D197" s="73">
        <v>7280</v>
      </c>
      <c r="E197" s="73"/>
      <c r="F197" s="73" t="s">
        <v>633</v>
      </c>
      <c r="G197" s="94">
        <v>43798</v>
      </c>
      <c r="H197" s="73"/>
      <c r="I197" s="83">
        <v>5.59</v>
      </c>
      <c r="J197" s="86" t="s">
        <v>875</v>
      </c>
      <c r="K197" s="86" t="s">
        <v>130</v>
      </c>
      <c r="L197" s="87">
        <v>3.15E-2</v>
      </c>
      <c r="M197" s="87">
        <v>2.5100000000000001E-2</v>
      </c>
      <c r="N197" s="83">
        <v>24137.919999999998</v>
      </c>
      <c r="O197" s="85">
        <v>105.15</v>
      </c>
      <c r="P197" s="83">
        <v>81.599980000000002</v>
      </c>
      <c r="Q197" s="84">
        <f t="shared" si="3"/>
        <v>1.9912735303590087E-4</v>
      </c>
      <c r="R197" s="84">
        <f>P197/'סכום נכסי הקרן'!$C$42</f>
        <v>7.9653043313157539E-6</v>
      </c>
    </row>
    <row r="198" spans="2:18">
      <c r="B198" s="76" t="s">
        <v>3022</v>
      </c>
      <c r="C198" s="86" t="s">
        <v>2800</v>
      </c>
      <c r="D198" s="73">
        <v>7337</v>
      </c>
      <c r="E198" s="73"/>
      <c r="F198" s="73" t="s">
        <v>633</v>
      </c>
      <c r="G198" s="94">
        <v>43830</v>
      </c>
      <c r="H198" s="73"/>
      <c r="I198" s="83">
        <v>5.5900000000000016</v>
      </c>
      <c r="J198" s="86" t="s">
        <v>875</v>
      </c>
      <c r="K198" s="86" t="s">
        <v>130</v>
      </c>
      <c r="L198" s="87">
        <v>3.15E-2</v>
      </c>
      <c r="M198" s="87">
        <v>2.5099999999999997E-2</v>
      </c>
      <c r="N198" s="83">
        <v>161964.35</v>
      </c>
      <c r="O198" s="85">
        <v>105.15</v>
      </c>
      <c r="P198" s="83">
        <v>547.53220999999996</v>
      </c>
      <c r="Q198" s="84">
        <f t="shared" si="3"/>
        <v>1.3361356176704578E-3</v>
      </c>
      <c r="R198" s="84">
        <f>P198/'סכום נכסי הקרן'!$C$42</f>
        <v>5.3446835205693508E-5</v>
      </c>
    </row>
    <row r="199" spans="2:18">
      <c r="B199" s="76" t="s">
        <v>3023</v>
      </c>
      <c r="C199" s="86" t="s">
        <v>2800</v>
      </c>
      <c r="D199" s="73">
        <v>7533</v>
      </c>
      <c r="E199" s="73"/>
      <c r="F199" s="73" t="s">
        <v>633</v>
      </c>
      <c r="G199" s="94">
        <v>43921</v>
      </c>
      <c r="H199" s="73"/>
      <c r="I199" s="83">
        <v>5.22</v>
      </c>
      <c r="J199" s="86" t="s">
        <v>875</v>
      </c>
      <c r="K199" s="86" t="s">
        <v>130</v>
      </c>
      <c r="L199" s="87">
        <v>3.2538999999999998E-2</v>
      </c>
      <c r="M199" s="87">
        <v>2.7300000000000008E-2</v>
      </c>
      <c r="N199" s="83">
        <v>44454.53</v>
      </c>
      <c r="O199" s="85">
        <v>102.97</v>
      </c>
      <c r="P199" s="83">
        <v>147.16607999999999</v>
      </c>
      <c r="Q199" s="84">
        <f t="shared" si="3"/>
        <v>3.5912744055904947E-4</v>
      </c>
      <c r="R199" s="84">
        <f>P199/'סכום נכסי הקרן'!$C$42</f>
        <v>1.4365476737209501E-5</v>
      </c>
    </row>
    <row r="200" spans="2:18">
      <c r="B200" s="76" t="s">
        <v>3023</v>
      </c>
      <c r="C200" s="86" t="s">
        <v>2800</v>
      </c>
      <c r="D200" s="73">
        <v>7647</v>
      </c>
      <c r="E200" s="73"/>
      <c r="F200" s="73" t="s">
        <v>633</v>
      </c>
      <c r="G200" s="94">
        <v>43955</v>
      </c>
      <c r="H200" s="73"/>
      <c r="I200" s="83">
        <v>5.2100000000000009</v>
      </c>
      <c r="J200" s="86" t="s">
        <v>875</v>
      </c>
      <c r="K200" s="86" t="s">
        <v>130</v>
      </c>
      <c r="L200" s="87">
        <v>3.1600000000000003E-2</v>
      </c>
      <c r="M200" s="87">
        <v>2.6900000000000004E-2</v>
      </c>
      <c r="N200" s="83">
        <v>168927.21</v>
      </c>
      <c r="O200" s="85">
        <v>102.97</v>
      </c>
      <c r="P200" s="83">
        <v>559.23107999999991</v>
      </c>
      <c r="Q200" s="84">
        <f t="shared" si="3"/>
        <v>1.3646842155575049E-3</v>
      </c>
      <c r="R200" s="84">
        <f>P200/'סכום נכסי הקרן'!$C$42</f>
        <v>5.4588809258658959E-5</v>
      </c>
    </row>
    <row r="201" spans="2:18">
      <c r="B201" s="76" t="s">
        <v>3023</v>
      </c>
      <c r="C201" s="86" t="s">
        <v>2800</v>
      </c>
      <c r="D201" s="73">
        <v>7713</v>
      </c>
      <c r="E201" s="73"/>
      <c r="F201" s="73" t="s">
        <v>633</v>
      </c>
      <c r="G201" s="94">
        <v>43987</v>
      </c>
      <c r="H201" s="73"/>
      <c r="I201" s="83">
        <v>5.21</v>
      </c>
      <c r="J201" s="86" t="s">
        <v>875</v>
      </c>
      <c r="K201" s="86" t="s">
        <v>130</v>
      </c>
      <c r="L201" s="87">
        <v>3.1600000000000003E-2</v>
      </c>
      <c r="M201" s="87">
        <v>2.69E-2</v>
      </c>
      <c r="N201" s="83">
        <v>258947.62</v>
      </c>
      <c r="O201" s="85">
        <v>102.97</v>
      </c>
      <c r="P201" s="83">
        <v>857.24239</v>
      </c>
      <c r="Q201" s="84">
        <f t="shared" si="3"/>
        <v>2.0919172778090067E-3</v>
      </c>
      <c r="R201" s="84">
        <f>P201/'סכום נכסי הקרן'!$C$42</f>
        <v>8.3678899456280108E-5</v>
      </c>
    </row>
    <row r="202" spans="2:18">
      <c r="B202" s="76" t="s">
        <v>3023</v>
      </c>
      <c r="C202" s="86" t="s">
        <v>2800</v>
      </c>
      <c r="D202" s="73">
        <v>7859</v>
      </c>
      <c r="E202" s="73"/>
      <c r="F202" s="73" t="s">
        <v>633</v>
      </c>
      <c r="G202" s="94">
        <v>44048</v>
      </c>
      <c r="H202" s="73"/>
      <c r="I202" s="83">
        <v>5.21</v>
      </c>
      <c r="J202" s="86" t="s">
        <v>875</v>
      </c>
      <c r="K202" s="86" t="s">
        <v>130</v>
      </c>
      <c r="L202" s="87">
        <v>3.1600000000000003E-2</v>
      </c>
      <c r="M202" s="87">
        <v>2.6899999999999993E-2</v>
      </c>
      <c r="N202" s="83">
        <v>306736.24</v>
      </c>
      <c r="O202" s="85">
        <v>102.97</v>
      </c>
      <c r="P202" s="83">
        <v>1015.44589</v>
      </c>
      <c r="Q202" s="84">
        <f t="shared" si="3"/>
        <v>2.4779791885596605E-3</v>
      </c>
      <c r="R202" s="84">
        <f>P202/'סכום נכסי הקרן'!$C$42</f>
        <v>9.9121783434674612E-5</v>
      </c>
    </row>
    <row r="203" spans="2:18">
      <c r="B203" s="76" t="s">
        <v>3023</v>
      </c>
      <c r="C203" s="86" t="s">
        <v>2800</v>
      </c>
      <c r="D203" s="73">
        <v>7872</v>
      </c>
      <c r="E203" s="73"/>
      <c r="F203" s="73" t="s">
        <v>633</v>
      </c>
      <c r="G203" s="94">
        <v>44053</v>
      </c>
      <c r="H203" s="73"/>
      <c r="I203" s="83">
        <v>5.2099999999999991</v>
      </c>
      <c r="J203" s="86" t="s">
        <v>875</v>
      </c>
      <c r="K203" s="86" t="s">
        <v>130</v>
      </c>
      <c r="L203" s="87">
        <v>3.1600000000000003E-2</v>
      </c>
      <c r="M203" s="87">
        <v>2.6900000000000004E-2</v>
      </c>
      <c r="N203" s="83">
        <v>170038.57</v>
      </c>
      <c r="O203" s="85">
        <v>102.97</v>
      </c>
      <c r="P203" s="83">
        <v>562.91024000000004</v>
      </c>
      <c r="Q203" s="84">
        <f t="shared" si="3"/>
        <v>1.3736624210937758E-3</v>
      </c>
      <c r="R203" s="84">
        <f>P203/'סכום נכסי הקרן'!$C$42</f>
        <v>5.4947946958001591E-5</v>
      </c>
    </row>
    <row r="204" spans="2:18">
      <c r="B204" s="76" t="s">
        <v>3023</v>
      </c>
      <c r="C204" s="86" t="s">
        <v>2800</v>
      </c>
      <c r="D204" s="73">
        <v>7921</v>
      </c>
      <c r="E204" s="73"/>
      <c r="F204" s="73" t="s">
        <v>633</v>
      </c>
      <c r="G204" s="94">
        <v>44078</v>
      </c>
      <c r="H204" s="73"/>
      <c r="I204" s="83">
        <v>5.2100000000000009</v>
      </c>
      <c r="J204" s="86" t="s">
        <v>875</v>
      </c>
      <c r="K204" s="86" t="s">
        <v>130</v>
      </c>
      <c r="L204" s="87">
        <v>3.1600000000000003E-2</v>
      </c>
      <c r="M204" s="87">
        <v>2.69E-2</v>
      </c>
      <c r="N204" s="83">
        <v>423429.38</v>
      </c>
      <c r="O204" s="85">
        <v>102.97</v>
      </c>
      <c r="P204" s="83">
        <v>1401.7568799999999</v>
      </c>
      <c r="Q204" s="84">
        <f t="shared" si="3"/>
        <v>3.420688793235769E-3</v>
      </c>
      <c r="R204" s="84">
        <f>P204/'סכום נכסי הקרן'!$C$42</f>
        <v>1.3683116279827098E-4</v>
      </c>
    </row>
    <row r="205" spans="2:18">
      <c r="B205" s="76" t="s">
        <v>3023</v>
      </c>
      <c r="C205" s="86" t="s">
        <v>2800</v>
      </c>
      <c r="D205" s="73">
        <v>7973</v>
      </c>
      <c r="E205" s="73"/>
      <c r="F205" s="73" t="s">
        <v>633</v>
      </c>
      <c r="G205" s="94">
        <v>44103</v>
      </c>
      <c r="H205" s="73"/>
      <c r="I205" s="83">
        <v>5.2199999999999989</v>
      </c>
      <c r="J205" s="86" t="s">
        <v>875</v>
      </c>
      <c r="K205" s="86" t="s">
        <v>130</v>
      </c>
      <c r="L205" s="87">
        <v>3.2538999999999998E-2</v>
      </c>
      <c r="M205" s="87">
        <v>2.7299999999999994E-2</v>
      </c>
      <c r="N205" s="83">
        <v>40009.07</v>
      </c>
      <c r="O205" s="85">
        <v>102.97</v>
      </c>
      <c r="P205" s="83">
        <v>132.44945000000001</v>
      </c>
      <c r="Q205" s="84">
        <f t="shared" si="3"/>
        <v>3.2321464281683524E-4</v>
      </c>
      <c r="R205" s="84">
        <f>P205/'סכום נכסי הקרן'!$C$42</f>
        <v>1.2928926915979507E-5</v>
      </c>
    </row>
    <row r="206" spans="2:18">
      <c r="B206" s="76" t="s">
        <v>3023</v>
      </c>
      <c r="C206" s="86" t="s">
        <v>2800</v>
      </c>
      <c r="D206" s="73">
        <v>8046</v>
      </c>
      <c r="E206" s="73"/>
      <c r="F206" s="73" t="s">
        <v>633</v>
      </c>
      <c r="G206" s="94">
        <v>44140</v>
      </c>
      <c r="H206" s="73"/>
      <c r="I206" s="83">
        <v>5.21</v>
      </c>
      <c r="J206" s="86" t="s">
        <v>875</v>
      </c>
      <c r="K206" s="86" t="s">
        <v>130</v>
      </c>
      <c r="L206" s="87">
        <v>3.1600000000000003E-2</v>
      </c>
      <c r="M206" s="87">
        <v>2.69E-2</v>
      </c>
      <c r="N206" s="83">
        <v>458993</v>
      </c>
      <c r="O206" s="85">
        <v>102.97</v>
      </c>
      <c r="P206" s="83">
        <v>1519.48972</v>
      </c>
      <c r="Q206" s="84">
        <f t="shared" si="3"/>
        <v>3.7079906871161261E-3</v>
      </c>
      <c r="R206" s="84">
        <f>P206/'סכום נכסי הקרן'!$C$42</f>
        <v>1.4832354184530144E-4</v>
      </c>
    </row>
    <row r="207" spans="2:18">
      <c r="B207" s="76" t="s">
        <v>3023</v>
      </c>
      <c r="C207" s="86" t="s">
        <v>2800</v>
      </c>
      <c r="D207" s="73">
        <v>8118</v>
      </c>
      <c r="E207" s="73"/>
      <c r="F207" s="73" t="s">
        <v>633</v>
      </c>
      <c r="G207" s="94">
        <v>44172</v>
      </c>
      <c r="H207" s="73"/>
      <c r="I207" s="83">
        <v>5.2100000000000009</v>
      </c>
      <c r="J207" s="86" t="s">
        <v>875</v>
      </c>
      <c r="K207" s="86" t="s">
        <v>130</v>
      </c>
      <c r="L207" s="87">
        <v>3.1600000000000003E-2</v>
      </c>
      <c r="M207" s="87">
        <v>2.6900000000000007E-2</v>
      </c>
      <c r="N207" s="83">
        <v>82240.88</v>
      </c>
      <c r="O207" s="85">
        <v>102.97</v>
      </c>
      <c r="P207" s="83">
        <v>272.25721999999996</v>
      </c>
      <c r="Q207" s="84">
        <f t="shared" si="3"/>
        <v>6.6438569670621147E-4</v>
      </c>
      <c r="R207" s="84">
        <f>P207/'סכום נכסי הקרן'!$C$42</f>
        <v>2.6576129230644243E-5</v>
      </c>
    </row>
    <row r="208" spans="2:18">
      <c r="B208" s="76" t="s">
        <v>3023</v>
      </c>
      <c r="C208" s="86" t="s">
        <v>2800</v>
      </c>
      <c r="D208" s="73" t="s">
        <v>2887</v>
      </c>
      <c r="E208" s="73"/>
      <c r="F208" s="73" t="s">
        <v>633</v>
      </c>
      <c r="G208" s="94">
        <v>43593</v>
      </c>
      <c r="H208" s="73"/>
      <c r="I208" s="83">
        <v>5.22</v>
      </c>
      <c r="J208" s="86" t="s">
        <v>875</v>
      </c>
      <c r="K208" s="86" t="s">
        <v>130</v>
      </c>
      <c r="L208" s="87">
        <v>3.2538999999999998E-2</v>
      </c>
      <c r="M208" s="87">
        <v>2.7399999999999997E-2</v>
      </c>
      <c r="N208" s="83">
        <v>206713.57</v>
      </c>
      <c r="O208" s="85">
        <v>102.97</v>
      </c>
      <c r="P208" s="83">
        <v>684.32227</v>
      </c>
      <c r="Q208" s="84">
        <f t="shared" si="3"/>
        <v>1.6699425937190067E-3</v>
      </c>
      <c r="R208" s="84">
        <f>P208/'סכום נכסי הקרן'!$C$42</f>
        <v>6.6799466632796092E-5</v>
      </c>
    </row>
    <row r="209" spans="2:18">
      <c r="B209" s="76" t="s">
        <v>3023</v>
      </c>
      <c r="C209" s="86" t="s">
        <v>2800</v>
      </c>
      <c r="D209" s="73" t="s">
        <v>2888</v>
      </c>
      <c r="E209" s="73"/>
      <c r="F209" s="73" t="s">
        <v>633</v>
      </c>
      <c r="G209" s="94">
        <v>43836</v>
      </c>
      <c r="H209" s="73"/>
      <c r="I209" s="83">
        <v>5.2099999999999991</v>
      </c>
      <c r="J209" s="86" t="s">
        <v>875</v>
      </c>
      <c r="K209" s="86" t="s">
        <v>130</v>
      </c>
      <c r="L209" s="87">
        <v>3.1600000000000003E-2</v>
      </c>
      <c r="M209" s="87">
        <v>2.6900000000000004E-2</v>
      </c>
      <c r="N209" s="83">
        <v>789067.65</v>
      </c>
      <c r="O209" s="85">
        <v>102.97</v>
      </c>
      <c r="P209" s="83">
        <v>2612.19715</v>
      </c>
      <c r="Q209" s="84">
        <f t="shared" si="3"/>
        <v>6.3745101909023025E-3</v>
      </c>
      <c r="R209" s="84">
        <f>P209/'סכום נכסי הקרן'!$C$42</f>
        <v>2.5498713692265201E-4</v>
      </c>
    </row>
    <row r="210" spans="2:18">
      <c r="B210" s="76" t="s">
        <v>3023</v>
      </c>
      <c r="C210" s="86" t="s">
        <v>2800</v>
      </c>
      <c r="D210" s="73">
        <v>7399</v>
      </c>
      <c r="E210" s="73"/>
      <c r="F210" s="73" t="s">
        <v>633</v>
      </c>
      <c r="G210" s="94">
        <v>43866</v>
      </c>
      <c r="H210" s="73"/>
      <c r="I210" s="83">
        <v>5.21</v>
      </c>
      <c r="J210" s="86" t="s">
        <v>875</v>
      </c>
      <c r="K210" s="86" t="s">
        <v>130</v>
      </c>
      <c r="L210" s="87">
        <v>3.1600000000000003E-2</v>
      </c>
      <c r="M210" s="87">
        <v>2.69E-2</v>
      </c>
      <c r="N210" s="83">
        <v>445656.64</v>
      </c>
      <c r="O210" s="85">
        <v>102.97</v>
      </c>
      <c r="P210" s="83">
        <v>1475.3398999999999</v>
      </c>
      <c r="Q210" s="84">
        <f t="shared" si="3"/>
        <v>3.6002524647095581E-3</v>
      </c>
      <c r="R210" s="84">
        <f>P210/'סכום נכסי הקרן'!$C$42</f>
        <v>1.4401389921459478E-4</v>
      </c>
    </row>
    <row r="211" spans="2:18">
      <c r="B211" s="76" t="s">
        <v>3023</v>
      </c>
      <c r="C211" s="86" t="s">
        <v>2800</v>
      </c>
      <c r="D211" s="73">
        <v>7471</v>
      </c>
      <c r="E211" s="73"/>
      <c r="F211" s="73" t="s">
        <v>633</v>
      </c>
      <c r="G211" s="94">
        <v>43895</v>
      </c>
      <c r="H211" s="73"/>
      <c r="I211" s="83">
        <v>5.2100000000000009</v>
      </c>
      <c r="J211" s="86" t="s">
        <v>875</v>
      </c>
      <c r="K211" s="86" t="s">
        <v>130</v>
      </c>
      <c r="L211" s="87">
        <v>3.1600000000000003E-2</v>
      </c>
      <c r="M211" s="87">
        <v>2.69E-2</v>
      </c>
      <c r="N211" s="83">
        <v>176706.75</v>
      </c>
      <c r="O211" s="85">
        <v>102.97</v>
      </c>
      <c r="P211" s="83">
        <v>584.98518999999999</v>
      </c>
      <c r="Q211" s="84">
        <f t="shared" si="3"/>
        <v>1.427531629908531E-3</v>
      </c>
      <c r="R211" s="84">
        <f>P211/'סכום נכסי הקרן'!$C$42</f>
        <v>5.7102772177916819E-5</v>
      </c>
    </row>
    <row r="212" spans="2:18">
      <c r="B212" s="76" t="s">
        <v>3023</v>
      </c>
      <c r="C212" s="86" t="s">
        <v>2800</v>
      </c>
      <c r="D212" s="73">
        <v>7587</v>
      </c>
      <c r="E212" s="73"/>
      <c r="F212" s="73" t="s">
        <v>633</v>
      </c>
      <c r="G212" s="94">
        <v>43927</v>
      </c>
      <c r="H212" s="73"/>
      <c r="I212" s="83">
        <v>5.2100000000000009</v>
      </c>
      <c r="J212" s="86" t="s">
        <v>875</v>
      </c>
      <c r="K212" s="86" t="s">
        <v>130</v>
      </c>
      <c r="L212" s="87">
        <v>3.1600000000000003E-2</v>
      </c>
      <c r="M212" s="87">
        <v>2.6900000000000004E-2</v>
      </c>
      <c r="N212" s="83">
        <v>193377.2</v>
      </c>
      <c r="O212" s="85">
        <v>102.97</v>
      </c>
      <c r="P212" s="83">
        <v>640.17243999999994</v>
      </c>
      <c r="Q212" s="84">
        <f t="shared" si="3"/>
        <v>1.5622043469095709E-3</v>
      </c>
      <c r="R212" s="84">
        <f>P212/'סכום נכסי הקרן'!$C$42</f>
        <v>6.2489823025948951E-5</v>
      </c>
    </row>
    <row r="213" spans="2:18">
      <c r="B213" s="76" t="s">
        <v>3023</v>
      </c>
      <c r="C213" s="86" t="s">
        <v>2800</v>
      </c>
      <c r="D213" s="73">
        <v>7779</v>
      </c>
      <c r="E213" s="73"/>
      <c r="F213" s="73" t="s">
        <v>633</v>
      </c>
      <c r="G213" s="94">
        <v>44012</v>
      </c>
      <c r="H213" s="73"/>
      <c r="I213" s="83">
        <v>5.2200000000000006</v>
      </c>
      <c r="J213" s="86" t="s">
        <v>875</v>
      </c>
      <c r="K213" s="86" t="s">
        <v>130</v>
      </c>
      <c r="L213" s="87">
        <v>3.2538999999999998E-2</v>
      </c>
      <c r="M213" s="87">
        <v>2.7300000000000001E-2</v>
      </c>
      <c r="N213" s="83">
        <v>38897.71</v>
      </c>
      <c r="O213" s="85">
        <v>102.97</v>
      </c>
      <c r="P213" s="83">
        <v>128.77034</v>
      </c>
      <c r="Q213" s="84">
        <f t="shared" si="3"/>
        <v>3.1423655929490408E-4</v>
      </c>
      <c r="R213" s="84">
        <f>P213/'סכום נכסי הקרן'!$C$42</f>
        <v>1.2569794097339266E-5</v>
      </c>
    </row>
    <row r="214" spans="2:18">
      <c r="B214" s="76" t="s">
        <v>3023</v>
      </c>
      <c r="C214" s="86" t="s">
        <v>2800</v>
      </c>
      <c r="D214" s="73">
        <v>7802</v>
      </c>
      <c r="E214" s="73"/>
      <c r="F214" s="73" t="s">
        <v>633</v>
      </c>
      <c r="G214" s="94">
        <v>44018</v>
      </c>
      <c r="H214" s="73"/>
      <c r="I214" s="83">
        <v>5.21</v>
      </c>
      <c r="J214" s="86" t="s">
        <v>875</v>
      </c>
      <c r="K214" s="86" t="s">
        <v>130</v>
      </c>
      <c r="L214" s="87">
        <v>3.1600000000000003E-2</v>
      </c>
      <c r="M214" s="87">
        <v>2.69E-2</v>
      </c>
      <c r="N214" s="83">
        <v>252279.45</v>
      </c>
      <c r="O214" s="85">
        <v>102.97</v>
      </c>
      <c r="P214" s="83">
        <v>835.16749000000004</v>
      </c>
      <c r="Q214" s="84">
        <f t="shared" si="3"/>
        <v>2.0380481910085911E-3</v>
      </c>
      <c r="R214" s="84">
        <f>P214/'סכום נכסי הקרן'!$C$42</f>
        <v>8.1524079117067268E-5</v>
      </c>
    </row>
    <row r="215" spans="2:18">
      <c r="B215" s="76" t="s">
        <v>3023</v>
      </c>
      <c r="C215" s="86" t="s">
        <v>2800</v>
      </c>
      <c r="D215" s="73">
        <v>7020</v>
      </c>
      <c r="E215" s="73"/>
      <c r="F215" s="73" t="s">
        <v>633</v>
      </c>
      <c r="G215" s="94">
        <v>43643</v>
      </c>
      <c r="H215" s="73"/>
      <c r="I215" s="83">
        <v>5.21</v>
      </c>
      <c r="J215" s="86" t="s">
        <v>875</v>
      </c>
      <c r="K215" s="86" t="s">
        <v>130</v>
      </c>
      <c r="L215" s="87">
        <v>3.1600000000000003E-2</v>
      </c>
      <c r="M215" s="87">
        <v>2.6499999999999999E-2</v>
      </c>
      <c r="N215" s="83">
        <v>24449.99</v>
      </c>
      <c r="O215" s="85">
        <v>102.97</v>
      </c>
      <c r="P215" s="83">
        <v>80.941360000000003</v>
      </c>
      <c r="Q215" s="84">
        <f t="shared" si="3"/>
        <v>1.9752013135206583E-4</v>
      </c>
      <c r="R215" s="84">
        <f>P215/'סכום נכסי הקרן'!$C$42</f>
        <v>7.9010137672899876E-6</v>
      </c>
    </row>
    <row r="216" spans="2:18">
      <c r="B216" s="76" t="s">
        <v>3023</v>
      </c>
      <c r="C216" s="86" t="s">
        <v>2800</v>
      </c>
      <c r="D216" s="73">
        <v>7974</v>
      </c>
      <c r="E216" s="73"/>
      <c r="F216" s="73" t="s">
        <v>633</v>
      </c>
      <c r="G216" s="94">
        <v>44109</v>
      </c>
      <c r="H216" s="73"/>
      <c r="I216" s="83">
        <v>5.2099999999999991</v>
      </c>
      <c r="J216" s="86" t="s">
        <v>875</v>
      </c>
      <c r="K216" s="86" t="s">
        <v>130</v>
      </c>
      <c r="L216" s="87">
        <v>3.1600000000000003E-2</v>
      </c>
      <c r="M216" s="87">
        <v>2.6899999999999993E-2</v>
      </c>
      <c r="N216" s="83">
        <v>422318.01</v>
      </c>
      <c r="O216" s="85">
        <v>102.97</v>
      </c>
      <c r="P216" s="83">
        <v>1398.0777</v>
      </c>
      <c r="Q216" s="84">
        <f t="shared" si="3"/>
        <v>3.411710538893763E-3</v>
      </c>
      <c r="R216" s="84">
        <f>P216/'סכום נכסי הקרן'!$C$42</f>
        <v>1.3647202314664742E-4</v>
      </c>
    </row>
    <row r="217" spans="2:18">
      <c r="B217" s="76" t="s">
        <v>3023</v>
      </c>
      <c r="C217" s="86" t="s">
        <v>2800</v>
      </c>
      <c r="D217" s="73" t="s">
        <v>2889</v>
      </c>
      <c r="E217" s="73"/>
      <c r="F217" s="73" t="s">
        <v>633</v>
      </c>
      <c r="G217" s="94">
        <v>43804</v>
      </c>
      <c r="H217" s="73"/>
      <c r="I217" s="83">
        <v>5.1899999999999995</v>
      </c>
      <c r="J217" s="86" t="s">
        <v>875</v>
      </c>
      <c r="K217" s="86" t="s">
        <v>130</v>
      </c>
      <c r="L217" s="87">
        <v>3.1600000000000003E-2</v>
      </c>
      <c r="M217" s="87">
        <v>2.69E-2</v>
      </c>
      <c r="N217" s="83">
        <v>333408.94</v>
      </c>
      <c r="O217" s="85">
        <v>102.97</v>
      </c>
      <c r="P217" s="83">
        <v>1103.7455</v>
      </c>
      <c r="Q217" s="84">
        <f t="shared" si="3"/>
        <v>2.6934555601641924E-3</v>
      </c>
      <c r="R217" s="84">
        <f>P217/'סכום נכסי הקרן'!$C$42</f>
        <v>1.0774106576766651E-4</v>
      </c>
    </row>
    <row r="218" spans="2:18">
      <c r="B218" s="76" t="s">
        <v>3023</v>
      </c>
      <c r="C218" s="86" t="s">
        <v>2800</v>
      </c>
      <c r="D218" s="73" t="s">
        <v>2890</v>
      </c>
      <c r="E218" s="73"/>
      <c r="F218" s="73" t="s">
        <v>633</v>
      </c>
      <c r="G218" s="94">
        <v>43830</v>
      </c>
      <c r="H218" s="73"/>
      <c r="I218" s="83">
        <v>5.21</v>
      </c>
      <c r="J218" s="86" t="s">
        <v>875</v>
      </c>
      <c r="K218" s="86" t="s">
        <v>130</v>
      </c>
      <c r="L218" s="87">
        <v>3.1600000000000003E-2</v>
      </c>
      <c r="M218" s="87">
        <v>2.69E-2</v>
      </c>
      <c r="N218" s="83">
        <v>22227.48</v>
      </c>
      <c r="O218" s="85">
        <v>102.97</v>
      </c>
      <c r="P218" s="83">
        <v>73.583770000000001</v>
      </c>
      <c r="Q218" s="84">
        <f t="shared" si="3"/>
        <v>1.7956550168887945E-4</v>
      </c>
      <c r="R218" s="84">
        <f>P218/'סכום נכסי הקרן'!$C$42</f>
        <v>7.1828096268594937E-6</v>
      </c>
    </row>
    <row r="219" spans="2:18">
      <c r="B219" s="76" t="s">
        <v>3024</v>
      </c>
      <c r="C219" s="86" t="s">
        <v>2800</v>
      </c>
      <c r="D219" s="73">
        <v>7952</v>
      </c>
      <c r="E219" s="73"/>
      <c r="F219" s="73" t="s">
        <v>633</v>
      </c>
      <c r="G219" s="94">
        <v>44095</v>
      </c>
      <c r="H219" s="73"/>
      <c r="I219" s="83">
        <v>2.14</v>
      </c>
      <c r="J219" s="86" t="s">
        <v>903</v>
      </c>
      <c r="K219" s="86" t="s">
        <v>130</v>
      </c>
      <c r="L219" s="87">
        <v>3.6516E-2</v>
      </c>
      <c r="M219" s="87">
        <v>3.6499999999999998E-2</v>
      </c>
      <c r="N219" s="83">
        <v>48863.4</v>
      </c>
      <c r="O219" s="85">
        <v>100.33</v>
      </c>
      <c r="P219" s="83">
        <v>157.61425</v>
      </c>
      <c r="Q219" s="84">
        <f t="shared" si="3"/>
        <v>3.8462397176125209E-4</v>
      </c>
      <c r="R219" s="84">
        <f>P219/'סכום נכסי הקרן'!$C$42</f>
        <v>1.5385364900850268E-5</v>
      </c>
    </row>
    <row r="220" spans="2:18">
      <c r="B220" s="76" t="s">
        <v>3024</v>
      </c>
      <c r="C220" s="86" t="s">
        <v>2800</v>
      </c>
      <c r="D220" s="73">
        <v>7996</v>
      </c>
      <c r="E220" s="73"/>
      <c r="F220" s="73" t="s">
        <v>633</v>
      </c>
      <c r="G220" s="94">
        <v>44124</v>
      </c>
      <c r="H220" s="73"/>
      <c r="I220" s="83">
        <v>2.1399999999999997</v>
      </c>
      <c r="J220" s="86" t="s">
        <v>903</v>
      </c>
      <c r="K220" s="86" t="s">
        <v>130</v>
      </c>
      <c r="L220" s="87">
        <v>3.6516E-2</v>
      </c>
      <c r="M220" s="87">
        <v>3.6499999999999998E-2</v>
      </c>
      <c r="N220" s="83">
        <v>77407.77</v>
      </c>
      <c r="O220" s="85">
        <v>100.33</v>
      </c>
      <c r="P220" s="83">
        <v>249.68722</v>
      </c>
      <c r="Q220" s="84">
        <f t="shared" si="3"/>
        <v>6.0930842391741574E-4</v>
      </c>
      <c r="R220" s="84">
        <f>P220/'סכום נכסי הקרן'!$C$42</f>
        <v>2.437298017646805E-5</v>
      </c>
    </row>
    <row r="221" spans="2:18">
      <c r="B221" s="76" t="s">
        <v>3024</v>
      </c>
      <c r="C221" s="86" t="s">
        <v>2800</v>
      </c>
      <c r="D221" s="73">
        <v>8078</v>
      </c>
      <c r="E221" s="73"/>
      <c r="F221" s="73" t="s">
        <v>633</v>
      </c>
      <c r="G221" s="94">
        <v>44155</v>
      </c>
      <c r="H221" s="73"/>
      <c r="I221" s="83">
        <v>2.14</v>
      </c>
      <c r="J221" s="86" t="s">
        <v>903</v>
      </c>
      <c r="K221" s="86" t="s">
        <v>130</v>
      </c>
      <c r="L221" s="87">
        <v>3.6516E-2</v>
      </c>
      <c r="M221" s="87">
        <v>3.6500000000000005E-2</v>
      </c>
      <c r="N221" s="83">
        <v>85433.23</v>
      </c>
      <c r="O221" s="85">
        <v>100.33</v>
      </c>
      <c r="P221" s="83">
        <v>275.57423999999997</v>
      </c>
      <c r="Q221" s="84">
        <f t="shared" si="3"/>
        <v>6.7248017678533825E-4</v>
      </c>
      <c r="R221" s="84">
        <f>P221/'סכום נכסי הקרן'!$C$42</f>
        <v>2.6899916978791497E-5</v>
      </c>
    </row>
    <row r="222" spans="2:18">
      <c r="B222" s="76" t="s">
        <v>3024</v>
      </c>
      <c r="C222" s="86" t="s">
        <v>2800</v>
      </c>
      <c r="D222" s="73">
        <v>7902</v>
      </c>
      <c r="E222" s="73"/>
      <c r="F222" s="73" t="s">
        <v>633</v>
      </c>
      <c r="G222" s="94">
        <v>44063</v>
      </c>
      <c r="H222" s="73"/>
      <c r="I222" s="83">
        <v>2.14</v>
      </c>
      <c r="J222" s="86" t="s">
        <v>903</v>
      </c>
      <c r="K222" s="86" t="s">
        <v>130</v>
      </c>
      <c r="L222" s="87">
        <v>3.6516E-2</v>
      </c>
      <c r="M222" s="87">
        <v>3.6499999999999998E-2</v>
      </c>
      <c r="N222" s="83">
        <v>108629.56</v>
      </c>
      <c r="O222" s="85">
        <v>100.33</v>
      </c>
      <c r="P222" s="83">
        <v>350.39654999999999</v>
      </c>
      <c r="Q222" s="84">
        <f t="shared" si="3"/>
        <v>8.5506807127172925E-4</v>
      </c>
      <c r="R222" s="84">
        <f>P222/'סכום נכסי הקרן'!$C$42</f>
        <v>3.4203625508156946E-5</v>
      </c>
    </row>
    <row r="223" spans="2:18">
      <c r="B223" s="76" t="s">
        <v>3024</v>
      </c>
      <c r="C223" s="86" t="s">
        <v>2800</v>
      </c>
      <c r="D223" s="73">
        <v>8129</v>
      </c>
      <c r="E223" s="73"/>
      <c r="F223" s="73" t="s">
        <v>633</v>
      </c>
      <c r="G223" s="94">
        <v>44186</v>
      </c>
      <c r="H223" s="73"/>
      <c r="I223" s="83">
        <v>2.14</v>
      </c>
      <c r="J223" s="86" t="s">
        <v>903</v>
      </c>
      <c r="K223" s="86" t="s">
        <v>130</v>
      </c>
      <c r="L223" s="87">
        <v>3.6516E-2</v>
      </c>
      <c r="M223" s="87">
        <v>3.6500000000000005E-2</v>
      </c>
      <c r="N223" s="83">
        <v>193903.62</v>
      </c>
      <c r="O223" s="85">
        <v>100.32</v>
      </c>
      <c r="P223" s="83">
        <v>625.39498000000003</v>
      </c>
      <c r="Q223" s="84">
        <f t="shared" si="3"/>
        <v>1.5261431065220869E-3</v>
      </c>
      <c r="R223" s="84">
        <f>P223/'סכום נכסי הקרן'!$C$42</f>
        <v>6.1047335342203875E-5</v>
      </c>
    </row>
    <row r="224" spans="2:18">
      <c r="B224" s="76" t="s">
        <v>3025</v>
      </c>
      <c r="C224" s="86" t="s">
        <v>2800</v>
      </c>
      <c r="D224" s="73">
        <v>8062</v>
      </c>
      <c r="E224" s="73"/>
      <c r="F224" s="73" t="s">
        <v>633</v>
      </c>
      <c r="G224" s="94">
        <v>44137</v>
      </c>
      <c r="H224" s="73"/>
      <c r="I224" s="83">
        <v>1.6800000000000002</v>
      </c>
      <c r="J224" s="86" t="s">
        <v>928</v>
      </c>
      <c r="K224" s="86" t="s">
        <v>130</v>
      </c>
      <c r="L224" s="87">
        <v>2.155E-2</v>
      </c>
      <c r="M224" s="87">
        <v>2.6699999999999995E-2</v>
      </c>
      <c r="N224" s="83">
        <v>6003859.4299999997</v>
      </c>
      <c r="O224" s="85">
        <v>99.41</v>
      </c>
      <c r="P224" s="83">
        <v>19188.52377</v>
      </c>
      <c r="Q224" s="84">
        <f t="shared" si="3"/>
        <v>4.6825501023242469E-2</v>
      </c>
      <c r="R224" s="84">
        <f>P224/'סכום נכסי הקרן'!$C$42</f>
        <v>1.8730694725260506E-3</v>
      </c>
    </row>
    <row r="225" spans="2:18">
      <c r="B225" s="76" t="s">
        <v>3025</v>
      </c>
      <c r="C225" s="86" t="s">
        <v>2800</v>
      </c>
      <c r="D225" s="73">
        <v>8144</v>
      </c>
      <c r="E225" s="73"/>
      <c r="F225" s="73" t="s">
        <v>633</v>
      </c>
      <c r="G225" s="94">
        <v>44188</v>
      </c>
      <c r="H225" s="73"/>
      <c r="I225" s="83">
        <v>1.6799999999999995</v>
      </c>
      <c r="J225" s="86" t="s">
        <v>928</v>
      </c>
      <c r="K225" s="86" t="s">
        <v>130</v>
      </c>
      <c r="L225" s="87">
        <v>2.155E-2</v>
      </c>
      <c r="M225" s="87">
        <v>2.6599999999999999E-2</v>
      </c>
      <c r="N225" s="83">
        <v>74828.800000000003</v>
      </c>
      <c r="O225" s="85">
        <v>99.28</v>
      </c>
      <c r="P225" s="83">
        <v>238.84242</v>
      </c>
      <c r="Q225" s="84">
        <f t="shared" si="3"/>
        <v>5.8284400176677629E-4</v>
      </c>
      <c r="R225" s="84">
        <f>P225/'סכום נכסי הקרן'!$C$42</f>
        <v>2.3314375353130434E-5</v>
      </c>
    </row>
    <row r="226" spans="2:18">
      <c r="B226" s="76" t="s">
        <v>3025</v>
      </c>
      <c r="C226" s="86" t="s">
        <v>2800</v>
      </c>
      <c r="D226" s="73">
        <v>8072</v>
      </c>
      <c r="E226" s="73"/>
      <c r="F226" s="73" t="s">
        <v>633</v>
      </c>
      <c r="G226" s="94">
        <v>44152</v>
      </c>
      <c r="H226" s="73"/>
      <c r="I226" s="83">
        <v>1.68</v>
      </c>
      <c r="J226" s="86" t="s">
        <v>928</v>
      </c>
      <c r="K226" s="86" t="s">
        <v>130</v>
      </c>
      <c r="L226" s="87">
        <v>2.155E-2</v>
      </c>
      <c r="M226" s="87">
        <v>2.6699999999999998E-2</v>
      </c>
      <c r="N226" s="83">
        <v>400569.98</v>
      </c>
      <c r="O226" s="85">
        <v>99.41</v>
      </c>
      <c r="P226" s="83">
        <v>1280.23425</v>
      </c>
      <c r="Q226" s="84">
        <f t="shared" si="3"/>
        <v>3.1241387248918655E-3</v>
      </c>
      <c r="R226" s="84">
        <f>P226/'סכום נכסי הקרן'!$C$42</f>
        <v>1.2496884700981267E-4</v>
      </c>
    </row>
    <row r="227" spans="2:18">
      <c r="B227" s="76" t="s">
        <v>3026</v>
      </c>
      <c r="C227" s="86" t="s">
        <v>2800</v>
      </c>
      <c r="D227" s="73">
        <v>8125</v>
      </c>
      <c r="E227" s="73"/>
      <c r="F227" s="73" t="s">
        <v>633</v>
      </c>
      <c r="G227" s="94">
        <v>44174</v>
      </c>
      <c r="H227" s="73"/>
      <c r="I227" s="83">
        <v>3.67</v>
      </c>
      <c r="J227" s="86" t="s">
        <v>928</v>
      </c>
      <c r="K227" s="86" t="s">
        <v>130</v>
      </c>
      <c r="L227" s="87">
        <v>2.3987999999999999E-2</v>
      </c>
      <c r="M227" s="87">
        <v>3.5400000000000001E-2</v>
      </c>
      <c r="N227" s="83">
        <v>4983575.5599999996</v>
      </c>
      <c r="O227" s="85">
        <v>96.34</v>
      </c>
      <c r="P227" s="83">
        <v>15435.783599999999</v>
      </c>
      <c r="Q227" s="84">
        <f t="shared" si="3"/>
        <v>3.7667738770315484E-2</v>
      </c>
      <c r="R227" s="84">
        <f>P227/'סכום נכסי הקרן'!$C$42</f>
        <v>1.5067493149671441E-3</v>
      </c>
    </row>
    <row r="228" spans="2:18">
      <c r="B228" s="76" t="s">
        <v>3027</v>
      </c>
      <c r="C228" s="86" t="s">
        <v>2800</v>
      </c>
      <c r="D228" s="73">
        <v>7323</v>
      </c>
      <c r="E228" s="73"/>
      <c r="F228" s="73" t="s">
        <v>633</v>
      </c>
      <c r="G228" s="94">
        <v>43822</v>
      </c>
      <c r="H228" s="73"/>
      <c r="I228" s="83">
        <v>3.06</v>
      </c>
      <c r="J228" s="86" t="s">
        <v>875</v>
      </c>
      <c r="K228" s="86" t="s">
        <v>130</v>
      </c>
      <c r="L228" s="87">
        <v>4.2539E-2</v>
      </c>
      <c r="M228" s="87">
        <v>2.5699999999999997E-2</v>
      </c>
      <c r="N228" s="83">
        <v>439258.23</v>
      </c>
      <c r="O228" s="85">
        <v>105.54</v>
      </c>
      <c r="P228" s="83">
        <v>1490.4518899999998</v>
      </c>
      <c r="Q228" s="84">
        <f t="shared" si="3"/>
        <v>3.6371300542359891E-3</v>
      </c>
      <c r="R228" s="84">
        <f>P228/'סכום נכסי הקרן'!$C$42</f>
        <v>1.4548904172568118E-4</v>
      </c>
    </row>
    <row r="229" spans="2:18">
      <c r="B229" s="76" t="s">
        <v>3027</v>
      </c>
      <c r="C229" s="86" t="s">
        <v>2800</v>
      </c>
      <c r="D229" s="73">
        <v>7324</v>
      </c>
      <c r="E229" s="73"/>
      <c r="F229" s="73" t="s">
        <v>633</v>
      </c>
      <c r="G229" s="94">
        <v>43822</v>
      </c>
      <c r="H229" s="73"/>
      <c r="I229" s="83">
        <v>3.05</v>
      </c>
      <c r="J229" s="86" t="s">
        <v>875</v>
      </c>
      <c r="K229" s="86" t="s">
        <v>130</v>
      </c>
      <c r="L229" s="87">
        <v>4.2244000000000004E-2</v>
      </c>
      <c r="M229" s="87">
        <v>2.5899999999999999E-2</v>
      </c>
      <c r="N229" s="83">
        <v>446945.85</v>
      </c>
      <c r="O229" s="85">
        <v>105.53</v>
      </c>
      <c r="P229" s="83">
        <v>1516.3931699999998</v>
      </c>
      <c r="Q229" s="84">
        <f t="shared" si="3"/>
        <v>3.7004342170649891E-3</v>
      </c>
      <c r="R229" s="84">
        <f>P229/'סכום נכסי הקרן'!$C$42</f>
        <v>1.4802127506622701E-4</v>
      </c>
    </row>
    <row r="230" spans="2:18">
      <c r="B230" s="76" t="s">
        <v>3027</v>
      </c>
      <c r="C230" s="86" t="s">
        <v>2800</v>
      </c>
      <c r="D230" s="73">
        <v>7325</v>
      </c>
      <c r="E230" s="73"/>
      <c r="F230" s="73" t="s">
        <v>633</v>
      </c>
      <c r="G230" s="94">
        <v>43822</v>
      </c>
      <c r="H230" s="73"/>
      <c r="I230" s="83">
        <v>3.04</v>
      </c>
      <c r="J230" s="86" t="s">
        <v>875</v>
      </c>
      <c r="K230" s="86" t="s">
        <v>130</v>
      </c>
      <c r="L230" s="87">
        <v>4.2144000000000001E-2</v>
      </c>
      <c r="M230" s="87">
        <v>2.81E-2</v>
      </c>
      <c r="N230" s="83">
        <v>446945.85</v>
      </c>
      <c r="O230" s="85">
        <v>105.53</v>
      </c>
      <c r="P230" s="83">
        <v>1516.3931299999999</v>
      </c>
      <c r="Q230" s="84">
        <f t="shared" si="3"/>
        <v>3.7004341194535181E-3</v>
      </c>
      <c r="R230" s="84">
        <f>P230/'סכום נכסי הקרן'!$C$42</f>
        <v>1.4802127116166514E-4</v>
      </c>
    </row>
    <row r="231" spans="2:18">
      <c r="B231" s="76" t="s">
        <v>3027</v>
      </c>
      <c r="C231" s="86" t="s">
        <v>2800</v>
      </c>
      <c r="D231" s="73">
        <v>7552</v>
      </c>
      <c r="E231" s="73"/>
      <c r="F231" s="73" t="s">
        <v>633</v>
      </c>
      <c r="G231" s="94">
        <v>43921</v>
      </c>
      <c r="H231" s="73"/>
      <c r="I231" s="83">
        <v>3.06</v>
      </c>
      <c r="J231" s="86" t="s">
        <v>875</v>
      </c>
      <c r="K231" s="86" t="s">
        <v>130</v>
      </c>
      <c r="L231" s="87">
        <v>4.2539E-2</v>
      </c>
      <c r="M231" s="87">
        <v>2.5700000000000004E-2</v>
      </c>
      <c r="N231" s="83">
        <v>9835.76</v>
      </c>
      <c r="O231" s="85">
        <v>105.53</v>
      </c>
      <c r="P231" s="83">
        <v>33.370640000000002</v>
      </c>
      <c r="Q231" s="84">
        <f t="shared" si="3"/>
        <v>8.1433931874909219E-5</v>
      </c>
      <c r="R231" s="84">
        <f>P231/'סכום נכסי הקרן'!$C$42</f>
        <v>3.2574432411721023E-6</v>
      </c>
    </row>
    <row r="232" spans="2:18">
      <c r="B232" s="76" t="s">
        <v>3028</v>
      </c>
      <c r="C232" s="86" t="s">
        <v>2800</v>
      </c>
      <c r="D232" s="73">
        <v>8061</v>
      </c>
      <c r="E232" s="73"/>
      <c r="F232" s="73" t="s">
        <v>633</v>
      </c>
      <c r="G232" s="94">
        <v>44136</v>
      </c>
      <c r="H232" s="73"/>
      <c r="I232" s="83">
        <v>0.15999999999999995</v>
      </c>
      <c r="J232" s="86" t="s">
        <v>928</v>
      </c>
      <c r="K232" s="86" t="s">
        <v>130</v>
      </c>
      <c r="L232" s="87">
        <v>2.1299999999999999E-2</v>
      </c>
      <c r="M232" s="87">
        <v>2.0299999999999999E-2</v>
      </c>
      <c r="N232" s="83">
        <v>3218314.7</v>
      </c>
      <c r="O232" s="85">
        <v>100.2</v>
      </c>
      <c r="P232" s="83">
        <v>10367.575210000001</v>
      </c>
      <c r="Q232" s="84">
        <f t="shared" si="3"/>
        <v>2.5299856801042402E-2</v>
      </c>
      <c r="R232" s="84">
        <f>P232/'סכום נכסי הקרן'!$C$42</f>
        <v>1.0120209799739514E-3</v>
      </c>
    </row>
    <row r="233" spans="2:18">
      <c r="B233" s="76" t="s">
        <v>3028</v>
      </c>
      <c r="C233" s="86" t="s">
        <v>2800</v>
      </c>
      <c r="D233" s="73">
        <v>8073</v>
      </c>
      <c r="E233" s="73"/>
      <c r="F233" s="73" t="s">
        <v>633</v>
      </c>
      <c r="G233" s="94">
        <v>44153</v>
      </c>
      <c r="H233" s="73"/>
      <c r="I233" s="83">
        <v>0.16</v>
      </c>
      <c r="J233" s="86" t="s">
        <v>928</v>
      </c>
      <c r="K233" s="86" t="s">
        <v>130</v>
      </c>
      <c r="L233" s="87">
        <v>2.1299999999999999E-2</v>
      </c>
      <c r="M233" s="87">
        <v>2.0299999999999999E-2</v>
      </c>
      <c r="N233" s="83">
        <v>12538.49</v>
      </c>
      <c r="O233" s="85">
        <v>100.2</v>
      </c>
      <c r="P233" s="83">
        <v>40.39188</v>
      </c>
      <c r="Q233" s="84">
        <f t="shared" si="3"/>
        <v>9.8567771077195644E-5</v>
      </c>
      <c r="R233" s="84">
        <f>P233/'סכום נכסי הקרן'!$C$42</f>
        <v>3.9428148966946581E-6</v>
      </c>
    </row>
    <row r="234" spans="2:18">
      <c r="B234" s="76" t="s">
        <v>3029</v>
      </c>
      <c r="C234" s="86" t="s">
        <v>2800</v>
      </c>
      <c r="D234" s="73">
        <v>7373</v>
      </c>
      <c r="E234" s="73"/>
      <c r="F234" s="73" t="s">
        <v>633</v>
      </c>
      <c r="G234" s="94">
        <v>43857</v>
      </c>
      <c r="H234" s="73"/>
      <c r="I234" s="83">
        <v>4.4200000000000008</v>
      </c>
      <c r="J234" s="86" t="s">
        <v>875</v>
      </c>
      <c r="K234" s="86" t="s">
        <v>130</v>
      </c>
      <c r="L234" s="87">
        <v>2.6467000000000001E-2</v>
      </c>
      <c r="M234" s="87">
        <v>2.86E-2</v>
      </c>
      <c r="N234" s="83">
        <v>419786.71</v>
      </c>
      <c r="O234" s="85">
        <v>99.37</v>
      </c>
      <c r="P234" s="83">
        <v>1341.1117199999999</v>
      </c>
      <c r="Q234" s="84">
        <f t="shared" si="3"/>
        <v>3.2726972105755932E-3</v>
      </c>
      <c r="R234" s="84">
        <f>P234/'סכום נכסי הקרן'!$C$42</f>
        <v>1.3091134326373999E-4</v>
      </c>
    </row>
    <row r="235" spans="2:18">
      <c r="B235" s="76" t="s">
        <v>3030</v>
      </c>
      <c r="C235" s="86" t="s">
        <v>2800</v>
      </c>
      <c r="D235" s="73">
        <v>7646</v>
      </c>
      <c r="E235" s="73"/>
      <c r="F235" s="73" t="s">
        <v>633</v>
      </c>
      <c r="G235" s="94">
        <v>43951</v>
      </c>
      <c r="H235" s="73"/>
      <c r="I235" s="83">
        <v>11</v>
      </c>
      <c r="J235" s="86" t="s">
        <v>875</v>
      </c>
      <c r="K235" s="86" t="s">
        <v>133</v>
      </c>
      <c r="L235" s="87">
        <v>2.9388999999999998E-2</v>
      </c>
      <c r="M235" s="87">
        <v>2.4900000000000005E-2</v>
      </c>
      <c r="N235" s="83">
        <v>15462.21</v>
      </c>
      <c r="O235" s="85">
        <v>105.09</v>
      </c>
      <c r="P235" s="83">
        <v>71.365039999999993</v>
      </c>
      <c r="Q235" s="84">
        <f t="shared" si="3"/>
        <v>1.7415116418534888E-4</v>
      </c>
      <c r="R235" s="84">
        <f>P235/'סכום נכסי הקרן'!$C$42</f>
        <v>6.9662304110432611E-6</v>
      </c>
    </row>
    <row r="236" spans="2:18">
      <c r="B236" s="76" t="s">
        <v>3030</v>
      </c>
      <c r="C236" s="86" t="s">
        <v>2800</v>
      </c>
      <c r="D236" s="73">
        <v>7701</v>
      </c>
      <c r="E236" s="73"/>
      <c r="F236" s="73" t="s">
        <v>633</v>
      </c>
      <c r="G236" s="94">
        <v>43979</v>
      </c>
      <c r="H236" s="73"/>
      <c r="I236" s="83">
        <v>11</v>
      </c>
      <c r="J236" s="86" t="s">
        <v>875</v>
      </c>
      <c r="K236" s="86" t="s">
        <v>133</v>
      </c>
      <c r="L236" s="87">
        <v>2.9388999999999998E-2</v>
      </c>
      <c r="M236" s="87">
        <v>2.4899999999999999E-2</v>
      </c>
      <c r="N236" s="83">
        <v>934.62</v>
      </c>
      <c r="O236" s="85">
        <v>105.09</v>
      </c>
      <c r="P236" s="83">
        <v>4.3136800000000006</v>
      </c>
      <c r="Q236" s="84">
        <f t="shared" si="3"/>
        <v>1.0526616308532243E-5</v>
      </c>
      <c r="R236" s="84">
        <f>P236/'סכום נכסי הקרן'!$C$42</f>
        <v>4.2107576482139019E-7</v>
      </c>
    </row>
    <row r="237" spans="2:18">
      <c r="B237" s="76" t="s">
        <v>3030</v>
      </c>
      <c r="C237" s="86" t="s">
        <v>2800</v>
      </c>
      <c r="D237" s="73" t="s">
        <v>2891</v>
      </c>
      <c r="E237" s="73"/>
      <c r="F237" s="73" t="s">
        <v>633</v>
      </c>
      <c r="G237" s="94">
        <v>44012</v>
      </c>
      <c r="H237" s="73"/>
      <c r="I237" s="83">
        <v>11</v>
      </c>
      <c r="J237" s="86" t="s">
        <v>875</v>
      </c>
      <c r="K237" s="86" t="s">
        <v>133</v>
      </c>
      <c r="L237" s="87">
        <v>2.9388999999999998E-2</v>
      </c>
      <c r="M237" s="87">
        <v>2.4899999999999999E-2</v>
      </c>
      <c r="N237" s="83">
        <v>58516.39</v>
      </c>
      <c r="O237" s="85">
        <v>105.09</v>
      </c>
      <c r="P237" s="83">
        <v>270.07932</v>
      </c>
      <c r="Q237" s="84">
        <f t="shared" si="3"/>
        <v>6.5907099611220541E-4</v>
      </c>
      <c r="R237" s="84">
        <f>P237/'סכום נכסי הקרן'!$C$42</f>
        <v>2.6363535596391241E-5</v>
      </c>
    </row>
    <row r="238" spans="2:18">
      <c r="B238" s="76" t="s">
        <v>3030</v>
      </c>
      <c r="C238" s="86" t="s">
        <v>2800</v>
      </c>
      <c r="D238" s="73">
        <v>7846</v>
      </c>
      <c r="E238" s="73"/>
      <c r="F238" s="73" t="s">
        <v>633</v>
      </c>
      <c r="G238" s="94">
        <v>44043</v>
      </c>
      <c r="H238" s="73"/>
      <c r="I238" s="83">
        <v>11</v>
      </c>
      <c r="J238" s="86" t="s">
        <v>875</v>
      </c>
      <c r="K238" s="86" t="s">
        <v>133</v>
      </c>
      <c r="L238" s="87">
        <v>2.9388999999999998E-2</v>
      </c>
      <c r="M238" s="87">
        <v>2.4900000000000002E-2</v>
      </c>
      <c r="N238" s="83">
        <v>36917.199999999997</v>
      </c>
      <c r="O238" s="85">
        <v>105.09</v>
      </c>
      <c r="P238" s="83">
        <v>170.38943</v>
      </c>
      <c r="Q238" s="84">
        <f t="shared" si="3"/>
        <v>4.1579907472031143E-4</v>
      </c>
      <c r="R238" s="84">
        <f>P238/'סכום נכסי הקרן'!$C$42</f>
        <v>1.663240192938065E-5</v>
      </c>
    </row>
    <row r="239" spans="2:18">
      <c r="B239" s="76" t="s">
        <v>3030</v>
      </c>
      <c r="C239" s="86" t="s">
        <v>2800</v>
      </c>
      <c r="D239" s="73">
        <v>7916</v>
      </c>
      <c r="E239" s="73"/>
      <c r="F239" s="73" t="s">
        <v>633</v>
      </c>
      <c r="G239" s="94">
        <v>44075</v>
      </c>
      <c r="H239" s="73"/>
      <c r="I239" s="83">
        <v>11</v>
      </c>
      <c r="J239" s="86" t="s">
        <v>875</v>
      </c>
      <c r="K239" s="86" t="s">
        <v>133</v>
      </c>
      <c r="L239" s="87">
        <v>2.9388999999999998E-2</v>
      </c>
      <c r="M239" s="87">
        <v>2.4899999999999999E-2</v>
      </c>
      <c r="N239" s="83">
        <v>44512.34</v>
      </c>
      <c r="O239" s="85">
        <v>105.09</v>
      </c>
      <c r="P239" s="83">
        <v>205.44438</v>
      </c>
      <c r="Q239" s="84">
        <f t="shared" si="3"/>
        <v>5.0134320603389569E-4</v>
      </c>
      <c r="R239" s="84">
        <f>P239/'סכום נכסי הקרן'!$C$42</f>
        <v>2.005425748705428E-5</v>
      </c>
    </row>
    <row r="240" spans="2:18">
      <c r="B240" s="76" t="s">
        <v>3030</v>
      </c>
      <c r="C240" s="86" t="s">
        <v>2800</v>
      </c>
      <c r="D240" s="73">
        <v>7978</v>
      </c>
      <c r="E240" s="73"/>
      <c r="F240" s="73" t="s">
        <v>633</v>
      </c>
      <c r="G240" s="94">
        <v>44104</v>
      </c>
      <c r="H240" s="73"/>
      <c r="I240" s="83">
        <v>11</v>
      </c>
      <c r="J240" s="86" t="s">
        <v>875</v>
      </c>
      <c r="K240" s="86" t="s">
        <v>133</v>
      </c>
      <c r="L240" s="87">
        <v>2.9388999999999998E-2</v>
      </c>
      <c r="M240" s="87">
        <v>2.4900000000000002E-2</v>
      </c>
      <c r="N240" s="83">
        <v>49611.62</v>
      </c>
      <c r="O240" s="85">
        <v>105.09</v>
      </c>
      <c r="P240" s="83">
        <v>228.97982999999999</v>
      </c>
      <c r="Q240" s="84">
        <f t="shared" si="3"/>
        <v>5.5877645370146613E-4</v>
      </c>
      <c r="R240" s="84">
        <f>P240/'סכום נכסי הקרן'!$C$42</f>
        <v>2.2351648023479231E-5</v>
      </c>
    </row>
    <row r="241" spans="2:18">
      <c r="B241" s="76" t="s">
        <v>3030</v>
      </c>
      <c r="C241" s="86" t="s">
        <v>2800</v>
      </c>
      <c r="D241" s="73">
        <v>8022</v>
      </c>
      <c r="E241" s="73"/>
      <c r="F241" s="73" t="s">
        <v>633</v>
      </c>
      <c r="G241" s="94">
        <v>44134</v>
      </c>
      <c r="H241" s="73"/>
      <c r="I241" s="83">
        <v>11</v>
      </c>
      <c r="J241" s="86" t="s">
        <v>875</v>
      </c>
      <c r="K241" s="86" t="s">
        <v>133</v>
      </c>
      <c r="L241" s="87">
        <v>2.9388999999999998E-2</v>
      </c>
      <c r="M241" s="87">
        <v>2.4899999999999999E-2</v>
      </c>
      <c r="N241" s="83">
        <v>20567.07</v>
      </c>
      <c r="O241" s="85">
        <v>105.09</v>
      </c>
      <c r="P241" s="83">
        <v>94.926220000000001</v>
      </c>
      <c r="Q241" s="84">
        <f t="shared" si="3"/>
        <v>2.3164720043195589E-4</v>
      </c>
      <c r="R241" s="84">
        <f>P241/'סכום נכסי הקרן'!$C$42</f>
        <v>9.2661325569127839E-6</v>
      </c>
    </row>
    <row r="242" spans="2:18">
      <c r="B242" s="76" t="s">
        <v>3030</v>
      </c>
      <c r="C242" s="86" t="s">
        <v>2800</v>
      </c>
      <c r="D242" s="73">
        <v>8101</v>
      </c>
      <c r="E242" s="73"/>
      <c r="F242" s="73" t="s">
        <v>633</v>
      </c>
      <c r="G242" s="94">
        <v>44165</v>
      </c>
      <c r="H242" s="73"/>
      <c r="I242" s="83">
        <v>9.69</v>
      </c>
      <c r="J242" s="86" t="s">
        <v>875</v>
      </c>
      <c r="K242" s="86" t="s">
        <v>133</v>
      </c>
      <c r="L242" s="87">
        <v>2.921E-2</v>
      </c>
      <c r="M242" s="87">
        <v>2.4199999999999999E-2</v>
      </c>
      <c r="N242" s="83">
        <v>10918.55</v>
      </c>
      <c r="O242" s="85">
        <v>105.09</v>
      </c>
      <c r="P242" s="83">
        <v>50.393980000000006</v>
      </c>
      <c r="Q242" s="84">
        <f t="shared" si="3"/>
        <v>1.2297576355219851E-4</v>
      </c>
      <c r="R242" s="84">
        <f>P242/'סכום נכסי הקרן'!$C$42</f>
        <v>4.9191603621255729E-6</v>
      </c>
    </row>
    <row r="243" spans="2:18">
      <c r="B243" s="76" t="s">
        <v>3030</v>
      </c>
      <c r="C243" s="86" t="s">
        <v>2800</v>
      </c>
      <c r="D243" s="73">
        <v>7436</v>
      </c>
      <c r="E243" s="73"/>
      <c r="F243" s="73" t="s">
        <v>633</v>
      </c>
      <c r="G243" s="94">
        <v>43871</v>
      </c>
      <c r="H243" s="73"/>
      <c r="I243" s="83">
        <v>11</v>
      </c>
      <c r="J243" s="86" t="s">
        <v>875</v>
      </c>
      <c r="K243" s="86" t="s">
        <v>133</v>
      </c>
      <c r="L243" s="87">
        <v>2.9388999999999998E-2</v>
      </c>
      <c r="M243" s="87">
        <v>2.4900000000000002E-2</v>
      </c>
      <c r="N243" s="83">
        <v>117343.9</v>
      </c>
      <c r="O243" s="85">
        <v>105.09</v>
      </c>
      <c r="P243" s="83">
        <v>541.59460999999999</v>
      </c>
      <c r="Q243" s="84">
        <f t="shared" si="3"/>
        <v>1.3216461708423339E-3</v>
      </c>
      <c r="R243" s="84">
        <f>P243/'סכום נכסי הקרן'!$C$42</f>
        <v>5.2867242036704739E-5</v>
      </c>
    </row>
    <row r="244" spans="2:18">
      <c r="B244" s="76" t="s">
        <v>3030</v>
      </c>
      <c r="C244" s="86" t="s">
        <v>2800</v>
      </c>
      <c r="D244" s="73">
        <v>7455</v>
      </c>
      <c r="E244" s="73"/>
      <c r="F244" s="73" t="s">
        <v>633</v>
      </c>
      <c r="G244" s="94">
        <v>43889</v>
      </c>
      <c r="H244" s="73"/>
      <c r="I244" s="83">
        <v>11</v>
      </c>
      <c r="J244" s="86" t="s">
        <v>875</v>
      </c>
      <c r="K244" s="86" t="s">
        <v>133</v>
      </c>
      <c r="L244" s="87">
        <v>2.9388999999999998E-2</v>
      </c>
      <c r="M244" s="87">
        <v>2.4900000000000002E-2</v>
      </c>
      <c r="N244" s="83">
        <v>80501.990000000005</v>
      </c>
      <c r="O244" s="85">
        <v>105.09</v>
      </c>
      <c r="P244" s="83">
        <v>371.55271999999997</v>
      </c>
      <c r="Q244" s="84">
        <f t="shared" si="3"/>
        <v>9.0669519339207211E-4</v>
      </c>
      <c r="R244" s="84">
        <f>P244/'סכום נכסי הקרן'!$C$42</f>
        <v>3.6268764893424592E-5</v>
      </c>
    </row>
    <row r="245" spans="2:18">
      <c r="B245" s="76" t="s">
        <v>3030</v>
      </c>
      <c r="C245" s="86" t="s">
        <v>2800</v>
      </c>
      <c r="D245" s="73">
        <v>7536</v>
      </c>
      <c r="E245" s="73"/>
      <c r="F245" s="73" t="s">
        <v>633</v>
      </c>
      <c r="G245" s="94">
        <v>43921</v>
      </c>
      <c r="H245" s="73"/>
      <c r="I245" s="83">
        <v>10.999999999999998</v>
      </c>
      <c r="J245" s="86" t="s">
        <v>875</v>
      </c>
      <c r="K245" s="86" t="s">
        <v>133</v>
      </c>
      <c r="L245" s="87">
        <v>2.9388999999999998E-2</v>
      </c>
      <c r="M245" s="87">
        <v>2.4899999999999999E-2</v>
      </c>
      <c r="N245" s="83">
        <v>12465.73</v>
      </c>
      <c r="O245" s="85">
        <v>105.09</v>
      </c>
      <c r="P245" s="83">
        <v>57.534939999999999</v>
      </c>
      <c r="Q245" s="84">
        <f t="shared" si="3"/>
        <v>1.4040175388865749E-4</v>
      </c>
      <c r="R245" s="84">
        <f>P245/'סכום נכסי הקרן'!$C$42</f>
        <v>5.6162183714259732E-6</v>
      </c>
    </row>
    <row r="246" spans="2:18">
      <c r="B246" s="76" t="s">
        <v>3031</v>
      </c>
      <c r="C246" s="86" t="s">
        <v>2800</v>
      </c>
      <c r="D246" s="73">
        <v>7770</v>
      </c>
      <c r="E246" s="73"/>
      <c r="F246" s="73" t="s">
        <v>633</v>
      </c>
      <c r="G246" s="94">
        <v>44004</v>
      </c>
      <c r="H246" s="73"/>
      <c r="I246" s="83">
        <v>4.07</v>
      </c>
      <c r="J246" s="86" t="s">
        <v>875</v>
      </c>
      <c r="K246" s="86" t="s">
        <v>134</v>
      </c>
      <c r="L246" s="87">
        <v>4.6325999999999999E-2</v>
      </c>
      <c r="M246" s="87">
        <v>3.39E-2</v>
      </c>
      <c r="N246" s="83">
        <v>5969834.4800000004</v>
      </c>
      <c r="O246" s="85">
        <v>103.21</v>
      </c>
      <c r="P246" s="83">
        <v>15301.38459</v>
      </c>
      <c r="Q246" s="84">
        <f t="shared" si="3"/>
        <v>3.7339766641989652E-2</v>
      </c>
      <c r="R246" s="84">
        <f>P246/'סכום נכסי הקרן'!$C$42</f>
        <v>1.4936300836085391E-3</v>
      </c>
    </row>
    <row r="247" spans="2:18">
      <c r="B247" s="76" t="s">
        <v>3031</v>
      </c>
      <c r="C247" s="86" t="s">
        <v>2800</v>
      </c>
      <c r="D247" s="73">
        <v>7771</v>
      </c>
      <c r="E247" s="73"/>
      <c r="F247" s="73" t="s">
        <v>633</v>
      </c>
      <c r="G247" s="94">
        <v>44004</v>
      </c>
      <c r="H247" s="73"/>
      <c r="I247" s="83">
        <v>4.0699999999999994</v>
      </c>
      <c r="J247" s="86" t="s">
        <v>875</v>
      </c>
      <c r="K247" s="86" t="s">
        <v>134</v>
      </c>
      <c r="L247" s="87">
        <v>4.6325999999999999E-2</v>
      </c>
      <c r="M247" s="87">
        <v>3.4599999999999999E-2</v>
      </c>
      <c r="N247" s="83">
        <v>361477.68</v>
      </c>
      <c r="O247" s="85">
        <v>102.93</v>
      </c>
      <c r="P247" s="83">
        <v>923.99605000000008</v>
      </c>
      <c r="Q247" s="84">
        <f t="shared" si="3"/>
        <v>2.2548153523092519E-3</v>
      </c>
      <c r="R247" s="84">
        <f>P247/'סכום נכסי הקרן'!$C$42</f>
        <v>9.0194994400533525E-5</v>
      </c>
    </row>
    <row r="248" spans="2:18">
      <c r="B248" s="76" t="s">
        <v>3031</v>
      </c>
      <c r="C248" s="86" t="s">
        <v>2800</v>
      </c>
      <c r="D248" s="73">
        <v>8012</v>
      </c>
      <c r="E248" s="73"/>
      <c r="F248" s="73" t="s">
        <v>633</v>
      </c>
      <c r="G248" s="94">
        <v>44120</v>
      </c>
      <c r="H248" s="73"/>
      <c r="I248" s="83">
        <v>4.07</v>
      </c>
      <c r="J248" s="86" t="s">
        <v>875</v>
      </c>
      <c r="K248" s="86" t="s">
        <v>134</v>
      </c>
      <c r="L248" s="87">
        <v>4.6300000000000001E-2</v>
      </c>
      <c r="M248" s="87">
        <v>3.4400000000000007E-2</v>
      </c>
      <c r="N248" s="83">
        <v>11774.82</v>
      </c>
      <c r="O248" s="85">
        <v>102.92</v>
      </c>
      <c r="P248" s="83">
        <v>30.095459999999999</v>
      </c>
      <c r="Q248" s="84">
        <f t="shared" si="3"/>
        <v>7.344155339496202E-5</v>
      </c>
      <c r="R248" s="84">
        <f>P248/'סכום נכסי הקרן'!$C$42</f>
        <v>2.9377396647761432E-6</v>
      </c>
    </row>
    <row r="249" spans="2:18">
      <c r="B249" s="76" t="s">
        <v>3031</v>
      </c>
      <c r="C249" s="86" t="s">
        <v>2800</v>
      </c>
      <c r="D249" s="73">
        <v>8018</v>
      </c>
      <c r="E249" s="73"/>
      <c r="F249" s="73" t="s">
        <v>633</v>
      </c>
      <c r="G249" s="94">
        <v>44127</v>
      </c>
      <c r="H249" s="73"/>
      <c r="I249" s="83">
        <v>4.0699999999999994</v>
      </c>
      <c r="J249" s="86" t="s">
        <v>875</v>
      </c>
      <c r="K249" s="86" t="s">
        <v>134</v>
      </c>
      <c r="L249" s="87">
        <v>4.6100000000000002E-2</v>
      </c>
      <c r="M249" s="87">
        <v>3.4099999999999998E-2</v>
      </c>
      <c r="N249" s="83">
        <v>105973.39</v>
      </c>
      <c r="O249" s="85">
        <v>102.92</v>
      </c>
      <c r="P249" s="83">
        <v>270.85899999999998</v>
      </c>
      <c r="Q249" s="84">
        <f t="shared" si="3"/>
        <v>6.6097363891450792E-4</v>
      </c>
      <c r="R249" s="84">
        <f>P249/'סכום נכסי הקרן'!$C$42</f>
        <v>2.6439643317018626E-5</v>
      </c>
    </row>
    <row r="250" spans="2:18">
      <c r="B250" s="76" t="s">
        <v>3032</v>
      </c>
      <c r="C250" s="86" t="s">
        <v>2800</v>
      </c>
      <c r="D250" s="73">
        <v>7382</v>
      </c>
      <c r="E250" s="73"/>
      <c r="F250" s="73" t="s">
        <v>633</v>
      </c>
      <c r="G250" s="94">
        <v>43860</v>
      </c>
      <c r="H250" s="73"/>
      <c r="I250" s="83">
        <v>4.5900000000000007</v>
      </c>
      <c r="J250" s="86" t="s">
        <v>875</v>
      </c>
      <c r="K250" s="86" t="s">
        <v>130</v>
      </c>
      <c r="L250" s="87">
        <v>2.8967999999999997E-2</v>
      </c>
      <c r="M250" s="87">
        <v>2.0900000000000002E-2</v>
      </c>
      <c r="N250" s="83">
        <v>4012865.35</v>
      </c>
      <c r="O250" s="85">
        <v>104.4</v>
      </c>
      <c r="P250" s="83">
        <v>13469.0216</v>
      </c>
      <c r="Q250" s="84">
        <f t="shared" si="3"/>
        <v>3.2868275448001021E-2</v>
      </c>
      <c r="R250" s="84">
        <f>P250/'סכום נכסי הקרן'!$C$42</f>
        <v>1.3147657154948499E-3</v>
      </c>
    </row>
    <row r="251" spans="2:18">
      <c r="B251" s="76" t="s">
        <v>3033</v>
      </c>
      <c r="C251" s="86" t="s">
        <v>2800</v>
      </c>
      <c r="D251" s="73">
        <v>7901</v>
      </c>
      <c r="E251" s="73"/>
      <c r="F251" s="73" t="s">
        <v>633</v>
      </c>
      <c r="G251" s="94">
        <v>44070</v>
      </c>
      <c r="H251" s="73"/>
      <c r="I251" s="83">
        <v>4.32</v>
      </c>
      <c r="J251" s="86" t="s">
        <v>903</v>
      </c>
      <c r="K251" s="86" t="s">
        <v>133</v>
      </c>
      <c r="L251" s="87">
        <v>3.0472000000000003E-2</v>
      </c>
      <c r="M251" s="87">
        <v>2.3700000000000002E-2</v>
      </c>
      <c r="N251" s="83">
        <v>724690.06</v>
      </c>
      <c r="O251" s="85">
        <v>104.02</v>
      </c>
      <c r="P251" s="83">
        <v>3310.7342999999996</v>
      </c>
      <c r="Q251" s="84">
        <f t="shared" ref="Q251:Q261" si="4">IFERROR(P251/$P$10,0)</f>
        <v>8.0791411684680067E-3</v>
      </c>
      <c r="R251" s="84">
        <f>P251/'סכום נכסי הקרן'!$C$42</f>
        <v>3.2317417552829824E-4</v>
      </c>
    </row>
    <row r="252" spans="2:18">
      <c r="B252" s="76" t="s">
        <v>3033</v>
      </c>
      <c r="C252" s="86" t="s">
        <v>2800</v>
      </c>
      <c r="D252" s="73">
        <v>7948</v>
      </c>
      <c r="E252" s="73"/>
      <c r="F252" s="73" t="s">
        <v>633</v>
      </c>
      <c r="G252" s="94">
        <v>44091</v>
      </c>
      <c r="H252" s="73"/>
      <c r="I252" s="83">
        <v>4.33</v>
      </c>
      <c r="J252" s="86" t="s">
        <v>903</v>
      </c>
      <c r="K252" s="86" t="s">
        <v>133</v>
      </c>
      <c r="L252" s="87">
        <v>3.0748999999999999E-2</v>
      </c>
      <c r="M252" s="87">
        <v>2.3699999999999995E-2</v>
      </c>
      <c r="N252" s="83">
        <v>186348.87</v>
      </c>
      <c r="O252" s="85">
        <v>103.84</v>
      </c>
      <c r="P252" s="83">
        <v>849.85317000000009</v>
      </c>
      <c r="Q252" s="84">
        <f t="shared" si="4"/>
        <v>2.0738854618747391E-3</v>
      </c>
      <c r="R252" s="84">
        <f>P252/'סכום נכסי הקרן'!$C$42</f>
        <v>8.2957607783524259E-5</v>
      </c>
    </row>
    <row r="253" spans="2:18">
      <c r="B253" s="76" t="s">
        <v>3033</v>
      </c>
      <c r="C253" s="86" t="s">
        <v>2800</v>
      </c>
      <c r="D253" s="73">
        <v>8011</v>
      </c>
      <c r="E253" s="73"/>
      <c r="F253" s="73" t="s">
        <v>633</v>
      </c>
      <c r="G253" s="94">
        <v>44120</v>
      </c>
      <c r="H253" s="73"/>
      <c r="I253" s="83">
        <v>4.34</v>
      </c>
      <c r="J253" s="86" t="s">
        <v>903</v>
      </c>
      <c r="K253" s="86" t="s">
        <v>133</v>
      </c>
      <c r="L253" s="87">
        <v>3.0523999999999999E-2</v>
      </c>
      <c r="M253" s="87">
        <v>2.3700000000000002E-2</v>
      </c>
      <c r="N253" s="83">
        <v>227759.73</v>
      </c>
      <c r="O253" s="85">
        <v>103.59</v>
      </c>
      <c r="P253" s="83">
        <v>1036.2086899999999</v>
      </c>
      <c r="Q253" s="84">
        <f t="shared" si="4"/>
        <v>2.5286463750664929E-3</v>
      </c>
      <c r="R253" s="84">
        <f>P253/'סכום נכסי הקרן'!$C$42</f>
        <v>1.0114852438204056E-4</v>
      </c>
    </row>
    <row r="254" spans="2:18">
      <c r="B254" s="76" t="s">
        <v>3033</v>
      </c>
      <c r="C254" s="86" t="s">
        <v>2800</v>
      </c>
      <c r="D254" s="73">
        <v>8074</v>
      </c>
      <c r="E254" s="73"/>
      <c r="F254" s="73" t="s">
        <v>633</v>
      </c>
      <c r="G254" s="94">
        <v>44154</v>
      </c>
      <c r="H254" s="73"/>
      <c r="I254" s="83">
        <v>4.3499999999999996</v>
      </c>
      <c r="J254" s="86" t="s">
        <v>903</v>
      </c>
      <c r="K254" s="86" t="s">
        <v>133</v>
      </c>
      <c r="L254" s="87">
        <v>3.0543999999999998E-2</v>
      </c>
      <c r="M254" s="87">
        <v>2.3700000000000002E-2</v>
      </c>
      <c r="N254" s="83">
        <v>289876.02</v>
      </c>
      <c r="O254" s="85">
        <v>103.31</v>
      </c>
      <c r="P254" s="83">
        <v>1315.2463400000001</v>
      </c>
      <c r="Q254" s="84">
        <f t="shared" si="4"/>
        <v>3.209578265513748E-3</v>
      </c>
      <c r="R254" s="84">
        <f>P254/'סכום נכסי הקרן'!$C$42</f>
        <v>1.2838651882940649E-4</v>
      </c>
    </row>
    <row r="255" spans="2:18">
      <c r="B255" s="76" t="s">
        <v>3033</v>
      </c>
      <c r="C255" s="86" t="s">
        <v>2800</v>
      </c>
      <c r="D255" s="73">
        <v>8140</v>
      </c>
      <c r="E255" s="73"/>
      <c r="F255" s="73" t="s">
        <v>633</v>
      </c>
      <c r="G255" s="94">
        <v>44182</v>
      </c>
      <c r="H255" s="73"/>
      <c r="I255" s="83">
        <v>4.3599999999999994</v>
      </c>
      <c r="J255" s="86" t="s">
        <v>903</v>
      </c>
      <c r="K255" s="86" t="s">
        <v>133</v>
      </c>
      <c r="L255" s="87">
        <v>3.0276000000000001E-2</v>
      </c>
      <c r="M255" s="87">
        <v>2.3700000000000002E-2</v>
      </c>
      <c r="N255" s="83">
        <v>124232.58</v>
      </c>
      <c r="O255" s="85">
        <v>103.07</v>
      </c>
      <c r="P255" s="83">
        <v>562.36751000000004</v>
      </c>
      <c r="Q255" s="84">
        <f t="shared" si="4"/>
        <v>1.372338004245718E-3</v>
      </c>
      <c r="R255" s="84">
        <f>P255/'סכום נכסי הקרן'!$C$42</f>
        <v>5.4894968885951388E-5</v>
      </c>
    </row>
    <row r="256" spans="2:18">
      <c r="B256" s="76" t="s">
        <v>3033</v>
      </c>
      <c r="C256" s="86" t="s">
        <v>2800</v>
      </c>
      <c r="D256" s="73">
        <v>7900</v>
      </c>
      <c r="E256" s="73"/>
      <c r="F256" s="73" t="s">
        <v>633</v>
      </c>
      <c r="G256" s="94">
        <v>44070</v>
      </c>
      <c r="H256" s="73"/>
      <c r="I256" s="83">
        <v>4.32</v>
      </c>
      <c r="J256" s="86" t="s">
        <v>903</v>
      </c>
      <c r="K256" s="86" t="s">
        <v>133</v>
      </c>
      <c r="L256" s="87">
        <v>3.0748999999999999E-2</v>
      </c>
      <c r="M256" s="87">
        <v>2.3699999999999995E-2</v>
      </c>
      <c r="N256" s="83">
        <v>1176444.8999999999</v>
      </c>
      <c r="O256" s="85">
        <v>104.02</v>
      </c>
      <c r="P256" s="83">
        <v>5374.5349999999999</v>
      </c>
      <c r="Q256" s="84">
        <f t="shared" si="4"/>
        <v>1.3115406748246818E-2</v>
      </c>
      <c r="R256" s="84">
        <f>P256/'סכום נכסי הקרן'!$C$42</f>
        <v>5.2463011528076486E-4</v>
      </c>
    </row>
    <row r="257" spans="2:18">
      <c r="B257" s="76" t="s">
        <v>3034</v>
      </c>
      <c r="C257" s="86" t="s">
        <v>2800</v>
      </c>
      <c r="D257" s="73">
        <v>8138</v>
      </c>
      <c r="E257" s="73"/>
      <c r="F257" s="73" t="s">
        <v>633</v>
      </c>
      <c r="G257" s="94">
        <v>44179</v>
      </c>
      <c r="H257" s="73"/>
      <c r="I257" s="83">
        <v>3.5199999999999996</v>
      </c>
      <c r="J257" s="86" t="s">
        <v>875</v>
      </c>
      <c r="K257" s="86" t="s">
        <v>130</v>
      </c>
      <c r="L257" s="87">
        <v>2.5289000000000002E-2</v>
      </c>
      <c r="M257" s="87">
        <v>1.9599999999999999E-2</v>
      </c>
      <c r="N257" s="83">
        <v>2173753.9900000002</v>
      </c>
      <c r="O257" s="85">
        <v>102.27</v>
      </c>
      <c r="P257" s="83">
        <v>7147.2609900000007</v>
      </c>
      <c r="Q257" s="84">
        <f t="shared" si="4"/>
        <v>1.744136655910274E-2</v>
      </c>
      <c r="R257" s="84">
        <f>P257/'סכום נכסי הקרן'!$C$42</f>
        <v>6.9767307443814478E-4</v>
      </c>
    </row>
    <row r="258" spans="2:18">
      <c r="B258" s="76" t="s">
        <v>3034</v>
      </c>
      <c r="C258" s="86" t="s">
        <v>2800</v>
      </c>
      <c r="D258" s="73">
        <v>8077</v>
      </c>
      <c r="E258" s="73"/>
      <c r="F258" s="73" t="s">
        <v>633</v>
      </c>
      <c r="G258" s="94">
        <v>44155</v>
      </c>
      <c r="H258" s="73"/>
      <c r="I258" s="83">
        <v>3.52</v>
      </c>
      <c r="J258" s="86" t="s">
        <v>875</v>
      </c>
      <c r="K258" s="86" t="s">
        <v>130</v>
      </c>
      <c r="L258" s="87">
        <v>2.5266E-2</v>
      </c>
      <c r="M258" s="87">
        <v>1.9400000000000001E-2</v>
      </c>
      <c r="N258" s="83">
        <v>149812.76999999999</v>
      </c>
      <c r="O258" s="85">
        <v>102.29</v>
      </c>
      <c r="P258" s="83">
        <v>492.67783000000003</v>
      </c>
      <c r="Q258" s="84">
        <f t="shared" si="4"/>
        <v>1.2022751989322982E-3</v>
      </c>
      <c r="R258" s="84">
        <f>P258/'סכום נכסי הקרן'!$C$42</f>
        <v>4.8092277145683694E-5</v>
      </c>
    </row>
    <row r="259" spans="2:18">
      <c r="B259" s="76" t="s">
        <v>3034</v>
      </c>
      <c r="C259" s="86" t="s">
        <v>2800</v>
      </c>
      <c r="D259" s="73">
        <v>8141</v>
      </c>
      <c r="E259" s="73"/>
      <c r="F259" s="73" t="s">
        <v>633</v>
      </c>
      <c r="G259" s="94">
        <v>44186</v>
      </c>
      <c r="H259" s="73"/>
      <c r="I259" s="83">
        <v>3.5199999999999996</v>
      </c>
      <c r="J259" s="86" t="s">
        <v>875</v>
      </c>
      <c r="K259" s="86" t="s">
        <v>130</v>
      </c>
      <c r="L259" s="87">
        <v>2.5266E-2</v>
      </c>
      <c r="M259" s="87">
        <v>1.8999999999999996E-2</v>
      </c>
      <c r="N259" s="83">
        <v>193875.36</v>
      </c>
      <c r="O259" s="85">
        <v>102.3</v>
      </c>
      <c r="P259" s="83">
        <v>637.64542000000006</v>
      </c>
      <c r="Q259" s="84">
        <f t="shared" si="4"/>
        <v>1.5560376933923916E-3</v>
      </c>
      <c r="R259" s="84">
        <f>P259/'סכום נכסי הקרן'!$C$42</f>
        <v>6.2243150375400249E-5</v>
      </c>
    </row>
    <row r="260" spans="2:18">
      <c r="B260" s="76" t="s">
        <v>3035</v>
      </c>
      <c r="C260" s="86" t="s">
        <v>2800</v>
      </c>
      <c r="D260" s="73">
        <v>7823</v>
      </c>
      <c r="E260" s="73"/>
      <c r="F260" s="73" t="s">
        <v>633</v>
      </c>
      <c r="G260" s="94">
        <v>44027</v>
      </c>
      <c r="H260" s="73"/>
      <c r="I260" s="83">
        <v>5.83</v>
      </c>
      <c r="J260" s="86" t="s">
        <v>875</v>
      </c>
      <c r="K260" s="86" t="s">
        <v>132</v>
      </c>
      <c r="L260" s="87">
        <v>2.35E-2</v>
      </c>
      <c r="M260" s="87">
        <v>1.8599999999999998E-2</v>
      </c>
      <c r="N260" s="83">
        <v>2085935.07</v>
      </c>
      <c r="O260" s="85">
        <v>103.13</v>
      </c>
      <c r="P260" s="83">
        <v>8484.6457300000002</v>
      </c>
      <c r="Q260" s="84">
        <f t="shared" si="4"/>
        <v>2.0704968869627895E-2</v>
      </c>
      <c r="R260" s="84">
        <f>P260/'סכום נכסי הקרן'!$C$42</f>
        <v>8.2822061209878622E-4</v>
      </c>
    </row>
    <row r="261" spans="2:18">
      <c r="B261" s="76" t="s">
        <v>3035</v>
      </c>
      <c r="C261" s="86" t="s">
        <v>2800</v>
      </c>
      <c r="D261" s="73">
        <v>7993</v>
      </c>
      <c r="E261" s="73"/>
      <c r="F261" s="73" t="s">
        <v>633</v>
      </c>
      <c r="G261" s="94">
        <v>44119</v>
      </c>
      <c r="H261" s="73"/>
      <c r="I261" s="83">
        <v>5.83</v>
      </c>
      <c r="J261" s="86" t="s">
        <v>875</v>
      </c>
      <c r="K261" s="86" t="s">
        <v>132</v>
      </c>
      <c r="L261" s="87">
        <v>2.35E-2</v>
      </c>
      <c r="M261" s="87">
        <v>1.8599999999999998E-2</v>
      </c>
      <c r="N261" s="83">
        <v>2085935.07</v>
      </c>
      <c r="O261" s="85">
        <v>103.13</v>
      </c>
      <c r="P261" s="83">
        <v>8484.6457300000002</v>
      </c>
      <c r="Q261" s="84">
        <f t="shared" si="4"/>
        <v>2.0704968869627895E-2</v>
      </c>
      <c r="R261" s="84">
        <f>P261/'סכום נכסי הקרן'!$C$42</f>
        <v>8.2822061209878622E-4</v>
      </c>
    </row>
    <row r="262" spans="2:18">
      <c r="B262" s="120"/>
      <c r="C262" s="120"/>
      <c r="D262" s="120"/>
      <c r="E262" s="120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</row>
    <row r="263" spans="2:18">
      <c r="B263" s="120"/>
      <c r="C263" s="120"/>
      <c r="D263" s="120"/>
      <c r="E263" s="120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2:18">
      <c r="B264" s="120"/>
      <c r="C264" s="120"/>
      <c r="D264" s="120"/>
      <c r="E264" s="120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</row>
    <row r="265" spans="2:18">
      <c r="B265" s="122" t="s">
        <v>219</v>
      </c>
      <c r="C265" s="120"/>
      <c r="D265" s="120"/>
      <c r="E265" s="120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</row>
    <row r="266" spans="2:18">
      <c r="B266" s="122" t="s">
        <v>110</v>
      </c>
      <c r="C266" s="120"/>
      <c r="D266" s="120"/>
      <c r="E266" s="120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</row>
    <row r="267" spans="2:18">
      <c r="B267" s="122" t="s">
        <v>202</v>
      </c>
      <c r="C267" s="120"/>
      <c r="D267" s="120"/>
      <c r="E267" s="120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2:18">
      <c r="B268" s="122" t="s">
        <v>210</v>
      </c>
      <c r="C268" s="120"/>
      <c r="D268" s="120"/>
      <c r="E268" s="120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</row>
    <row r="269" spans="2:18">
      <c r="B269" s="120"/>
      <c r="C269" s="120"/>
      <c r="D269" s="120"/>
      <c r="E269" s="120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</row>
    <row r="270" spans="2:18">
      <c r="B270" s="120"/>
      <c r="C270" s="120"/>
      <c r="D270" s="120"/>
      <c r="E270" s="120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</row>
    <row r="271" spans="2:18">
      <c r="B271" s="120"/>
      <c r="C271" s="120"/>
      <c r="D271" s="120"/>
      <c r="E271" s="120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</row>
    <row r="272" spans="2:18">
      <c r="B272" s="120"/>
      <c r="C272" s="120"/>
      <c r="D272" s="120"/>
      <c r="E272" s="120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</row>
    <row r="273" spans="2:18">
      <c r="B273" s="120"/>
      <c r="C273" s="120"/>
      <c r="D273" s="120"/>
      <c r="E273" s="120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</row>
    <row r="274" spans="2:18">
      <c r="B274" s="120"/>
      <c r="C274" s="120"/>
      <c r="D274" s="120"/>
      <c r="E274" s="120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2:18">
      <c r="B275" s="120"/>
      <c r="C275" s="120"/>
      <c r="D275" s="120"/>
      <c r="E275" s="120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</row>
    <row r="276" spans="2:18">
      <c r="B276" s="120"/>
      <c r="C276" s="120"/>
      <c r="D276" s="120"/>
      <c r="E276" s="120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</row>
    <row r="277" spans="2:18">
      <c r="B277" s="120"/>
      <c r="C277" s="120"/>
      <c r="D277" s="120"/>
      <c r="E277" s="120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</row>
    <row r="278" spans="2:18">
      <c r="B278" s="120"/>
      <c r="C278" s="120"/>
      <c r="D278" s="120"/>
      <c r="E278" s="120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</row>
    <row r="279" spans="2:18">
      <c r="B279" s="120"/>
      <c r="C279" s="120"/>
      <c r="D279" s="120"/>
      <c r="E279" s="120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</row>
    <row r="280" spans="2:18">
      <c r="B280" s="120"/>
      <c r="C280" s="120"/>
      <c r="D280" s="120"/>
      <c r="E280" s="120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</row>
    <row r="281" spans="2:18">
      <c r="B281" s="120"/>
      <c r="C281" s="120"/>
      <c r="D281" s="120"/>
      <c r="E281" s="120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</row>
    <row r="282" spans="2:18">
      <c r="B282" s="120"/>
      <c r="C282" s="120"/>
      <c r="D282" s="120"/>
      <c r="E282" s="120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</row>
    <row r="283" spans="2:18">
      <c r="B283" s="120"/>
      <c r="C283" s="120"/>
      <c r="D283" s="120"/>
      <c r="E283" s="120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</row>
    <row r="284" spans="2:18">
      <c r="B284" s="120"/>
      <c r="C284" s="120"/>
      <c r="D284" s="120"/>
      <c r="E284" s="120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</row>
    <row r="285" spans="2:18">
      <c r="B285" s="120"/>
      <c r="C285" s="120"/>
      <c r="D285" s="120"/>
      <c r="E285" s="120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</row>
    <row r="286" spans="2:18">
      <c r="B286" s="120"/>
      <c r="C286" s="120"/>
      <c r="D286" s="120"/>
      <c r="E286" s="120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2:18">
      <c r="B287" s="120"/>
      <c r="C287" s="120"/>
      <c r="D287" s="120"/>
      <c r="E287" s="120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</row>
    <row r="288" spans="2:18">
      <c r="B288" s="120"/>
      <c r="C288" s="120"/>
      <c r="D288" s="120"/>
      <c r="E288" s="120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</row>
    <row r="289" spans="2:18">
      <c r="B289" s="120"/>
      <c r="C289" s="120"/>
      <c r="D289" s="120"/>
      <c r="E289" s="120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</row>
    <row r="290" spans="2:18">
      <c r="B290" s="120"/>
      <c r="C290" s="120"/>
      <c r="D290" s="120"/>
      <c r="E290" s="120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</row>
    <row r="291" spans="2:18">
      <c r="B291" s="120"/>
      <c r="C291" s="120"/>
      <c r="D291" s="120"/>
      <c r="E291" s="120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</row>
    <row r="292" spans="2:18">
      <c r="B292" s="120"/>
      <c r="C292" s="120"/>
      <c r="D292" s="120"/>
      <c r="E292" s="120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2:18">
      <c r="B293" s="120"/>
      <c r="C293" s="120"/>
      <c r="D293" s="120"/>
      <c r="E293" s="120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</row>
    <row r="294" spans="2:18">
      <c r="B294" s="120"/>
      <c r="C294" s="120"/>
      <c r="D294" s="120"/>
      <c r="E294" s="120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</row>
    <row r="295" spans="2:18">
      <c r="B295" s="120"/>
      <c r="C295" s="120"/>
      <c r="D295" s="120"/>
      <c r="E295" s="120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</row>
    <row r="296" spans="2:18">
      <c r="B296" s="120"/>
      <c r="C296" s="120"/>
      <c r="D296" s="120"/>
      <c r="E296" s="120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2:18">
      <c r="B297" s="120"/>
      <c r="C297" s="120"/>
      <c r="D297" s="120"/>
      <c r="E297" s="120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</row>
    <row r="298" spans="2:18">
      <c r="B298" s="120"/>
      <c r="C298" s="120"/>
      <c r="D298" s="120"/>
      <c r="E298" s="120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</row>
    <row r="299" spans="2:18">
      <c r="B299" s="120"/>
      <c r="C299" s="120"/>
      <c r="D299" s="120"/>
      <c r="E299" s="120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</row>
    <row r="300" spans="2:18">
      <c r="B300" s="120"/>
      <c r="C300" s="120"/>
      <c r="D300" s="120"/>
      <c r="E300" s="120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</row>
    <row r="301" spans="2:18">
      <c r="B301" s="120"/>
      <c r="C301" s="120"/>
      <c r="D301" s="120"/>
      <c r="E301" s="120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</row>
    <row r="302" spans="2:18">
      <c r="B302" s="120"/>
      <c r="C302" s="120"/>
      <c r="D302" s="120"/>
      <c r="E302" s="120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</row>
    <row r="303" spans="2:18">
      <c r="B303" s="120"/>
      <c r="C303" s="120"/>
      <c r="D303" s="120"/>
      <c r="E303" s="120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</row>
    <row r="304" spans="2:18">
      <c r="B304" s="120"/>
      <c r="C304" s="120"/>
      <c r="D304" s="120"/>
      <c r="E304" s="120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</row>
    <row r="305" spans="2:18">
      <c r="B305" s="120"/>
      <c r="C305" s="120"/>
      <c r="D305" s="120"/>
      <c r="E305" s="120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</row>
    <row r="306" spans="2:18">
      <c r="B306" s="120"/>
      <c r="C306" s="120"/>
      <c r="D306" s="120"/>
      <c r="E306" s="120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</row>
    <row r="307" spans="2:18">
      <c r="B307" s="120"/>
      <c r="C307" s="120"/>
      <c r="D307" s="120"/>
      <c r="E307" s="120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</row>
    <row r="308" spans="2:18">
      <c r="B308" s="120"/>
      <c r="C308" s="120"/>
      <c r="D308" s="120"/>
      <c r="E308" s="120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</row>
    <row r="309" spans="2:18">
      <c r="B309" s="120"/>
      <c r="C309" s="120"/>
      <c r="D309" s="120"/>
      <c r="E309" s="120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</row>
    <row r="310" spans="2:18">
      <c r="B310" s="120"/>
      <c r="C310" s="120"/>
      <c r="D310" s="120"/>
      <c r="E310" s="120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</row>
    <row r="311" spans="2:18">
      <c r="B311" s="120"/>
      <c r="C311" s="120"/>
      <c r="D311" s="120"/>
      <c r="E311" s="120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</row>
    <row r="312" spans="2:18">
      <c r="B312" s="120"/>
      <c r="C312" s="120"/>
      <c r="D312" s="120"/>
      <c r="E312" s="120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</row>
    <row r="313" spans="2:18">
      <c r="B313" s="120"/>
      <c r="C313" s="120"/>
      <c r="D313" s="120"/>
      <c r="E313" s="120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</row>
    <row r="314" spans="2:18">
      <c r="B314" s="120"/>
      <c r="C314" s="120"/>
      <c r="D314" s="120"/>
      <c r="E314" s="120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</row>
    <row r="315" spans="2:18">
      <c r="B315" s="120"/>
      <c r="C315" s="120"/>
      <c r="D315" s="120"/>
      <c r="E315" s="120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</row>
    <row r="316" spans="2:18">
      <c r="B316" s="120"/>
      <c r="C316" s="120"/>
      <c r="D316" s="120"/>
      <c r="E316" s="120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</row>
    <row r="317" spans="2:18">
      <c r="B317" s="120"/>
      <c r="C317" s="120"/>
      <c r="D317" s="120"/>
      <c r="E317" s="120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</row>
    <row r="318" spans="2:18">
      <c r="B318" s="120"/>
      <c r="C318" s="120"/>
      <c r="D318" s="120"/>
      <c r="E318" s="120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</row>
    <row r="319" spans="2:18">
      <c r="B319" s="120"/>
      <c r="C319" s="120"/>
      <c r="D319" s="120"/>
      <c r="E319" s="120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</row>
    <row r="320" spans="2:18">
      <c r="B320" s="120"/>
      <c r="C320" s="120"/>
      <c r="D320" s="120"/>
      <c r="E320" s="120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</row>
    <row r="321" spans="2:18">
      <c r="B321" s="120"/>
      <c r="C321" s="120"/>
      <c r="D321" s="120"/>
      <c r="E321" s="120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</row>
    <row r="322" spans="2:18">
      <c r="B322" s="120"/>
      <c r="C322" s="120"/>
      <c r="D322" s="120"/>
      <c r="E322" s="120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</row>
    <row r="323" spans="2:18">
      <c r="B323" s="120"/>
      <c r="C323" s="120"/>
      <c r="D323" s="120"/>
      <c r="E323" s="120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</row>
    <row r="324" spans="2:18">
      <c r="B324" s="120"/>
      <c r="C324" s="120"/>
      <c r="D324" s="120"/>
      <c r="E324" s="120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</row>
    <row r="325" spans="2:18">
      <c r="B325" s="120"/>
      <c r="C325" s="120"/>
      <c r="D325" s="120"/>
      <c r="E325" s="120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</row>
    <row r="326" spans="2:18">
      <c r="B326" s="120"/>
      <c r="C326" s="120"/>
      <c r="D326" s="120"/>
      <c r="E326" s="120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</row>
    <row r="327" spans="2:18">
      <c r="B327" s="120"/>
      <c r="C327" s="120"/>
      <c r="D327" s="120"/>
      <c r="E327" s="120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</row>
    <row r="328" spans="2:18">
      <c r="B328" s="120"/>
      <c r="C328" s="120"/>
      <c r="D328" s="120"/>
      <c r="E328" s="120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</row>
    <row r="329" spans="2:18">
      <c r="B329" s="120"/>
      <c r="C329" s="120"/>
      <c r="D329" s="120"/>
      <c r="E329" s="120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</row>
    <row r="330" spans="2:18">
      <c r="B330" s="120"/>
      <c r="C330" s="120"/>
      <c r="D330" s="120"/>
      <c r="E330" s="120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</row>
    <row r="331" spans="2:18">
      <c r="B331" s="120"/>
      <c r="C331" s="120"/>
      <c r="D331" s="120"/>
      <c r="E331" s="120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</row>
    <row r="332" spans="2:18"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</row>
    <row r="333" spans="2:18">
      <c r="B333" s="120"/>
      <c r="C333" s="120"/>
      <c r="D333" s="120"/>
      <c r="E333" s="120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</row>
    <row r="334" spans="2:18">
      <c r="B334" s="120"/>
      <c r="C334" s="120"/>
      <c r="D334" s="120"/>
      <c r="E334" s="120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</row>
    <row r="335" spans="2:18">
      <c r="B335" s="120"/>
      <c r="C335" s="120"/>
      <c r="D335" s="120"/>
      <c r="E335" s="120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</row>
    <row r="336" spans="2:18">
      <c r="B336" s="120"/>
      <c r="C336" s="120"/>
      <c r="D336" s="120"/>
      <c r="E336" s="120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</row>
    <row r="337" spans="2:18">
      <c r="B337" s="120"/>
      <c r="C337" s="120"/>
      <c r="D337" s="120"/>
      <c r="E337" s="120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</row>
    <row r="338" spans="2:18">
      <c r="B338" s="120"/>
      <c r="C338" s="120"/>
      <c r="D338" s="120"/>
      <c r="E338" s="120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2:18">
      <c r="B339" s="120"/>
      <c r="C339" s="120"/>
      <c r="D339" s="120"/>
      <c r="E339" s="120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</row>
    <row r="340" spans="2:18">
      <c r="B340" s="120"/>
      <c r="C340" s="120"/>
      <c r="D340" s="120"/>
      <c r="E340" s="120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</row>
    <row r="341" spans="2:18">
      <c r="B341" s="120"/>
      <c r="C341" s="120"/>
      <c r="D341" s="120"/>
      <c r="E341" s="120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</row>
    <row r="342" spans="2:18">
      <c r="B342" s="120"/>
      <c r="C342" s="120"/>
      <c r="D342" s="120"/>
      <c r="E342" s="120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</row>
    <row r="343" spans="2:18">
      <c r="B343" s="120"/>
      <c r="C343" s="120"/>
      <c r="D343" s="120"/>
      <c r="E343" s="120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</row>
    <row r="344" spans="2:18">
      <c r="B344" s="120"/>
      <c r="C344" s="120"/>
      <c r="D344" s="120"/>
      <c r="E344" s="120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</row>
    <row r="345" spans="2:18">
      <c r="B345" s="120"/>
      <c r="C345" s="120"/>
      <c r="D345" s="120"/>
      <c r="E345" s="120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</row>
    <row r="346" spans="2:18">
      <c r="B346" s="120"/>
      <c r="C346" s="120"/>
      <c r="D346" s="120"/>
      <c r="E346" s="120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2:18">
      <c r="B347" s="120"/>
      <c r="C347" s="120"/>
      <c r="D347" s="120"/>
      <c r="E347" s="120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</row>
    <row r="348" spans="2:18">
      <c r="B348" s="120"/>
      <c r="C348" s="120"/>
      <c r="D348" s="120"/>
      <c r="E348" s="120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</row>
    <row r="349" spans="2:18">
      <c r="B349" s="120"/>
      <c r="C349" s="120"/>
      <c r="D349" s="120"/>
      <c r="E349" s="120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</row>
    <row r="350" spans="2:18">
      <c r="B350" s="120"/>
      <c r="C350" s="120"/>
      <c r="D350" s="120"/>
      <c r="E350" s="120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</row>
    <row r="351" spans="2:18">
      <c r="B351" s="120"/>
      <c r="C351" s="120"/>
      <c r="D351" s="120"/>
      <c r="E351" s="120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</row>
    <row r="352" spans="2:18">
      <c r="B352" s="120"/>
      <c r="C352" s="120"/>
      <c r="D352" s="120"/>
      <c r="E352" s="120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</row>
    <row r="353" spans="2:18">
      <c r="B353" s="120"/>
      <c r="C353" s="120"/>
      <c r="D353" s="120"/>
      <c r="E353" s="120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</row>
    <row r="354" spans="2:18">
      <c r="B354" s="120"/>
      <c r="C354" s="120"/>
      <c r="D354" s="120"/>
      <c r="E354" s="120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</row>
    <row r="355" spans="2:18">
      <c r="B355" s="120"/>
      <c r="C355" s="120"/>
      <c r="D355" s="120"/>
      <c r="E355" s="120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</row>
    <row r="356" spans="2:18">
      <c r="B356" s="120"/>
      <c r="C356" s="120"/>
      <c r="D356" s="120"/>
      <c r="E356" s="120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</row>
    <row r="357" spans="2:18">
      <c r="B357" s="120"/>
      <c r="C357" s="120"/>
      <c r="D357" s="120"/>
      <c r="E357" s="120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2:18">
      <c r="B358" s="120"/>
      <c r="C358" s="120"/>
      <c r="D358" s="120"/>
      <c r="E358" s="120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2:18">
      <c r="B359" s="120"/>
      <c r="C359" s="120"/>
      <c r="D359" s="120"/>
      <c r="E359" s="120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2:18">
      <c r="B360" s="120"/>
      <c r="C360" s="120"/>
      <c r="D360" s="120"/>
      <c r="E360" s="120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</row>
    <row r="361" spans="2:18">
      <c r="B361" s="120"/>
      <c r="C361" s="120"/>
      <c r="D361" s="120"/>
      <c r="E361" s="120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</row>
    <row r="362" spans="2:18">
      <c r="B362" s="120"/>
      <c r="C362" s="120"/>
      <c r="D362" s="120"/>
      <c r="E362" s="120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</row>
    <row r="363" spans="2:18">
      <c r="B363" s="120"/>
      <c r="C363" s="120"/>
      <c r="D363" s="120"/>
      <c r="E363" s="120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</row>
    <row r="364" spans="2:18">
      <c r="B364" s="120"/>
      <c r="C364" s="120"/>
      <c r="D364" s="120"/>
      <c r="E364" s="120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</row>
    <row r="365" spans="2:18">
      <c r="B365" s="120"/>
      <c r="C365" s="120"/>
      <c r="D365" s="120"/>
      <c r="E365" s="120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</row>
    <row r="366" spans="2:18">
      <c r="B366" s="120"/>
      <c r="C366" s="120"/>
      <c r="D366" s="120"/>
      <c r="E366" s="120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</row>
    <row r="367" spans="2:18">
      <c r="B367" s="120"/>
      <c r="C367" s="120"/>
      <c r="D367" s="120"/>
      <c r="E367" s="120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</row>
    <row r="368" spans="2:18">
      <c r="B368" s="120"/>
      <c r="C368" s="120"/>
      <c r="D368" s="120"/>
      <c r="E368" s="120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</row>
    <row r="369" spans="2:18"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</row>
    <row r="370" spans="2:18">
      <c r="B370" s="120"/>
      <c r="C370" s="120"/>
      <c r="D370" s="120"/>
      <c r="E370" s="120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</row>
    <row r="371" spans="2:18">
      <c r="B371" s="120"/>
      <c r="C371" s="120"/>
      <c r="D371" s="120"/>
      <c r="E371" s="120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</row>
    <row r="372" spans="2:18">
      <c r="B372" s="120"/>
      <c r="C372" s="120"/>
      <c r="D372" s="120"/>
      <c r="E372" s="120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</row>
    <row r="373" spans="2:18">
      <c r="B373" s="120"/>
      <c r="C373" s="120"/>
      <c r="D373" s="120"/>
      <c r="E373" s="120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</row>
    <row r="374" spans="2:18">
      <c r="B374" s="120"/>
      <c r="C374" s="120"/>
      <c r="D374" s="120"/>
      <c r="E374" s="120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</row>
    <row r="375" spans="2:18">
      <c r="B375" s="120"/>
      <c r="C375" s="120"/>
      <c r="D375" s="120"/>
      <c r="E375" s="120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</row>
    <row r="376" spans="2:18">
      <c r="B376" s="120"/>
      <c r="C376" s="120"/>
      <c r="D376" s="120"/>
      <c r="E376" s="120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</row>
    <row r="377" spans="2:18">
      <c r="B377" s="120"/>
      <c r="C377" s="120"/>
      <c r="D377" s="120"/>
      <c r="E377" s="120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</row>
    <row r="378" spans="2:18">
      <c r="B378" s="120"/>
      <c r="C378" s="120"/>
      <c r="D378" s="120"/>
      <c r="E378" s="120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</row>
    <row r="379" spans="2:18">
      <c r="B379" s="120"/>
      <c r="C379" s="120"/>
      <c r="D379" s="120"/>
      <c r="E379" s="120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</row>
    <row r="380" spans="2:18">
      <c r="B380" s="120"/>
      <c r="C380" s="120"/>
      <c r="D380" s="120"/>
      <c r="E380" s="120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2:18">
      <c r="B381" s="120"/>
      <c r="C381" s="120"/>
      <c r="D381" s="120"/>
      <c r="E381" s="120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</row>
    <row r="382" spans="2:18">
      <c r="B382" s="120"/>
      <c r="C382" s="120"/>
      <c r="D382" s="120"/>
      <c r="E382" s="120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</row>
    <row r="383" spans="2:18">
      <c r="B383" s="120"/>
      <c r="C383" s="120"/>
      <c r="D383" s="120"/>
      <c r="E383" s="120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</row>
    <row r="384" spans="2:18">
      <c r="B384" s="120"/>
      <c r="C384" s="120"/>
      <c r="D384" s="120"/>
      <c r="E384" s="120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</row>
    <row r="385" spans="2:18">
      <c r="B385" s="120"/>
      <c r="C385" s="120"/>
      <c r="D385" s="120"/>
      <c r="E385" s="120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</row>
    <row r="386" spans="2:18">
      <c r="B386" s="120"/>
      <c r="C386" s="120"/>
      <c r="D386" s="120"/>
      <c r="E386" s="120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</row>
    <row r="387" spans="2:18">
      <c r="B387" s="120"/>
      <c r="C387" s="120"/>
      <c r="D387" s="120"/>
      <c r="E387" s="120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</row>
    <row r="388" spans="2:18">
      <c r="B388" s="120"/>
      <c r="C388" s="120"/>
      <c r="D388" s="120"/>
      <c r="E388" s="120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</row>
    <row r="389" spans="2:18">
      <c r="B389" s="120"/>
      <c r="C389" s="120"/>
      <c r="D389" s="120"/>
      <c r="E389" s="120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</row>
    <row r="390" spans="2:18">
      <c r="B390" s="120"/>
      <c r="C390" s="120"/>
      <c r="D390" s="120"/>
      <c r="E390" s="120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</row>
    <row r="391" spans="2:18">
      <c r="B391" s="120"/>
      <c r="C391" s="120"/>
      <c r="D391" s="120"/>
      <c r="E391" s="120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</row>
    <row r="392" spans="2:18">
      <c r="B392" s="120"/>
      <c r="C392" s="120"/>
      <c r="D392" s="120"/>
      <c r="E392" s="120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</row>
    <row r="393" spans="2:18">
      <c r="B393" s="120"/>
      <c r="C393" s="120"/>
      <c r="D393" s="120"/>
      <c r="E393" s="120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</row>
    <row r="394" spans="2:18">
      <c r="B394" s="120"/>
      <c r="C394" s="120"/>
      <c r="D394" s="120"/>
      <c r="E394" s="120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</row>
    <row r="395" spans="2:18">
      <c r="B395" s="120"/>
      <c r="C395" s="120"/>
      <c r="D395" s="120"/>
      <c r="E395" s="120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</row>
    <row r="396" spans="2:18">
      <c r="B396" s="120"/>
      <c r="C396" s="120"/>
      <c r="D396" s="120"/>
      <c r="E396" s="120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</row>
    <row r="397" spans="2:18">
      <c r="B397" s="120"/>
      <c r="C397" s="120"/>
      <c r="D397" s="120"/>
      <c r="E397" s="120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</row>
    <row r="398" spans="2:18">
      <c r="B398" s="120"/>
      <c r="C398" s="120"/>
      <c r="D398" s="120"/>
      <c r="E398" s="120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</row>
    <row r="399" spans="2:18">
      <c r="B399" s="120"/>
      <c r="C399" s="120"/>
      <c r="D399" s="120"/>
      <c r="E399" s="120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</row>
    <row r="400" spans="2:18">
      <c r="B400" s="120"/>
      <c r="C400" s="120"/>
      <c r="D400" s="120"/>
      <c r="E400" s="120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</row>
    <row r="401" spans="2:18">
      <c r="B401" s="120"/>
      <c r="C401" s="120"/>
      <c r="D401" s="120"/>
      <c r="E401" s="120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</row>
    <row r="402" spans="2:18">
      <c r="B402" s="120"/>
      <c r="C402" s="120"/>
      <c r="D402" s="120"/>
      <c r="E402" s="120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</row>
    <row r="403" spans="2:18">
      <c r="B403" s="120"/>
      <c r="C403" s="120"/>
      <c r="D403" s="120"/>
      <c r="E403" s="120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</row>
    <row r="404" spans="2:18">
      <c r="B404" s="120"/>
      <c r="C404" s="120"/>
      <c r="D404" s="120"/>
      <c r="E404" s="120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</row>
    <row r="405" spans="2:18">
      <c r="B405" s="120"/>
      <c r="C405" s="120"/>
      <c r="D405" s="120"/>
      <c r="E405" s="120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</row>
    <row r="406" spans="2:18"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</row>
    <row r="407" spans="2:18">
      <c r="B407" s="120"/>
      <c r="C407" s="120"/>
      <c r="D407" s="120"/>
      <c r="E407" s="120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</row>
    <row r="408" spans="2:18">
      <c r="B408" s="120"/>
      <c r="C408" s="120"/>
      <c r="D408" s="120"/>
      <c r="E408" s="120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</row>
    <row r="409" spans="2:18">
      <c r="B409" s="120"/>
      <c r="C409" s="120"/>
      <c r="D409" s="120"/>
      <c r="E409" s="120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</row>
    <row r="410" spans="2:18">
      <c r="B410" s="120"/>
      <c r="C410" s="120"/>
      <c r="D410" s="120"/>
      <c r="E410" s="120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</row>
    <row r="411" spans="2:18">
      <c r="B411" s="120"/>
      <c r="C411" s="120"/>
      <c r="D411" s="120"/>
      <c r="E411" s="120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2:18">
      <c r="B412" s="120"/>
      <c r="C412" s="120"/>
      <c r="D412" s="120"/>
      <c r="E412" s="120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</row>
    <row r="413" spans="2:18">
      <c r="B413" s="120"/>
      <c r="C413" s="120"/>
      <c r="D413" s="120"/>
      <c r="E413" s="120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</row>
    <row r="414" spans="2:18">
      <c r="B414" s="120"/>
      <c r="C414" s="120"/>
      <c r="D414" s="120"/>
      <c r="E414" s="120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</row>
    <row r="415" spans="2:18">
      <c r="B415" s="120"/>
      <c r="C415" s="120"/>
      <c r="D415" s="120"/>
      <c r="E415" s="120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</row>
    <row r="416" spans="2:18">
      <c r="B416" s="120"/>
      <c r="C416" s="120"/>
      <c r="D416" s="120"/>
      <c r="E416" s="120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</row>
    <row r="417" spans="2:18">
      <c r="B417" s="120"/>
      <c r="C417" s="120"/>
      <c r="D417" s="120"/>
      <c r="E417" s="120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</row>
    <row r="418" spans="2:18">
      <c r="B418" s="120"/>
      <c r="C418" s="120"/>
      <c r="D418" s="120"/>
      <c r="E418" s="120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</row>
    <row r="419" spans="2:18">
      <c r="B419" s="120"/>
      <c r="C419" s="120"/>
      <c r="D419" s="120"/>
      <c r="E419" s="120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</row>
    <row r="420" spans="2:18">
      <c r="B420" s="120"/>
      <c r="C420" s="120"/>
      <c r="D420" s="120"/>
      <c r="E420" s="120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</row>
    <row r="421" spans="2:18">
      <c r="B421" s="120"/>
      <c r="C421" s="120"/>
      <c r="D421" s="120"/>
      <c r="E421" s="120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</row>
    <row r="422" spans="2:18">
      <c r="B422" s="120"/>
      <c r="C422" s="120"/>
      <c r="D422" s="120"/>
      <c r="E422" s="120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2:18">
      <c r="B423" s="120"/>
      <c r="C423" s="120"/>
      <c r="D423" s="120"/>
      <c r="E423" s="120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</row>
    <row r="424" spans="2:18">
      <c r="B424" s="120"/>
      <c r="C424" s="120"/>
      <c r="D424" s="120"/>
      <c r="E424" s="120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</row>
    <row r="425" spans="2:18">
      <c r="B425" s="120"/>
      <c r="C425" s="120"/>
      <c r="D425" s="120"/>
      <c r="E425" s="120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</row>
    <row r="426" spans="2:18">
      <c r="B426" s="120"/>
      <c r="C426" s="120"/>
      <c r="D426" s="120"/>
      <c r="E426" s="120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</row>
    <row r="427" spans="2:18">
      <c r="B427" s="120"/>
      <c r="C427" s="120"/>
      <c r="D427" s="120"/>
      <c r="E427" s="120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</row>
    <row r="428" spans="2:18">
      <c r="B428" s="120"/>
      <c r="C428" s="120"/>
      <c r="D428" s="120"/>
      <c r="E428" s="120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</row>
    <row r="429" spans="2:18">
      <c r="B429" s="120"/>
      <c r="C429" s="120"/>
      <c r="D429" s="120"/>
      <c r="E429" s="120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</row>
    <row r="430" spans="2:18">
      <c r="B430" s="120"/>
      <c r="C430" s="120"/>
      <c r="D430" s="120"/>
      <c r="E430" s="120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</row>
    <row r="431" spans="2:18">
      <c r="B431" s="120"/>
      <c r="C431" s="120"/>
      <c r="D431" s="120"/>
      <c r="E431" s="120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</row>
    <row r="432" spans="2:18">
      <c r="B432" s="120"/>
      <c r="C432" s="120"/>
      <c r="D432" s="120"/>
      <c r="E432" s="120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</row>
    <row r="433" spans="2:18">
      <c r="B433" s="120"/>
      <c r="C433" s="120"/>
      <c r="D433" s="120"/>
      <c r="E433" s="120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</row>
    <row r="434" spans="2:18">
      <c r="B434" s="120"/>
      <c r="C434" s="120"/>
      <c r="D434" s="120"/>
      <c r="E434" s="120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</row>
    <row r="435" spans="2:18">
      <c r="B435" s="120"/>
      <c r="C435" s="120"/>
      <c r="D435" s="120"/>
      <c r="E435" s="120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</row>
    <row r="436" spans="2:18">
      <c r="B436" s="120"/>
      <c r="C436" s="120"/>
      <c r="D436" s="120"/>
      <c r="E436" s="120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</row>
    <row r="437" spans="2:18">
      <c r="B437" s="120"/>
      <c r="C437" s="120"/>
      <c r="D437" s="120"/>
      <c r="E437" s="120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</row>
    <row r="438" spans="2:18">
      <c r="B438" s="120"/>
      <c r="C438" s="120"/>
      <c r="D438" s="120"/>
      <c r="E438" s="120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</row>
    <row r="439" spans="2:18">
      <c r="B439" s="120"/>
      <c r="C439" s="120"/>
      <c r="D439" s="120"/>
      <c r="E439" s="120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</row>
    <row r="440" spans="2:18">
      <c r="B440" s="120"/>
      <c r="C440" s="120"/>
      <c r="D440" s="120"/>
      <c r="E440" s="120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</row>
    <row r="441" spans="2:18">
      <c r="B441" s="120"/>
      <c r="C441" s="120"/>
      <c r="D441" s="120"/>
      <c r="E441" s="120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</row>
    <row r="442" spans="2:18">
      <c r="B442" s="120"/>
      <c r="C442" s="120"/>
      <c r="D442" s="120"/>
      <c r="E442" s="120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2:18"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</row>
    <row r="444" spans="2:18">
      <c r="B444" s="120"/>
      <c r="C444" s="120"/>
      <c r="D444" s="120"/>
      <c r="E444" s="120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</row>
    <row r="445" spans="2:18">
      <c r="B445" s="120"/>
      <c r="C445" s="120"/>
      <c r="D445" s="120"/>
      <c r="E445" s="120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</row>
    <row r="446" spans="2:18">
      <c r="B446" s="120"/>
      <c r="C446" s="120"/>
      <c r="D446" s="120"/>
      <c r="E446" s="120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</row>
    <row r="447" spans="2:18">
      <c r="B447" s="120"/>
      <c r="C447" s="120"/>
      <c r="D447" s="120"/>
      <c r="E447" s="120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</row>
    <row r="448" spans="2:18">
      <c r="B448" s="120"/>
      <c r="C448" s="120"/>
      <c r="D448" s="120"/>
      <c r="E448" s="120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</row>
    <row r="449" spans="2:18">
      <c r="B449" s="120"/>
      <c r="C449" s="120"/>
      <c r="D449" s="120"/>
      <c r="E449" s="120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</row>
    <row r="450" spans="2:18">
      <c r="B450" s="120"/>
      <c r="C450" s="120"/>
      <c r="D450" s="120"/>
      <c r="E450" s="120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</row>
    <row r="451" spans="2:18">
      <c r="B451" s="120"/>
      <c r="C451" s="120"/>
      <c r="D451" s="120"/>
      <c r="E451" s="120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</row>
    <row r="452" spans="2:18">
      <c r="B452" s="120"/>
      <c r="C452" s="120"/>
      <c r="D452" s="120"/>
      <c r="E452" s="120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</row>
    <row r="453" spans="2:18">
      <c r="B453" s="120"/>
      <c r="C453" s="120"/>
      <c r="D453" s="120"/>
      <c r="E453" s="120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</row>
    <row r="454" spans="2:18">
      <c r="B454" s="120"/>
      <c r="C454" s="120"/>
      <c r="D454" s="120"/>
      <c r="E454" s="120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</row>
    <row r="455" spans="2:18">
      <c r="B455" s="120"/>
      <c r="C455" s="120"/>
      <c r="D455" s="120"/>
      <c r="E455" s="120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</row>
    <row r="456" spans="2:18">
      <c r="B456" s="120"/>
      <c r="C456" s="120"/>
      <c r="D456" s="120"/>
      <c r="E456" s="120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</row>
    <row r="457" spans="2:18">
      <c r="B457" s="120"/>
      <c r="C457" s="120"/>
      <c r="D457" s="120"/>
      <c r="E457" s="120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</row>
    <row r="458" spans="2:18">
      <c r="B458" s="120"/>
      <c r="C458" s="120"/>
      <c r="D458" s="120"/>
      <c r="E458" s="120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</row>
    <row r="459" spans="2:18">
      <c r="B459" s="120"/>
      <c r="C459" s="120"/>
      <c r="D459" s="120"/>
      <c r="E459" s="120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</row>
    <row r="460" spans="2:18">
      <c r="B460" s="120"/>
      <c r="C460" s="120"/>
      <c r="D460" s="120"/>
      <c r="E460" s="120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</row>
    <row r="461" spans="2:18">
      <c r="B461" s="120"/>
      <c r="C461" s="120"/>
      <c r="D461" s="120"/>
      <c r="E461" s="120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</row>
    <row r="462" spans="2:18">
      <c r="B462" s="120"/>
      <c r="C462" s="120"/>
      <c r="D462" s="120"/>
      <c r="E462" s="120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</row>
    <row r="463" spans="2:18">
      <c r="B463" s="120"/>
      <c r="C463" s="120"/>
      <c r="D463" s="120"/>
      <c r="E463" s="120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</row>
    <row r="464" spans="2:18">
      <c r="B464" s="120"/>
      <c r="C464" s="120"/>
      <c r="D464" s="120"/>
      <c r="E464" s="120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2:18">
      <c r="B465" s="120"/>
      <c r="C465" s="120"/>
      <c r="D465" s="120"/>
      <c r="E465" s="120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</row>
    <row r="466" spans="2:18">
      <c r="B466" s="120"/>
      <c r="C466" s="120"/>
      <c r="D466" s="120"/>
      <c r="E466" s="120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</row>
    <row r="467" spans="2:18">
      <c r="B467" s="120"/>
      <c r="C467" s="120"/>
      <c r="D467" s="120"/>
      <c r="E467" s="120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</row>
    <row r="468" spans="2:18">
      <c r="B468" s="120"/>
      <c r="C468" s="120"/>
      <c r="D468" s="120"/>
      <c r="E468" s="120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</row>
    <row r="469" spans="2:18">
      <c r="B469" s="120"/>
      <c r="C469" s="120"/>
      <c r="D469" s="120"/>
      <c r="E469" s="120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</row>
    <row r="470" spans="2:18">
      <c r="B470" s="120"/>
      <c r="C470" s="120"/>
      <c r="D470" s="120"/>
      <c r="E470" s="120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</row>
    <row r="471" spans="2:18">
      <c r="B471" s="120"/>
      <c r="C471" s="120"/>
      <c r="D471" s="120"/>
      <c r="E471" s="120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</row>
    <row r="472" spans="2:18">
      <c r="B472" s="120"/>
      <c r="C472" s="120"/>
      <c r="D472" s="120"/>
      <c r="E472" s="120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</row>
    <row r="473" spans="2:18">
      <c r="B473" s="120"/>
      <c r="C473" s="120"/>
      <c r="D473" s="120"/>
      <c r="E473" s="120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</row>
    <row r="474" spans="2:18">
      <c r="B474" s="120"/>
      <c r="C474" s="120"/>
      <c r="D474" s="120"/>
      <c r="E474" s="120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</row>
    <row r="475" spans="2:18">
      <c r="B475" s="120"/>
      <c r="C475" s="120"/>
      <c r="D475" s="120"/>
      <c r="E475" s="120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</row>
    <row r="476" spans="2:18">
      <c r="B476" s="120"/>
      <c r="C476" s="120"/>
      <c r="D476" s="120"/>
      <c r="E476" s="120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</row>
    <row r="477" spans="2:18">
      <c r="B477" s="120"/>
      <c r="C477" s="120"/>
      <c r="D477" s="120"/>
      <c r="E477" s="120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</row>
    <row r="478" spans="2:18">
      <c r="B478" s="120"/>
      <c r="C478" s="120"/>
      <c r="D478" s="120"/>
      <c r="E478" s="120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</row>
    <row r="479" spans="2:18">
      <c r="B479" s="120"/>
      <c r="C479" s="120"/>
      <c r="D479" s="120"/>
      <c r="E479" s="120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</row>
    <row r="480" spans="2:18">
      <c r="B480" s="120"/>
      <c r="C480" s="120"/>
      <c r="D480" s="120"/>
      <c r="E480" s="120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</row>
    <row r="481" spans="2:18">
      <c r="B481" s="120"/>
      <c r="C481" s="120"/>
      <c r="D481" s="120"/>
      <c r="E481" s="120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</row>
    <row r="482" spans="2:18">
      <c r="B482" s="120"/>
      <c r="C482" s="120"/>
      <c r="D482" s="120"/>
      <c r="E482" s="120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</row>
    <row r="483" spans="2:18">
      <c r="B483" s="120"/>
      <c r="C483" s="120"/>
      <c r="D483" s="120"/>
      <c r="E483" s="120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</row>
    <row r="484" spans="2:18">
      <c r="B484" s="120"/>
      <c r="C484" s="120"/>
      <c r="D484" s="120"/>
      <c r="E484" s="120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</row>
    <row r="485" spans="2:18">
      <c r="B485" s="120"/>
      <c r="C485" s="120"/>
      <c r="D485" s="120"/>
      <c r="E485" s="120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</row>
    <row r="486" spans="2:18">
      <c r="B486" s="120"/>
      <c r="C486" s="120"/>
      <c r="D486" s="120"/>
      <c r="E486" s="120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</row>
    <row r="487" spans="2:18">
      <c r="B487" s="120"/>
      <c r="C487" s="120"/>
      <c r="D487" s="120"/>
      <c r="E487" s="120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</row>
    <row r="488" spans="2:18">
      <c r="B488" s="120"/>
      <c r="C488" s="120"/>
      <c r="D488" s="120"/>
      <c r="E488" s="120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</row>
    <row r="489" spans="2:18">
      <c r="B489" s="120"/>
      <c r="C489" s="120"/>
      <c r="D489" s="120"/>
      <c r="E489" s="120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</row>
    <row r="490" spans="2:18">
      <c r="B490" s="120"/>
      <c r="C490" s="120"/>
      <c r="D490" s="120"/>
      <c r="E490" s="120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</row>
    <row r="491" spans="2:18">
      <c r="B491" s="120"/>
      <c r="C491" s="120"/>
      <c r="D491" s="120"/>
      <c r="E491" s="120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</row>
    <row r="492" spans="2:18">
      <c r="B492" s="120"/>
      <c r="C492" s="120"/>
      <c r="D492" s="120"/>
      <c r="E492" s="120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</row>
    <row r="493" spans="2:18">
      <c r="B493" s="120"/>
      <c r="C493" s="120"/>
      <c r="D493" s="120"/>
      <c r="E493" s="120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</row>
    <row r="494" spans="2:18">
      <c r="B494" s="120"/>
      <c r="C494" s="120"/>
      <c r="D494" s="120"/>
      <c r="E494" s="120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</row>
    <row r="495" spans="2:18">
      <c r="B495" s="120"/>
      <c r="C495" s="120"/>
      <c r="D495" s="120"/>
      <c r="E495" s="120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</row>
    <row r="496" spans="2:18">
      <c r="B496" s="120"/>
      <c r="C496" s="120"/>
      <c r="D496" s="120"/>
      <c r="E496" s="120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</row>
    <row r="497" spans="2:18">
      <c r="B497" s="120"/>
      <c r="C497" s="120"/>
      <c r="D497" s="120"/>
      <c r="E497" s="120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</row>
    <row r="498" spans="2:18">
      <c r="B498" s="120"/>
      <c r="C498" s="120"/>
      <c r="D498" s="120"/>
      <c r="E498" s="120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</row>
    <row r="499" spans="2:18">
      <c r="B499" s="120"/>
      <c r="C499" s="120"/>
      <c r="D499" s="120"/>
      <c r="E499" s="120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</row>
    <row r="500" spans="2:18">
      <c r="B500" s="120"/>
      <c r="C500" s="120"/>
      <c r="D500" s="120"/>
      <c r="E500" s="12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</row>
    <row r="501" spans="2:18">
      <c r="B501" s="120"/>
      <c r="C501" s="120"/>
      <c r="D501" s="120"/>
      <c r="E501" s="120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</row>
    <row r="502" spans="2:18">
      <c r="B502" s="120"/>
      <c r="C502" s="120"/>
      <c r="D502" s="120"/>
      <c r="E502" s="120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</row>
    <row r="503" spans="2:18">
      <c r="B503" s="120"/>
      <c r="C503" s="120"/>
      <c r="D503" s="120"/>
      <c r="E503" s="120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</row>
    <row r="504" spans="2:18">
      <c r="B504" s="120"/>
      <c r="C504" s="120"/>
      <c r="D504" s="120"/>
      <c r="E504" s="120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</row>
    <row r="505" spans="2:18">
      <c r="B505" s="120"/>
      <c r="C505" s="120"/>
      <c r="D505" s="120"/>
      <c r="E505" s="120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</row>
    <row r="506" spans="2:18">
      <c r="B506" s="120"/>
      <c r="C506" s="120"/>
      <c r="D506" s="120"/>
      <c r="E506" s="120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2:18">
      <c r="B507" s="120"/>
      <c r="C507" s="120"/>
      <c r="D507" s="120"/>
      <c r="E507" s="120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</row>
    <row r="508" spans="2:18">
      <c r="B508" s="120"/>
      <c r="C508" s="120"/>
      <c r="D508" s="120"/>
      <c r="E508" s="12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</row>
    <row r="509" spans="2:18">
      <c r="B509" s="120"/>
      <c r="C509" s="120"/>
      <c r="D509" s="120"/>
      <c r="E509" s="120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</row>
    <row r="510" spans="2:18">
      <c r="B510" s="120"/>
      <c r="C510" s="120"/>
      <c r="D510" s="120"/>
      <c r="E510" s="120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</row>
    <row r="511" spans="2:18">
      <c r="B511" s="120"/>
      <c r="C511" s="120"/>
      <c r="D511" s="120"/>
      <c r="E511" s="120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</row>
    <row r="512" spans="2:18">
      <c r="B512" s="120"/>
      <c r="C512" s="120"/>
      <c r="D512" s="120"/>
      <c r="E512" s="120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</row>
    <row r="513" spans="2:18">
      <c r="B513" s="120"/>
      <c r="C513" s="120"/>
      <c r="D513" s="120"/>
      <c r="E513" s="120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</row>
    <row r="514" spans="2:18">
      <c r="B514" s="120"/>
      <c r="C514" s="120"/>
      <c r="D514" s="120"/>
      <c r="E514" s="120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</row>
    <row r="515" spans="2:18">
      <c r="B515" s="120"/>
      <c r="C515" s="120"/>
      <c r="D515" s="120"/>
      <c r="E515" s="120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</row>
    <row r="516" spans="2:18">
      <c r="B516" s="120"/>
      <c r="C516" s="120"/>
      <c r="D516" s="120"/>
      <c r="E516" s="120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</row>
    <row r="517" spans="2:18">
      <c r="B517" s="120"/>
      <c r="C517" s="120"/>
      <c r="D517" s="120"/>
      <c r="E517" s="12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</row>
    <row r="518" spans="2:18">
      <c r="B518" s="120"/>
      <c r="C518" s="120"/>
      <c r="D518" s="120"/>
      <c r="E518" s="12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</row>
    <row r="519" spans="2:18">
      <c r="B519" s="120"/>
      <c r="C519" s="120"/>
      <c r="D519" s="120"/>
      <c r="E519" s="12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</row>
    <row r="520" spans="2:18">
      <c r="B520" s="120"/>
      <c r="C520" s="120"/>
      <c r="D520" s="120"/>
      <c r="E520" s="12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</row>
    <row r="521" spans="2:18">
      <c r="B521" s="120"/>
      <c r="C521" s="120"/>
      <c r="D521" s="120"/>
      <c r="E521" s="12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</row>
    <row r="522" spans="2:18">
      <c r="B522" s="120"/>
      <c r="C522" s="120"/>
      <c r="D522" s="120"/>
      <c r="E522" s="12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</row>
    <row r="523" spans="2:18">
      <c r="B523" s="120"/>
      <c r="C523" s="120"/>
      <c r="D523" s="120"/>
      <c r="E523" s="120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</row>
    <row r="524" spans="2:18">
      <c r="B524" s="120"/>
      <c r="C524" s="120"/>
      <c r="D524" s="120"/>
      <c r="E524" s="120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</row>
    <row r="525" spans="2:18">
      <c r="B525" s="120"/>
      <c r="C525" s="120"/>
      <c r="D525" s="120"/>
      <c r="E525" s="12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</row>
    <row r="526" spans="2:18">
      <c r="B526" s="120"/>
      <c r="C526" s="120"/>
      <c r="D526" s="120"/>
      <c r="E526" s="120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</row>
    <row r="527" spans="2:18">
      <c r="B527" s="120"/>
      <c r="C527" s="120"/>
      <c r="D527" s="120"/>
      <c r="E527" s="120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</row>
    <row r="528" spans="2:18">
      <c r="B528" s="120"/>
      <c r="C528" s="120"/>
      <c r="D528" s="120"/>
      <c r="E528" s="120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</row>
    <row r="529" spans="2:18">
      <c r="B529" s="120"/>
      <c r="C529" s="120"/>
      <c r="D529" s="120"/>
      <c r="E529" s="120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</row>
    <row r="530" spans="2:18">
      <c r="B530" s="120"/>
      <c r="C530" s="120"/>
      <c r="D530" s="120"/>
      <c r="E530" s="120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</row>
    <row r="531" spans="2:18">
      <c r="B531" s="120"/>
      <c r="C531" s="120"/>
      <c r="D531" s="120"/>
      <c r="E531" s="120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</row>
    <row r="532" spans="2:18">
      <c r="B532" s="120"/>
      <c r="C532" s="120"/>
      <c r="D532" s="120"/>
      <c r="E532" s="120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</row>
    <row r="533" spans="2:18">
      <c r="B533" s="120"/>
      <c r="C533" s="120"/>
      <c r="D533" s="120"/>
      <c r="E533" s="120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</row>
    <row r="534" spans="2:18">
      <c r="B534" s="120"/>
      <c r="C534" s="120"/>
      <c r="D534" s="120"/>
      <c r="E534" s="120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</row>
    <row r="535" spans="2:18">
      <c r="B535" s="120"/>
      <c r="C535" s="120"/>
      <c r="D535" s="120"/>
      <c r="E535" s="120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</row>
    <row r="536" spans="2:18">
      <c r="B536" s="120"/>
      <c r="C536" s="120"/>
      <c r="D536" s="120"/>
      <c r="E536" s="120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</row>
    <row r="537" spans="2:18">
      <c r="B537" s="120"/>
      <c r="C537" s="120"/>
      <c r="D537" s="120"/>
      <c r="E537" s="120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</row>
    <row r="538" spans="2:18">
      <c r="B538" s="120"/>
      <c r="C538" s="120"/>
      <c r="D538" s="120"/>
      <c r="E538" s="120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</row>
    <row r="539" spans="2:18">
      <c r="B539" s="120"/>
      <c r="C539" s="120"/>
      <c r="D539" s="120"/>
      <c r="E539" s="120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</row>
    <row r="540" spans="2:18">
      <c r="B540" s="120"/>
      <c r="C540" s="120"/>
      <c r="D540" s="120"/>
      <c r="E540" s="120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</row>
    <row r="541" spans="2:18">
      <c r="B541" s="120"/>
      <c r="C541" s="120"/>
      <c r="D541" s="120"/>
      <c r="E541" s="120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</row>
    <row r="542" spans="2:18">
      <c r="B542" s="120"/>
      <c r="C542" s="120"/>
      <c r="D542" s="120"/>
      <c r="E542" s="120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</row>
    <row r="543" spans="2:18">
      <c r="B543" s="120"/>
      <c r="C543" s="120"/>
      <c r="D543" s="120"/>
      <c r="E543" s="120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</row>
    <row r="544" spans="2:18">
      <c r="B544" s="120"/>
      <c r="C544" s="120"/>
      <c r="D544" s="120"/>
      <c r="E544" s="120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</row>
    <row r="545" spans="2:18">
      <c r="B545" s="120"/>
      <c r="C545" s="120"/>
      <c r="D545" s="120"/>
      <c r="E545" s="120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</row>
    <row r="546" spans="2:18">
      <c r="B546" s="120"/>
      <c r="C546" s="120"/>
      <c r="D546" s="120"/>
      <c r="E546" s="120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</row>
    <row r="547" spans="2:18">
      <c r="B547" s="120"/>
      <c r="C547" s="120"/>
      <c r="D547" s="120"/>
      <c r="E547" s="120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</row>
    <row r="548" spans="2:18">
      <c r="B548" s="120"/>
      <c r="C548" s="120"/>
      <c r="D548" s="120"/>
      <c r="E548" s="120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</row>
    <row r="549" spans="2:18">
      <c r="B549" s="120"/>
      <c r="C549" s="120"/>
      <c r="D549" s="120"/>
      <c r="E549" s="120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</row>
    <row r="550" spans="2:18">
      <c r="B550" s="120"/>
      <c r="C550" s="120"/>
      <c r="D550" s="120"/>
      <c r="E550" s="120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</row>
    <row r="551" spans="2:18">
      <c r="B551" s="120"/>
      <c r="C551" s="120"/>
      <c r="D551" s="120"/>
      <c r="E551" s="120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</row>
    <row r="552" spans="2:18">
      <c r="B552" s="120"/>
      <c r="C552" s="120"/>
      <c r="D552" s="120"/>
      <c r="E552" s="120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</row>
    <row r="553" spans="2:18">
      <c r="B553" s="120"/>
      <c r="C553" s="120"/>
      <c r="D553" s="120"/>
      <c r="E553" s="120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</row>
    <row r="554" spans="2:18">
      <c r="B554" s="120"/>
      <c r="C554" s="120"/>
      <c r="D554" s="120"/>
      <c r="E554" s="120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</row>
    <row r="555" spans="2:18">
      <c r="B555" s="120"/>
      <c r="C555" s="120"/>
      <c r="D555" s="120"/>
      <c r="E555" s="120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</row>
    <row r="556" spans="2:18">
      <c r="B556" s="120"/>
      <c r="C556" s="120"/>
      <c r="D556" s="120"/>
      <c r="E556" s="120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</row>
    <row r="557" spans="2:18">
      <c r="B557" s="120"/>
      <c r="C557" s="120"/>
      <c r="D557" s="120"/>
      <c r="E557" s="120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</row>
    <row r="558" spans="2:18">
      <c r="B558" s="120"/>
      <c r="C558" s="120"/>
      <c r="D558" s="120"/>
      <c r="E558" s="120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</row>
    <row r="559" spans="2:18">
      <c r="B559" s="120"/>
      <c r="C559" s="120"/>
      <c r="D559" s="120"/>
      <c r="E559" s="120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</row>
    <row r="560" spans="2:18">
      <c r="B560" s="120"/>
      <c r="C560" s="120"/>
      <c r="D560" s="120"/>
      <c r="E560" s="120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</row>
    <row r="561" spans="2:18">
      <c r="B561" s="120"/>
      <c r="C561" s="120"/>
      <c r="D561" s="120"/>
      <c r="E561" s="120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</row>
    <row r="562" spans="2:18">
      <c r="B562" s="120"/>
      <c r="C562" s="120"/>
      <c r="D562" s="120"/>
      <c r="E562" s="120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</row>
    <row r="563" spans="2:18">
      <c r="B563" s="120"/>
      <c r="C563" s="120"/>
      <c r="D563" s="120"/>
      <c r="E563" s="120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</row>
    <row r="564" spans="2:18">
      <c r="B564" s="120"/>
      <c r="C564" s="120"/>
      <c r="D564" s="120"/>
      <c r="E564" s="120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</row>
    <row r="565" spans="2:18">
      <c r="B565" s="120"/>
      <c r="C565" s="120"/>
      <c r="D565" s="120"/>
      <c r="E565" s="120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</row>
    <row r="566" spans="2:18">
      <c r="B566" s="120"/>
      <c r="C566" s="120"/>
      <c r="D566" s="120"/>
      <c r="E566" s="120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</row>
    <row r="567" spans="2:18">
      <c r="B567" s="120"/>
      <c r="C567" s="120"/>
      <c r="D567" s="120"/>
      <c r="E567" s="120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</row>
    <row r="568" spans="2:18">
      <c r="B568" s="120"/>
      <c r="C568" s="120"/>
      <c r="D568" s="120"/>
      <c r="E568" s="120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</row>
    <row r="569" spans="2:18">
      <c r="B569" s="120"/>
      <c r="C569" s="120"/>
      <c r="D569" s="120"/>
      <c r="E569" s="120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</row>
    <row r="570" spans="2:18">
      <c r="B570" s="120"/>
      <c r="C570" s="120"/>
      <c r="D570" s="120"/>
      <c r="E570" s="120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</row>
    <row r="571" spans="2:18">
      <c r="B571" s="120"/>
      <c r="C571" s="120"/>
      <c r="D571" s="120"/>
      <c r="E571" s="120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</row>
    <row r="572" spans="2:18">
      <c r="B572" s="120"/>
      <c r="C572" s="120"/>
      <c r="D572" s="120"/>
      <c r="E572" s="120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</row>
    <row r="573" spans="2:18">
      <c r="B573" s="120"/>
      <c r="C573" s="120"/>
      <c r="D573" s="120"/>
      <c r="E573" s="120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</row>
    <row r="574" spans="2:18">
      <c r="B574" s="120"/>
      <c r="C574" s="120"/>
      <c r="D574" s="120"/>
      <c r="E574" s="120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</row>
    <row r="575" spans="2:18">
      <c r="B575" s="120"/>
      <c r="C575" s="120"/>
      <c r="D575" s="120"/>
      <c r="E575" s="120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</row>
    <row r="576" spans="2:18">
      <c r="B576" s="120"/>
      <c r="C576" s="120"/>
      <c r="D576" s="120"/>
      <c r="E576" s="120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</row>
    <row r="577" spans="2:18">
      <c r="B577" s="120"/>
      <c r="C577" s="120"/>
      <c r="D577" s="120"/>
      <c r="E577" s="120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</row>
    <row r="578" spans="2:18">
      <c r="B578" s="120"/>
      <c r="C578" s="120"/>
      <c r="D578" s="120"/>
      <c r="E578" s="120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</row>
    <row r="579" spans="2:18">
      <c r="B579" s="120"/>
      <c r="C579" s="120"/>
      <c r="D579" s="120"/>
      <c r="E579" s="120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</row>
    <row r="580" spans="2:18">
      <c r="B580" s="120"/>
      <c r="C580" s="120"/>
      <c r="D580" s="120"/>
      <c r="E580" s="120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</row>
    <row r="581" spans="2:18">
      <c r="B581" s="120"/>
      <c r="C581" s="120"/>
      <c r="D581" s="120"/>
      <c r="E581" s="120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</row>
    <row r="582" spans="2:18">
      <c r="B582" s="120"/>
      <c r="C582" s="120"/>
      <c r="D582" s="120"/>
      <c r="E582" s="120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</row>
    <row r="583" spans="2:18">
      <c r="B583" s="120"/>
      <c r="C583" s="120"/>
      <c r="D583" s="120"/>
      <c r="E583" s="120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</row>
    <row r="584" spans="2:18">
      <c r="B584" s="120"/>
      <c r="C584" s="120"/>
      <c r="D584" s="120"/>
      <c r="E584" s="120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</row>
    <row r="585" spans="2:18">
      <c r="B585" s="120"/>
      <c r="C585" s="120"/>
      <c r="D585" s="120"/>
      <c r="E585" s="120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</row>
    <row r="586" spans="2:18">
      <c r="B586" s="120"/>
      <c r="C586" s="120"/>
      <c r="D586" s="120"/>
      <c r="E586" s="120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</row>
    <row r="587" spans="2:18">
      <c r="B587" s="120"/>
      <c r="C587" s="120"/>
      <c r="D587" s="120"/>
      <c r="E587" s="120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</row>
    <row r="588" spans="2:18">
      <c r="B588" s="120"/>
      <c r="C588" s="120"/>
      <c r="D588" s="120"/>
      <c r="E588" s="120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</row>
    <row r="589" spans="2:18">
      <c r="B589" s="120"/>
      <c r="C589" s="120"/>
      <c r="D589" s="120"/>
      <c r="E589" s="120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</row>
    <row r="590" spans="2:18">
      <c r="B590" s="120"/>
      <c r="C590" s="120"/>
      <c r="D590" s="120"/>
      <c r="E590" s="120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</row>
    <row r="591" spans="2:18">
      <c r="B591" s="120"/>
      <c r="C591" s="120"/>
      <c r="D591" s="120"/>
      <c r="E591" s="120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</row>
    <row r="592" spans="2:18">
      <c r="B592" s="120"/>
      <c r="C592" s="120"/>
      <c r="D592" s="120"/>
      <c r="E592" s="120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</row>
    <row r="593" spans="2:18">
      <c r="B593" s="120"/>
      <c r="C593" s="120"/>
      <c r="D593" s="120"/>
      <c r="E593" s="120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</row>
    <row r="594" spans="2:18">
      <c r="B594" s="120"/>
      <c r="C594" s="120"/>
      <c r="D594" s="120"/>
      <c r="E594" s="120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</row>
    <row r="595" spans="2:18">
      <c r="B595" s="120"/>
      <c r="C595" s="120"/>
      <c r="D595" s="120"/>
      <c r="E595" s="120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</row>
    <row r="596" spans="2:18">
      <c r="B596" s="120"/>
      <c r="C596" s="120"/>
      <c r="D596" s="120"/>
      <c r="E596" s="120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</row>
    <row r="597" spans="2:18">
      <c r="B597" s="120"/>
      <c r="C597" s="120"/>
      <c r="D597" s="120"/>
      <c r="E597" s="120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</row>
    <row r="598" spans="2:18">
      <c r="B598" s="120"/>
      <c r="C598" s="120"/>
      <c r="D598" s="120"/>
      <c r="E598" s="120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</row>
    <row r="599" spans="2:18">
      <c r="B599" s="120"/>
      <c r="C599" s="120"/>
      <c r="D599" s="120"/>
      <c r="E599" s="120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</row>
    <row r="600" spans="2:18">
      <c r="B600" s="120"/>
      <c r="C600" s="120"/>
      <c r="D600" s="120"/>
      <c r="E600" s="120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</row>
    <row r="601" spans="2:18">
      <c r="B601" s="120"/>
      <c r="C601" s="120"/>
      <c r="D601" s="120"/>
      <c r="E601" s="120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</row>
    <row r="602" spans="2:18">
      <c r="B602" s="120"/>
      <c r="C602" s="120"/>
      <c r="D602" s="120"/>
      <c r="E602" s="120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</row>
    <row r="603" spans="2:18">
      <c r="B603" s="120"/>
      <c r="C603" s="120"/>
      <c r="D603" s="120"/>
      <c r="E603" s="120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</row>
    <row r="604" spans="2:18">
      <c r="B604" s="120"/>
      <c r="C604" s="120"/>
      <c r="D604" s="120"/>
      <c r="E604" s="120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</row>
    <row r="605" spans="2:18">
      <c r="B605" s="120"/>
      <c r="C605" s="120"/>
      <c r="D605" s="120"/>
      <c r="E605" s="120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</row>
    <row r="606" spans="2:18">
      <c r="B606" s="120"/>
      <c r="C606" s="120"/>
      <c r="D606" s="120"/>
      <c r="E606" s="120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</row>
    <row r="607" spans="2:18">
      <c r="B607" s="120"/>
      <c r="C607" s="120"/>
      <c r="D607" s="120"/>
      <c r="E607" s="120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</row>
    <row r="608" spans="2:18">
      <c r="B608" s="120"/>
      <c r="C608" s="120"/>
      <c r="D608" s="120"/>
      <c r="E608" s="120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</row>
    <row r="609" spans="2:18">
      <c r="B609" s="120"/>
      <c r="C609" s="120"/>
      <c r="D609" s="120"/>
      <c r="E609" s="120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</row>
    <row r="610" spans="2:18">
      <c r="B610" s="120"/>
      <c r="C610" s="120"/>
      <c r="D610" s="120"/>
      <c r="E610" s="120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</row>
    <row r="611" spans="2:18">
      <c r="B611" s="120"/>
      <c r="C611" s="120"/>
      <c r="D611" s="120"/>
      <c r="E611" s="120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</row>
    <row r="612" spans="2:18">
      <c r="B612" s="120"/>
      <c r="C612" s="120"/>
      <c r="D612" s="120"/>
      <c r="E612" s="12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</row>
    <row r="613" spans="2:18">
      <c r="B613" s="120"/>
      <c r="C613" s="120"/>
      <c r="D613" s="120"/>
      <c r="E613" s="120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</row>
    <row r="614" spans="2:18">
      <c r="B614" s="120"/>
      <c r="C614" s="120"/>
      <c r="D614" s="120"/>
      <c r="E614" s="120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</row>
    <row r="615" spans="2:18">
      <c r="B615" s="120"/>
      <c r="C615" s="120"/>
      <c r="D615" s="120"/>
      <c r="E615" s="120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</row>
    <row r="616" spans="2:18">
      <c r="B616" s="120"/>
      <c r="C616" s="120"/>
      <c r="D616" s="120"/>
      <c r="E616" s="120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</row>
    <row r="617" spans="2:18">
      <c r="B617" s="120"/>
      <c r="C617" s="120"/>
      <c r="D617" s="120"/>
      <c r="E617" s="120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</row>
    <row r="618" spans="2:18">
      <c r="B618" s="120"/>
      <c r="C618" s="120"/>
      <c r="D618" s="120"/>
      <c r="E618" s="120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</row>
    <row r="619" spans="2:18">
      <c r="B619" s="120"/>
      <c r="C619" s="120"/>
      <c r="D619" s="120"/>
      <c r="E619" s="120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</row>
    <row r="620" spans="2:18">
      <c r="B620" s="120"/>
      <c r="C620" s="120"/>
      <c r="D620" s="120"/>
      <c r="E620" s="12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</row>
    <row r="621" spans="2:18">
      <c r="B621" s="120"/>
      <c r="C621" s="120"/>
      <c r="D621" s="120"/>
      <c r="E621" s="120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</row>
    <row r="622" spans="2:18">
      <c r="B622" s="120"/>
      <c r="C622" s="120"/>
      <c r="D622" s="120"/>
      <c r="E622" s="120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</row>
    <row r="623" spans="2:18">
      <c r="B623" s="120"/>
      <c r="C623" s="120"/>
      <c r="D623" s="120"/>
      <c r="E623" s="120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</row>
    <row r="624" spans="2:18">
      <c r="B624" s="120"/>
      <c r="C624" s="120"/>
      <c r="D624" s="120"/>
      <c r="E624" s="120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</row>
    <row r="625" spans="2:18">
      <c r="B625" s="120"/>
      <c r="C625" s="120"/>
      <c r="D625" s="120"/>
      <c r="E625" s="120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</row>
    <row r="626" spans="2:18">
      <c r="B626" s="120"/>
      <c r="C626" s="120"/>
      <c r="D626" s="120"/>
      <c r="E626" s="120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</row>
    <row r="627" spans="2:18">
      <c r="B627" s="120"/>
      <c r="C627" s="120"/>
      <c r="D627" s="120"/>
      <c r="E627" s="120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</row>
    <row r="628" spans="2:18">
      <c r="B628" s="120"/>
      <c r="C628" s="120"/>
      <c r="D628" s="120"/>
      <c r="E628" s="12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</row>
    <row r="629" spans="2:18">
      <c r="B629" s="120"/>
      <c r="C629" s="120"/>
      <c r="D629" s="120"/>
      <c r="E629" s="120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</row>
    <row r="630" spans="2:18">
      <c r="B630" s="120"/>
      <c r="C630" s="120"/>
      <c r="D630" s="120"/>
      <c r="E630" s="120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</row>
    <row r="631" spans="2:18">
      <c r="B631" s="120"/>
      <c r="C631" s="120"/>
      <c r="D631" s="120"/>
      <c r="E631" s="120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</row>
    <row r="632" spans="2:18">
      <c r="B632" s="120"/>
      <c r="C632" s="120"/>
      <c r="D632" s="120"/>
      <c r="E632" s="120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</row>
    <row r="633" spans="2:18">
      <c r="B633" s="120"/>
      <c r="C633" s="120"/>
      <c r="D633" s="120"/>
      <c r="E633" s="120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</row>
    <row r="634" spans="2:18">
      <c r="B634" s="120"/>
      <c r="C634" s="120"/>
      <c r="D634" s="120"/>
      <c r="E634" s="120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</row>
    <row r="635" spans="2:18">
      <c r="B635" s="120"/>
      <c r="C635" s="120"/>
      <c r="D635" s="120"/>
      <c r="E635" s="120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</row>
    <row r="636" spans="2:18">
      <c r="B636" s="120"/>
      <c r="C636" s="120"/>
      <c r="D636" s="120"/>
      <c r="E636" s="12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</row>
    <row r="637" spans="2:18">
      <c r="B637" s="120"/>
      <c r="C637" s="120"/>
      <c r="D637" s="120"/>
      <c r="E637" s="120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</row>
    <row r="638" spans="2:18">
      <c r="B638" s="120"/>
      <c r="C638" s="120"/>
      <c r="D638" s="120"/>
      <c r="E638" s="120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</row>
    <row r="639" spans="2:18">
      <c r="B639" s="120"/>
      <c r="C639" s="120"/>
      <c r="D639" s="120"/>
      <c r="E639" s="120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</row>
    <row r="640" spans="2:18">
      <c r="B640" s="120"/>
      <c r="C640" s="120"/>
      <c r="D640" s="120"/>
      <c r="E640" s="120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</row>
    <row r="641" spans="2:18">
      <c r="B641" s="120"/>
      <c r="C641" s="120"/>
      <c r="D641" s="120"/>
      <c r="E641" s="120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</row>
    <row r="642" spans="2:18">
      <c r="B642" s="120"/>
      <c r="C642" s="120"/>
      <c r="D642" s="120"/>
      <c r="E642" s="120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</row>
    <row r="643" spans="2:18">
      <c r="B643" s="120"/>
      <c r="C643" s="120"/>
      <c r="D643" s="120"/>
      <c r="E643" s="120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</row>
    <row r="644" spans="2:18">
      <c r="B644" s="120"/>
      <c r="C644" s="120"/>
      <c r="D644" s="120"/>
      <c r="E644" s="12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</row>
    <row r="645" spans="2:18">
      <c r="B645" s="120"/>
      <c r="C645" s="120"/>
      <c r="D645" s="120"/>
      <c r="E645" s="120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</row>
    <row r="646" spans="2:18">
      <c r="B646" s="120"/>
      <c r="C646" s="120"/>
      <c r="D646" s="120"/>
      <c r="E646" s="120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</row>
    <row r="647" spans="2:18">
      <c r="B647" s="120"/>
      <c r="C647" s="120"/>
      <c r="D647" s="120"/>
      <c r="E647" s="120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</row>
    <row r="648" spans="2:18">
      <c r="B648" s="120"/>
      <c r="C648" s="120"/>
      <c r="D648" s="120"/>
      <c r="E648" s="120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</row>
    <row r="649" spans="2:18">
      <c r="B649" s="120"/>
      <c r="C649" s="120"/>
      <c r="D649" s="120"/>
      <c r="E649" s="120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</row>
    <row r="650" spans="2:18">
      <c r="B650" s="120"/>
      <c r="C650" s="120"/>
      <c r="D650" s="120"/>
      <c r="E650" s="120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</row>
    <row r="651" spans="2:18">
      <c r="B651" s="120"/>
      <c r="C651" s="120"/>
      <c r="D651" s="120"/>
      <c r="E651" s="120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</row>
    <row r="652" spans="2:18">
      <c r="B652" s="120"/>
      <c r="C652" s="120"/>
      <c r="D652" s="120"/>
      <c r="E652" s="120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</row>
    <row r="653" spans="2:18">
      <c r="B653" s="120"/>
      <c r="C653" s="120"/>
      <c r="D653" s="120"/>
      <c r="E653" s="120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</row>
    <row r="654" spans="2:18">
      <c r="B654" s="120"/>
      <c r="C654" s="120"/>
      <c r="D654" s="120"/>
      <c r="E654" s="120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</row>
    <row r="655" spans="2:18">
      <c r="B655" s="120"/>
      <c r="C655" s="120"/>
      <c r="D655" s="120"/>
      <c r="E655" s="120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</row>
    <row r="656" spans="2:18">
      <c r="B656" s="120"/>
      <c r="C656" s="120"/>
      <c r="D656" s="120"/>
      <c r="E656" s="120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</row>
    <row r="657" spans="2:18">
      <c r="B657" s="120"/>
      <c r="C657" s="120"/>
      <c r="D657" s="120"/>
      <c r="E657" s="120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</row>
    <row r="658" spans="2:18">
      <c r="B658" s="120"/>
      <c r="C658" s="120"/>
      <c r="D658" s="120"/>
      <c r="E658" s="120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</row>
    <row r="659" spans="2:18">
      <c r="B659" s="120"/>
      <c r="C659" s="120"/>
      <c r="D659" s="120"/>
      <c r="E659" s="120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</row>
    <row r="660" spans="2:18">
      <c r="B660" s="120"/>
      <c r="C660" s="120"/>
      <c r="D660" s="120"/>
      <c r="E660" s="120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</row>
    <row r="661" spans="2:18">
      <c r="B661" s="120"/>
      <c r="C661" s="120"/>
      <c r="D661" s="120"/>
      <c r="E661" s="120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</row>
    <row r="662" spans="2:18">
      <c r="B662" s="120"/>
      <c r="C662" s="120"/>
      <c r="D662" s="120"/>
      <c r="E662" s="120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</row>
    <row r="663" spans="2:18">
      <c r="B663" s="120"/>
      <c r="C663" s="120"/>
      <c r="D663" s="120"/>
      <c r="E663" s="120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</row>
    <row r="664" spans="2:18">
      <c r="B664" s="120"/>
      <c r="C664" s="120"/>
      <c r="D664" s="120"/>
      <c r="E664" s="120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</row>
    <row r="665" spans="2:18">
      <c r="B665" s="120"/>
      <c r="C665" s="120"/>
      <c r="D665" s="120"/>
      <c r="E665" s="120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</row>
    <row r="666" spans="2:18">
      <c r="B666" s="120"/>
      <c r="C666" s="120"/>
      <c r="D666" s="120"/>
      <c r="E666" s="120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</row>
    <row r="667" spans="2:18">
      <c r="B667" s="120"/>
      <c r="C667" s="120"/>
      <c r="D667" s="120"/>
      <c r="E667" s="120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</row>
    <row r="668" spans="2:18">
      <c r="B668" s="120"/>
      <c r="C668" s="120"/>
      <c r="D668" s="120"/>
      <c r="E668" s="120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</row>
    <row r="669" spans="2:18">
      <c r="B669" s="120"/>
      <c r="C669" s="120"/>
      <c r="D669" s="120"/>
      <c r="E669" s="120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</row>
    <row r="670" spans="2:18">
      <c r="B670" s="120"/>
      <c r="C670" s="120"/>
      <c r="D670" s="120"/>
      <c r="E670" s="120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</row>
    <row r="671" spans="2:18">
      <c r="B671" s="120"/>
      <c r="C671" s="120"/>
      <c r="D671" s="120"/>
      <c r="E671" s="120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</row>
    <row r="672" spans="2:18">
      <c r="B672" s="120"/>
      <c r="C672" s="120"/>
      <c r="D672" s="120"/>
      <c r="E672" s="120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</row>
    <row r="673" spans="2:18">
      <c r="B673" s="120"/>
      <c r="C673" s="120"/>
      <c r="D673" s="120"/>
      <c r="E673" s="120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</row>
    <row r="674" spans="2:18">
      <c r="B674" s="120"/>
      <c r="C674" s="120"/>
      <c r="D674" s="120"/>
      <c r="E674" s="120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</row>
    <row r="675" spans="2:18">
      <c r="B675" s="120"/>
      <c r="C675" s="120"/>
      <c r="D675" s="120"/>
      <c r="E675" s="120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</row>
    <row r="676" spans="2:18">
      <c r="B676" s="120"/>
      <c r="C676" s="120"/>
      <c r="D676" s="120"/>
      <c r="E676" s="120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</row>
    <row r="677" spans="2:18">
      <c r="B677" s="120"/>
      <c r="C677" s="120"/>
      <c r="D677" s="120"/>
      <c r="E677" s="120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</row>
    <row r="678" spans="2:18">
      <c r="B678" s="120"/>
      <c r="C678" s="120"/>
      <c r="D678" s="120"/>
      <c r="E678" s="120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</row>
    <row r="679" spans="2:18">
      <c r="B679" s="120"/>
      <c r="C679" s="120"/>
      <c r="D679" s="120"/>
      <c r="E679" s="120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</row>
    <row r="680" spans="2:18">
      <c r="B680" s="120"/>
      <c r="C680" s="120"/>
      <c r="D680" s="120"/>
      <c r="E680" s="120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</row>
    <row r="681" spans="2:18">
      <c r="B681" s="120"/>
      <c r="C681" s="120"/>
      <c r="D681" s="120"/>
      <c r="E681" s="120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</row>
    <row r="682" spans="2:18">
      <c r="B682" s="120"/>
      <c r="C682" s="120"/>
      <c r="D682" s="120"/>
      <c r="E682" s="120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</row>
    <row r="683" spans="2:18">
      <c r="B683" s="120"/>
      <c r="C683" s="120"/>
      <c r="D683" s="120"/>
      <c r="E683" s="120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</row>
    <row r="684" spans="2:18">
      <c r="B684" s="120"/>
      <c r="C684" s="120"/>
      <c r="D684" s="120"/>
      <c r="E684" s="120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</row>
    <row r="685" spans="2:18">
      <c r="B685" s="120"/>
      <c r="C685" s="120"/>
      <c r="D685" s="120"/>
      <c r="E685" s="120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</row>
    <row r="686" spans="2:18">
      <c r="B686" s="120"/>
      <c r="C686" s="120"/>
      <c r="D686" s="120"/>
      <c r="E686" s="120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</row>
    <row r="687" spans="2:18">
      <c r="B687" s="120"/>
      <c r="C687" s="120"/>
      <c r="D687" s="120"/>
      <c r="E687" s="120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</row>
    <row r="688" spans="2:18">
      <c r="B688" s="120"/>
      <c r="C688" s="120"/>
      <c r="D688" s="120"/>
      <c r="E688" s="120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</row>
    <row r="689" spans="2:18">
      <c r="B689" s="120"/>
      <c r="C689" s="120"/>
      <c r="D689" s="120"/>
      <c r="E689" s="120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</row>
    <row r="690" spans="2:18">
      <c r="B690" s="120"/>
      <c r="C690" s="120"/>
      <c r="D690" s="120"/>
      <c r="E690" s="120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</row>
    <row r="691" spans="2:18">
      <c r="B691" s="120"/>
      <c r="C691" s="120"/>
      <c r="D691" s="120"/>
      <c r="E691" s="120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</row>
    <row r="692" spans="2:18">
      <c r="B692" s="120"/>
      <c r="C692" s="120"/>
      <c r="D692" s="120"/>
      <c r="E692" s="120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</row>
    <row r="693" spans="2:18">
      <c r="B693" s="120"/>
      <c r="C693" s="120"/>
      <c r="D693" s="120"/>
      <c r="E693" s="120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</row>
    <row r="694" spans="2:18">
      <c r="B694" s="120"/>
      <c r="C694" s="120"/>
      <c r="D694" s="120"/>
      <c r="E694" s="120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</row>
    <row r="695" spans="2:18">
      <c r="B695" s="120"/>
      <c r="C695" s="120"/>
      <c r="D695" s="120"/>
      <c r="E695" s="120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</row>
    <row r="696" spans="2:18">
      <c r="B696" s="120"/>
      <c r="C696" s="120"/>
      <c r="D696" s="120"/>
      <c r="E696" s="120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</row>
    <row r="697" spans="2:18">
      <c r="B697" s="120"/>
      <c r="C697" s="120"/>
      <c r="D697" s="120"/>
      <c r="E697" s="120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</row>
    <row r="698" spans="2:18">
      <c r="B698" s="120"/>
      <c r="C698" s="120"/>
      <c r="D698" s="120"/>
      <c r="E698" s="120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</row>
    <row r="699" spans="2:18">
      <c r="B699" s="120"/>
      <c r="C699" s="120"/>
      <c r="D699" s="120"/>
      <c r="E699" s="120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</row>
    <row r="700" spans="2:18">
      <c r="B700" s="120"/>
      <c r="C700" s="120"/>
      <c r="D700" s="120"/>
      <c r="E700" s="120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</row>
    <row r="701" spans="2:18">
      <c r="B701" s="120"/>
      <c r="C701" s="120"/>
      <c r="D701" s="120"/>
      <c r="E701" s="120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</row>
    <row r="702" spans="2:18">
      <c r="B702" s="120"/>
      <c r="C702" s="120"/>
      <c r="D702" s="120"/>
      <c r="E702" s="120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</row>
    <row r="703" spans="2:18">
      <c r="B703" s="120"/>
      <c r="C703" s="120"/>
      <c r="D703" s="120"/>
      <c r="E703" s="120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</row>
    <row r="704" spans="2:18">
      <c r="B704" s="120"/>
      <c r="C704" s="120"/>
      <c r="D704" s="120"/>
      <c r="E704" s="120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</row>
    <row r="705" spans="2:18">
      <c r="B705" s="120"/>
      <c r="C705" s="120"/>
      <c r="D705" s="120"/>
      <c r="E705" s="120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</row>
    <row r="706" spans="2:18">
      <c r="B706" s="120"/>
      <c r="C706" s="120"/>
      <c r="D706" s="120"/>
      <c r="E706" s="120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</row>
    <row r="707" spans="2:18">
      <c r="B707" s="120"/>
      <c r="C707" s="120"/>
      <c r="D707" s="120"/>
      <c r="E707" s="120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</row>
    <row r="708" spans="2:18">
      <c r="B708" s="120"/>
      <c r="C708" s="120"/>
      <c r="D708" s="120"/>
      <c r="E708" s="120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</row>
    <row r="709" spans="2:18">
      <c r="B709" s="120"/>
      <c r="C709" s="120"/>
      <c r="D709" s="120"/>
      <c r="E709" s="120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</row>
    <row r="710" spans="2:18">
      <c r="B710" s="120"/>
      <c r="C710" s="120"/>
      <c r="D710" s="120"/>
      <c r="E710" s="120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</row>
    <row r="711" spans="2:18">
      <c r="B711" s="120"/>
      <c r="C711" s="120"/>
      <c r="D711" s="120"/>
      <c r="E711" s="120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</row>
    <row r="712" spans="2:18">
      <c r="B712" s="120"/>
      <c r="C712" s="120"/>
      <c r="D712" s="120"/>
      <c r="E712" s="120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</row>
    <row r="713" spans="2:18">
      <c r="B713" s="120"/>
      <c r="C713" s="120"/>
      <c r="D713" s="120"/>
      <c r="E713" s="120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</row>
    <row r="714" spans="2:18">
      <c r="B714" s="120"/>
      <c r="C714" s="120"/>
      <c r="D714" s="120"/>
      <c r="E714" s="120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</row>
    <row r="715" spans="2:18">
      <c r="B715" s="120"/>
      <c r="C715" s="120"/>
      <c r="D715" s="120"/>
      <c r="E715" s="120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</row>
    <row r="716" spans="2:18">
      <c r="B716" s="120"/>
      <c r="C716" s="120"/>
      <c r="D716" s="120"/>
      <c r="E716" s="120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</row>
    <row r="717" spans="2:18">
      <c r="B717" s="120"/>
      <c r="C717" s="120"/>
      <c r="D717" s="120"/>
      <c r="E717" s="120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</row>
    <row r="718" spans="2:18">
      <c r="B718" s="120"/>
      <c r="C718" s="120"/>
      <c r="D718" s="120"/>
      <c r="E718" s="120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</row>
    <row r="719" spans="2:18">
      <c r="B719" s="120"/>
      <c r="C719" s="120"/>
      <c r="D719" s="120"/>
      <c r="E719" s="120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</row>
    <row r="720" spans="2:18">
      <c r="B720" s="120"/>
      <c r="C720" s="120"/>
      <c r="D720" s="120"/>
      <c r="E720" s="120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</row>
    <row r="721" spans="2:18">
      <c r="B721" s="120"/>
      <c r="C721" s="120"/>
      <c r="D721" s="120"/>
      <c r="E721" s="120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</row>
    <row r="722" spans="2:18">
      <c r="B722" s="120"/>
      <c r="C722" s="120"/>
      <c r="D722" s="120"/>
      <c r="E722" s="120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</row>
    <row r="723" spans="2:18">
      <c r="B723" s="120"/>
      <c r="C723" s="120"/>
      <c r="D723" s="120"/>
      <c r="E723" s="120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</row>
    <row r="724" spans="2:18">
      <c r="B724" s="120"/>
      <c r="C724" s="120"/>
      <c r="D724" s="120"/>
      <c r="E724" s="120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</row>
    <row r="725" spans="2:18">
      <c r="B725" s="120"/>
      <c r="C725" s="120"/>
      <c r="D725" s="120"/>
      <c r="E725" s="120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</row>
    <row r="726" spans="2:18">
      <c r="B726" s="120"/>
      <c r="C726" s="120"/>
      <c r="D726" s="120"/>
      <c r="E726" s="120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</row>
    <row r="727" spans="2:18">
      <c r="B727" s="120"/>
      <c r="C727" s="120"/>
      <c r="D727" s="120"/>
      <c r="E727" s="120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</row>
    <row r="728" spans="2:18">
      <c r="B728" s="120"/>
      <c r="C728" s="120"/>
      <c r="D728" s="120"/>
      <c r="E728" s="120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</row>
    <row r="729" spans="2:18">
      <c r="B729" s="120"/>
      <c r="C729" s="120"/>
      <c r="D729" s="120"/>
      <c r="E729" s="120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</row>
    <row r="730" spans="2:18">
      <c r="B730" s="120"/>
      <c r="C730" s="120"/>
      <c r="D730" s="120"/>
      <c r="E730" s="120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</row>
    <row r="731" spans="2:18">
      <c r="B731" s="120"/>
      <c r="C731" s="120"/>
      <c r="D731" s="120"/>
      <c r="E731" s="120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</row>
    <row r="732" spans="2:18">
      <c r="B732" s="120"/>
      <c r="C732" s="120"/>
      <c r="D732" s="120"/>
      <c r="E732" s="120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</row>
    <row r="733" spans="2:18">
      <c r="B733" s="120"/>
      <c r="C733" s="120"/>
      <c r="D733" s="120"/>
      <c r="E733" s="120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</row>
    <row r="734" spans="2:18">
      <c r="B734" s="120"/>
      <c r="C734" s="120"/>
      <c r="D734" s="120"/>
      <c r="E734" s="120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</row>
    <row r="735" spans="2:18">
      <c r="B735" s="120"/>
      <c r="C735" s="120"/>
      <c r="D735" s="120"/>
      <c r="E735" s="120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</row>
    <row r="736" spans="2:18">
      <c r="B736" s="120"/>
      <c r="C736" s="120"/>
      <c r="D736" s="120"/>
      <c r="E736" s="120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</row>
    <row r="737" spans="2:18">
      <c r="B737" s="120"/>
      <c r="C737" s="120"/>
      <c r="D737" s="120"/>
      <c r="E737" s="120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</row>
    <row r="738" spans="2:18">
      <c r="B738" s="120"/>
      <c r="C738" s="120"/>
      <c r="D738" s="120"/>
      <c r="E738" s="120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</row>
    <row r="739" spans="2:18">
      <c r="B739" s="120"/>
      <c r="C739" s="120"/>
      <c r="D739" s="120"/>
      <c r="E739" s="120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</row>
    <row r="740" spans="2:18">
      <c r="B740" s="120"/>
      <c r="C740" s="120"/>
      <c r="D740" s="120"/>
      <c r="E740" s="120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</row>
    <row r="741" spans="2:18">
      <c r="B741" s="120"/>
      <c r="C741" s="120"/>
      <c r="D741" s="120"/>
      <c r="E741" s="120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</row>
    <row r="742" spans="2:18">
      <c r="B742" s="120"/>
      <c r="C742" s="120"/>
      <c r="D742" s="120"/>
      <c r="E742" s="120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</row>
    <row r="743" spans="2:18">
      <c r="B743" s="120"/>
      <c r="C743" s="120"/>
      <c r="D743" s="120"/>
      <c r="E743" s="120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</row>
    <row r="744" spans="2:18">
      <c r="B744" s="120"/>
      <c r="C744" s="120"/>
      <c r="D744" s="120"/>
      <c r="E744" s="120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</row>
    <row r="745" spans="2:18">
      <c r="B745" s="120"/>
      <c r="C745" s="120"/>
      <c r="D745" s="120"/>
      <c r="E745" s="120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</row>
    <row r="746" spans="2:18">
      <c r="B746" s="120"/>
      <c r="C746" s="120"/>
      <c r="D746" s="120"/>
      <c r="E746" s="120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</row>
    <row r="747" spans="2:18">
      <c r="B747" s="120"/>
      <c r="C747" s="120"/>
      <c r="D747" s="120"/>
      <c r="E747" s="120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</row>
    <row r="748" spans="2:18">
      <c r="B748" s="120"/>
      <c r="C748" s="120"/>
      <c r="D748" s="120"/>
      <c r="E748" s="120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</row>
    <row r="749" spans="2:18">
      <c r="B749" s="120"/>
      <c r="C749" s="120"/>
      <c r="D749" s="120"/>
      <c r="E749" s="120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</row>
    <row r="750" spans="2:18">
      <c r="B750" s="120"/>
      <c r="C750" s="120"/>
      <c r="D750" s="120"/>
      <c r="E750" s="120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</row>
    <row r="751" spans="2:18">
      <c r="B751" s="120"/>
      <c r="C751" s="120"/>
      <c r="D751" s="120"/>
      <c r="E751" s="120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</row>
    <row r="752" spans="2:18">
      <c r="B752" s="120"/>
      <c r="C752" s="120"/>
      <c r="D752" s="120"/>
      <c r="E752" s="120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</row>
    <row r="753" spans="2:18">
      <c r="B753" s="120"/>
      <c r="C753" s="120"/>
      <c r="D753" s="120"/>
      <c r="E753" s="120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</row>
    <row r="754" spans="2:18">
      <c r="B754" s="120"/>
      <c r="C754" s="120"/>
      <c r="D754" s="120"/>
      <c r="E754" s="120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</row>
    <row r="755" spans="2:18">
      <c r="B755" s="120"/>
      <c r="C755" s="120"/>
      <c r="D755" s="120"/>
      <c r="E755" s="120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</row>
    <row r="756" spans="2:18">
      <c r="B756" s="120"/>
      <c r="C756" s="120"/>
      <c r="D756" s="120"/>
      <c r="E756" s="120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</row>
    <row r="757" spans="2:18">
      <c r="B757" s="120"/>
      <c r="C757" s="120"/>
      <c r="D757" s="120"/>
      <c r="E757" s="120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</row>
    <row r="758" spans="2:18">
      <c r="B758" s="120"/>
      <c r="C758" s="120"/>
      <c r="D758" s="120"/>
      <c r="E758" s="120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</row>
    <row r="759" spans="2:18">
      <c r="B759" s="120"/>
      <c r="C759" s="120"/>
      <c r="D759" s="120"/>
      <c r="E759" s="120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</row>
    <row r="760" spans="2:18">
      <c r="B760" s="120"/>
      <c r="C760" s="120"/>
      <c r="D760" s="120"/>
      <c r="E760" s="120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</row>
    <row r="761" spans="2:18">
      <c r="B761" s="120"/>
      <c r="C761" s="120"/>
      <c r="D761" s="120"/>
      <c r="E761" s="120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</row>
    <row r="762" spans="2:18">
      <c r="B762" s="120"/>
      <c r="C762" s="120"/>
      <c r="D762" s="120"/>
      <c r="E762" s="120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</row>
    <row r="763" spans="2:18">
      <c r="B763" s="120"/>
      <c r="C763" s="120"/>
      <c r="D763" s="120"/>
      <c r="E763" s="120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</row>
    <row r="764" spans="2:18">
      <c r="B764" s="120"/>
      <c r="C764" s="120"/>
      <c r="D764" s="120"/>
      <c r="E764" s="120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</row>
    <row r="765" spans="2:18">
      <c r="B765" s="120"/>
      <c r="C765" s="120"/>
      <c r="D765" s="120"/>
      <c r="E765" s="120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</row>
    <row r="766" spans="2:18">
      <c r="B766" s="120"/>
      <c r="C766" s="120"/>
      <c r="D766" s="120"/>
      <c r="E766" s="120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</row>
    <row r="767" spans="2:18">
      <c r="B767" s="120"/>
      <c r="C767" s="120"/>
      <c r="D767" s="120"/>
      <c r="E767" s="120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</row>
    <row r="768" spans="2:18">
      <c r="B768" s="120"/>
      <c r="C768" s="120"/>
      <c r="D768" s="120"/>
      <c r="E768" s="120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</row>
    <row r="769" spans="2:18">
      <c r="B769" s="120"/>
      <c r="C769" s="120"/>
      <c r="D769" s="120"/>
      <c r="E769" s="120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</row>
    <row r="770" spans="2:18">
      <c r="B770" s="120"/>
      <c r="C770" s="120"/>
      <c r="D770" s="120"/>
      <c r="E770" s="120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</row>
    <row r="771" spans="2:18">
      <c r="B771" s="120"/>
      <c r="C771" s="120"/>
      <c r="D771" s="120"/>
      <c r="E771" s="120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</row>
    <row r="772" spans="2:18">
      <c r="B772" s="120"/>
      <c r="C772" s="120"/>
      <c r="D772" s="120"/>
      <c r="E772" s="120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</row>
    <row r="773" spans="2:18">
      <c r="B773" s="120"/>
      <c r="C773" s="120"/>
      <c r="D773" s="120"/>
      <c r="E773" s="120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</row>
    <row r="774" spans="2:18">
      <c r="B774" s="120"/>
      <c r="C774" s="120"/>
      <c r="D774" s="120"/>
      <c r="E774" s="120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</row>
    <row r="775" spans="2:18">
      <c r="B775" s="120"/>
      <c r="C775" s="120"/>
      <c r="D775" s="120"/>
      <c r="E775" s="120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</row>
    <row r="776" spans="2:18">
      <c r="B776" s="120"/>
      <c r="C776" s="120"/>
      <c r="D776" s="120"/>
      <c r="E776" s="120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</row>
    <row r="777" spans="2:18">
      <c r="B777" s="120"/>
      <c r="C777" s="120"/>
      <c r="D777" s="120"/>
      <c r="E777" s="120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</row>
    <row r="778" spans="2:18">
      <c r="B778" s="120"/>
      <c r="C778" s="120"/>
      <c r="D778" s="120"/>
      <c r="E778" s="120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</row>
    <row r="779" spans="2:18">
      <c r="B779" s="120"/>
      <c r="C779" s="120"/>
      <c r="D779" s="120"/>
      <c r="E779" s="120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</row>
    <row r="780" spans="2:18">
      <c r="B780" s="120"/>
      <c r="C780" s="120"/>
      <c r="D780" s="120"/>
      <c r="E780" s="120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</row>
    <row r="781" spans="2:18">
      <c r="B781" s="120"/>
      <c r="C781" s="120"/>
      <c r="D781" s="120"/>
      <c r="E781" s="120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</row>
    <row r="782" spans="2:18">
      <c r="B782" s="120"/>
      <c r="C782" s="120"/>
      <c r="D782" s="120"/>
      <c r="E782" s="120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</row>
    <row r="783" spans="2:18">
      <c r="B783" s="120"/>
      <c r="C783" s="120"/>
      <c r="D783" s="120"/>
      <c r="E783" s="120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</row>
    <row r="784" spans="2:18">
      <c r="B784" s="120"/>
      <c r="C784" s="120"/>
      <c r="D784" s="120"/>
      <c r="E784" s="120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</row>
    <row r="785" spans="2:18">
      <c r="B785" s="120"/>
      <c r="C785" s="120"/>
      <c r="D785" s="120"/>
      <c r="E785" s="120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</row>
    <row r="786" spans="2:18">
      <c r="B786" s="120"/>
      <c r="C786" s="120"/>
      <c r="D786" s="120"/>
      <c r="E786" s="120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</row>
    <row r="787" spans="2:18">
      <c r="B787" s="120"/>
      <c r="C787" s="120"/>
      <c r="D787" s="120"/>
      <c r="E787" s="120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</row>
    <row r="788" spans="2:18">
      <c r="B788" s="120"/>
      <c r="C788" s="120"/>
      <c r="D788" s="120"/>
      <c r="E788" s="120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</row>
    <row r="789" spans="2:18">
      <c r="B789" s="120"/>
      <c r="C789" s="120"/>
      <c r="D789" s="120"/>
      <c r="E789" s="120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</row>
    <row r="790" spans="2:18">
      <c r="B790" s="120"/>
      <c r="C790" s="120"/>
      <c r="D790" s="120"/>
      <c r="E790" s="120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</row>
    <row r="791" spans="2:18">
      <c r="B791" s="120"/>
      <c r="C791" s="120"/>
      <c r="D791" s="120"/>
      <c r="E791" s="120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</row>
    <row r="792" spans="2:18">
      <c r="B792" s="120"/>
      <c r="C792" s="120"/>
      <c r="D792" s="120"/>
      <c r="E792" s="120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</row>
    <row r="793" spans="2:18">
      <c r="B793" s="120"/>
      <c r="C793" s="120"/>
      <c r="D793" s="120"/>
      <c r="E793" s="120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</row>
    <row r="794" spans="2:18">
      <c r="B794" s="120"/>
      <c r="C794" s="120"/>
      <c r="D794" s="120"/>
      <c r="E794" s="120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</row>
    <row r="795" spans="2:18">
      <c r="B795" s="120"/>
      <c r="C795" s="120"/>
      <c r="D795" s="120"/>
      <c r="E795" s="120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</row>
    <row r="796" spans="2:18">
      <c r="B796" s="120"/>
      <c r="C796" s="120"/>
      <c r="D796" s="120"/>
      <c r="E796" s="120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</row>
    <row r="797" spans="2:18">
      <c r="B797" s="120"/>
      <c r="C797" s="120"/>
      <c r="D797" s="120"/>
      <c r="E797" s="120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</row>
    <row r="798" spans="2:18">
      <c r="B798" s="120"/>
      <c r="C798" s="120"/>
      <c r="D798" s="120"/>
      <c r="E798" s="120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</row>
    <row r="799" spans="2:18">
      <c r="B799" s="120"/>
      <c r="C799" s="120"/>
      <c r="D799" s="120"/>
      <c r="E799" s="120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</row>
    <row r="800" spans="2:18">
      <c r="B800" s="120"/>
      <c r="C800" s="120"/>
      <c r="D800" s="120"/>
      <c r="E800" s="120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</row>
    <row r="801" spans="2:18">
      <c r="B801" s="120"/>
      <c r="C801" s="120"/>
      <c r="D801" s="120"/>
      <c r="E801" s="120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</row>
    <row r="802" spans="2:18">
      <c r="B802" s="120"/>
      <c r="C802" s="120"/>
      <c r="D802" s="120"/>
      <c r="E802" s="120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</row>
    <row r="803" spans="2:18">
      <c r="B803" s="120"/>
      <c r="C803" s="120"/>
      <c r="D803" s="120"/>
      <c r="E803" s="120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</row>
    <row r="804" spans="2:18">
      <c r="B804" s="120"/>
      <c r="C804" s="120"/>
      <c r="D804" s="120"/>
      <c r="E804" s="120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</row>
    <row r="805" spans="2:18">
      <c r="B805" s="120"/>
      <c r="C805" s="120"/>
      <c r="D805" s="120"/>
      <c r="E805" s="120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</row>
    <row r="806" spans="2:18">
      <c r="B806" s="120"/>
      <c r="C806" s="120"/>
      <c r="D806" s="120"/>
      <c r="E806" s="120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</row>
    <row r="807" spans="2:18">
      <c r="B807" s="120"/>
      <c r="C807" s="120"/>
      <c r="D807" s="120"/>
      <c r="E807" s="120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</row>
    <row r="808" spans="2:18">
      <c r="B808" s="120"/>
      <c r="C808" s="120"/>
      <c r="D808" s="120"/>
      <c r="E808" s="120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</row>
    <row r="809" spans="2:18">
      <c r="B809" s="120"/>
      <c r="C809" s="120"/>
      <c r="D809" s="120"/>
      <c r="E809" s="120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</row>
    <row r="810" spans="2:18">
      <c r="B810" s="120"/>
      <c r="C810" s="120"/>
      <c r="D810" s="120"/>
      <c r="E810" s="120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</row>
    <row r="811" spans="2:18">
      <c r="B811" s="120"/>
      <c r="C811" s="120"/>
      <c r="D811" s="120"/>
      <c r="E811" s="120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</row>
    <row r="812" spans="2:18">
      <c r="B812" s="120"/>
      <c r="C812" s="120"/>
      <c r="D812" s="120"/>
      <c r="E812" s="120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</row>
    <row r="813" spans="2:18">
      <c r="B813" s="120"/>
      <c r="C813" s="120"/>
      <c r="D813" s="120"/>
      <c r="E813" s="120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</row>
    <row r="814" spans="2:18">
      <c r="B814" s="120"/>
      <c r="C814" s="120"/>
      <c r="D814" s="120"/>
      <c r="E814" s="120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</row>
    <row r="815" spans="2:18">
      <c r="B815" s="120"/>
      <c r="C815" s="120"/>
      <c r="D815" s="120"/>
      <c r="E815" s="120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</row>
    <row r="816" spans="2:18">
      <c r="B816" s="120"/>
      <c r="C816" s="120"/>
      <c r="D816" s="120"/>
      <c r="E816" s="120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</row>
    <row r="817" spans="2:18">
      <c r="B817" s="120"/>
      <c r="C817" s="120"/>
      <c r="D817" s="120"/>
      <c r="E817" s="120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</row>
    <row r="818" spans="2:18">
      <c r="B818" s="120"/>
      <c r="C818" s="120"/>
      <c r="D818" s="120"/>
      <c r="E818" s="120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</row>
    <row r="819" spans="2:18">
      <c r="B819" s="120"/>
      <c r="C819" s="120"/>
      <c r="D819" s="120"/>
      <c r="E819" s="120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</row>
    <row r="820" spans="2:18">
      <c r="B820" s="120"/>
      <c r="C820" s="120"/>
      <c r="D820" s="120"/>
      <c r="E820" s="120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</row>
    <row r="821" spans="2:18">
      <c r="B821" s="120"/>
      <c r="C821" s="120"/>
      <c r="D821" s="120"/>
      <c r="E821" s="120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</row>
    <row r="822" spans="2:18">
      <c r="B822" s="120"/>
      <c r="C822" s="120"/>
      <c r="D822" s="120"/>
      <c r="E822" s="120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</row>
    <row r="823" spans="2:18">
      <c r="B823" s="120"/>
      <c r="C823" s="120"/>
      <c r="D823" s="120"/>
      <c r="E823" s="120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</row>
    <row r="824" spans="2:18">
      <c r="B824" s="120"/>
      <c r="C824" s="120"/>
      <c r="D824" s="120"/>
      <c r="E824" s="120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</row>
    <row r="825" spans="2:18">
      <c r="B825" s="120"/>
      <c r="C825" s="120"/>
      <c r="D825" s="120"/>
      <c r="E825" s="120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</row>
    <row r="826" spans="2:18">
      <c r="B826" s="120"/>
      <c r="C826" s="120"/>
      <c r="D826" s="120"/>
      <c r="E826" s="120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</row>
    <row r="827" spans="2:18">
      <c r="B827" s="120"/>
      <c r="C827" s="120"/>
      <c r="D827" s="120"/>
      <c r="E827" s="120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</row>
    <row r="828" spans="2:18">
      <c r="B828" s="120"/>
      <c r="C828" s="120"/>
      <c r="D828" s="120"/>
      <c r="E828" s="120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</row>
    <row r="829" spans="2:18">
      <c r="B829" s="120"/>
      <c r="C829" s="120"/>
      <c r="D829" s="120"/>
      <c r="E829" s="120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</row>
    <row r="830" spans="2:18">
      <c r="B830" s="120"/>
      <c r="C830" s="120"/>
      <c r="D830" s="120"/>
      <c r="E830" s="120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</row>
    <row r="831" spans="2:18">
      <c r="B831" s="120"/>
      <c r="C831" s="120"/>
      <c r="D831" s="120"/>
      <c r="E831" s="120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</row>
    <row r="832" spans="2:18">
      <c r="B832" s="120"/>
      <c r="C832" s="120"/>
      <c r="D832" s="120"/>
      <c r="E832" s="120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</row>
    <row r="833" spans="2:18">
      <c r="B833" s="120"/>
      <c r="C833" s="120"/>
      <c r="D833" s="120"/>
      <c r="E833" s="120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</row>
    <row r="834" spans="2:18">
      <c r="B834" s="120"/>
      <c r="C834" s="120"/>
      <c r="D834" s="120"/>
      <c r="E834" s="120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</row>
    <row r="835" spans="2:18">
      <c r="B835" s="120"/>
      <c r="C835" s="120"/>
      <c r="D835" s="120"/>
      <c r="E835" s="120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</row>
    <row r="836" spans="2:18">
      <c r="B836" s="120"/>
      <c r="C836" s="120"/>
      <c r="D836" s="120"/>
      <c r="E836" s="120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</row>
    <row r="837" spans="2:18">
      <c r="B837" s="120"/>
      <c r="C837" s="120"/>
      <c r="D837" s="120"/>
      <c r="E837" s="120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</row>
    <row r="838" spans="2:18">
      <c r="B838" s="120"/>
      <c r="C838" s="120"/>
      <c r="D838" s="120"/>
      <c r="E838" s="120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</row>
    <row r="839" spans="2:18">
      <c r="B839" s="120"/>
      <c r="C839" s="120"/>
      <c r="D839" s="120"/>
      <c r="E839" s="120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</row>
    <row r="840" spans="2:18">
      <c r="B840" s="120"/>
      <c r="C840" s="120"/>
      <c r="D840" s="120"/>
      <c r="E840" s="120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</row>
    <row r="841" spans="2:18">
      <c r="B841" s="120"/>
      <c r="C841" s="120"/>
      <c r="D841" s="120"/>
      <c r="E841" s="120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</row>
    <row r="842" spans="2:18">
      <c r="B842" s="120"/>
      <c r="C842" s="120"/>
      <c r="D842" s="120"/>
      <c r="E842" s="120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</row>
    <row r="843" spans="2:18">
      <c r="B843" s="120"/>
      <c r="C843" s="120"/>
      <c r="D843" s="120"/>
      <c r="E843" s="120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</row>
    <row r="844" spans="2:18">
      <c r="B844" s="120"/>
      <c r="C844" s="120"/>
      <c r="D844" s="120"/>
      <c r="E844" s="120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</row>
    <row r="845" spans="2:18">
      <c r="B845" s="120"/>
      <c r="C845" s="120"/>
      <c r="D845" s="120"/>
      <c r="E845" s="120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</row>
    <row r="846" spans="2:18">
      <c r="B846" s="120"/>
      <c r="C846" s="120"/>
      <c r="D846" s="120"/>
      <c r="E846" s="120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</row>
    <row r="847" spans="2:18">
      <c r="B847" s="120"/>
      <c r="C847" s="120"/>
      <c r="D847" s="120"/>
      <c r="E847" s="120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</row>
    <row r="848" spans="2:18">
      <c r="B848" s="120"/>
      <c r="C848" s="120"/>
      <c r="D848" s="120"/>
      <c r="E848" s="120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</row>
    <row r="849" spans="2:18">
      <c r="B849" s="120"/>
      <c r="C849" s="120"/>
      <c r="D849" s="120"/>
      <c r="E849" s="120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</row>
    <row r="850" spans="2:18">
      <c r="B850" s="120"/>
      <c r="C850" s="120"/>
      <c r="D850" s="120"/>
      <c r="E850" s="120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</row>
    <row r="851" spans="2:18">
      <c r="B851" s="120"/>
      <c r="C851" s="120"/>
      <c r="D851" s="120"/>
      <c r="E851" s="120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</row>
    <row r="852" spans="2:18">
      <c r="B852" s="120"/>
      <c r="C852" s="120"/>
      <c r="D852" s="120"/>
      <c r="E852" s="120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</row>
    <row r="853" spans="2:18">
      <c r="B853" s="120"/>
      <c r="C853" s="120"/>
      <c r="D853" s="120"/>
      <c r="E853" s="120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</row>
    <row r="854" spans="2:18">
      <c r="B854" s="120"/>
      <c r="C854" s="120"/>
      <c r="D854" s="120"/>
      <c r="E854" s="120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</row>
    <row r="855" spans="2:18">
      <c r="B855" s="120"/>
      <c r="C855" s="120"/>
      <c r="D855" s="120"/>
      <c r="E855" s="120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</row>
    <row r="856" spans="2:18">
      <c r="B856" s="120"/>
      <c r="C856" s="120"/>
      <c r="D856" s="120"/>
      <c r="E856" s="120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</row>
    <row r="857" spans="2:18">
      <c r="B857" s="120"/>
      <c r="C857" s="120"/>
      <c r="D857" s="120"/>
      <c r="E857" s="120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</row>
    <row r="858" spans="2:18">
      <c r="B858" s="120"/>
      <c r="C858" s="120"/>
      <c r="D858" s="120"/>
      <c r="E858" s="120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</row>
    <row r="859" spans="2:18">
      <c r="B859" s="120"/>
      <c r="C859" s="120"/>
      <c r="D859" s="120"/>
      <c r="E859" s="120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</row>
    <row r="860" spans="2:18">
      <c r="B860" s="120"/>
      <c r="C860" s="120"/>
      <c r="D860" s="120"/>
      <c r="E860" s="120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</row>
    <row r="861" spans="2:18">
      <c r="B861" s="120"/>
      <c r="C861" s="120"/>
      <c r="D861" s="120"/>
      <c r="E861" s="120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</row>
    <row r="862" spans="2:18">
      <c r="B862" s="120"/>
      <c r="C862" s="120"/>
      <c r="D862" s="120"/>
      <c r="E862" s="120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</row>
    <row r="863" spans="2:18">
      <c r="B863" s="120"/>
      <c r="C863" s="120"/>
      <c r="D863" s="120"/>
      <c r="E863" s="120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</row>
    <row r="864" spans="2:18">
      <c r="B864" s="120"/>
      <c r="C864" s="120"/>
      <c r="D864" s="120"/>
      <c r="E864" s="120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</row>
    <row r="865" spans="2:18">
      <c r="B865" s="120"/>
      <c r="C865" s="120"/>
      <c r="D865" s="120"/>
      <c r="E865" s="120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</row>
    <row r="866" spans="2:18">
      <c r="B866" s="120"/>
      <c r="C866" s="120"/>
      <c r="D866" s="120"/>
      <c r="E866" s="120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</row>
    <row r="867" spans="2:18">
      <c r="B867" s="120"/>
      <c r="C867" s="120"/>
      <c r="D867" s="120"/>
      <c r="E867" s="120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</row>
    <row r="868" spans="2:18">
      <c r="B868" s="120"/>
      <c r="C868" s="120"/>
      <c r="D868" s="120"/>
      <c r="E868" s="120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</row>
    <row r="869" spans="2:18">
      <c r="B869" s="120"/>
      <c r="C869" s="120"/>
      <c r="D869" s="120"/>
      <c r="E869" s="120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</row>
    <row r="870" spans="2:18">
      <c r="B870" s="120"/>
      <c r="C870" s="120"/>
      <c r="D870" s="120"/>
      <c r="E870" s="120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</row>
    <row r="871" spans="2:18">
      <c r="B871" s="120"/>
      <c r="C871" s="120"/>
      <c r="D871" s="120"/>
      <c r="E871" s="120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</row>
    <row r="872" spans="2:18">
      <c r="B872" s="120"/>
      <c r="C872" s="120"/>
      <c r="D872" s="120"/>
      <c r="E872" s="120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</row>
    <row r="873" spans="2:18">
      <c r="B873" s="120"/>
      <c r="C873" s="120"/>
      <c r="D873" s="120"/>
      <c r="E873" s="120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</row>
    <row r="874" spans="2:18">
      <c r="B874" s="120"/>
      <c r="C874" s="120"/>
      <c r="D874" s="120"/>
      <c r="E874" s="120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</row>
    <row r="875" spans="2:18">
      <c r="B875" s="120"/>
      <c r="C875" s="120"/>
      <c r="D875" s="120"/>
      <c r="E875" s="120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</row>
    <row r="876" spans="2:18">
      <c r="B876" s="120"/>
      <c r="C876" s="120"/>
      <c r="D876" s="120"/>
      <c r="E876" s="120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</row>
    <row r="877" spans="2:18">
      <c r="B877" s="120"/>
      <c r="C877" s="120"/>
      <c r="D877" s="120"/>
      <c r="E877" s="120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</row>
    <row r="878" spans="2:18">
      <c r="B878" s="120"/>
      <c r="C878" s="120"/>
      <c r="D878" s="120"/>
      <c r="E878" s="120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</row>
    <row r="879" spans="2:18">
      <c r="B879" s="120"/>
      <c r="C879" s="120"/>
      <c r="D879" s="120"/>
      <c r="E879" s="120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</row>
    <row r="880" spans="2:18">
      <c r="B880" s="120"/>
      <c r="C880" s="120"/>
      <c r="D880" s="120"/>
      <c r="E880" s="120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</row>
    <row r="881" spans="2:18">
      <c r="B881" s="120"/>
      <c r="C881" s="120"/>
      <c r="D881" s="120"/>
      <c r="E881" s="120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</row>
    <row r="882" spans="2:18">
      <c r="B882" s="120"/>
      <c r="C882" s="120"/>
      <c r="D882" s="120"/>
      <c r="E882" s="120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</row>
    <row r="883" spans="2:18">
      <c r="B883" s="120"/>
      <c r="C883" s="120"/>
      <c r="D883" s="120"/>
      <c r="E883" s="120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</row>
    <row r="884" spans="2:18">
      <c r="B884" s="120"/>
      <c r="C884" s="120"/>
      <c r="D884" s="120"/>
      <c r="E884" s="120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</row>
    <row r="885" spans="2:18">
      <c r="B885" s="120"/>
      <c r="C885" s="120"/>
      <c r="D885" s="120"/>
      <c r="E885" s="120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</row>
    <row r="886" spans="2:18">
      <c r="B886" s="120"/>
      <c r="C886" s="120"/>
      <c r="D886" s="120"/>
      <c r="E886" s="120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</row>
    <row r="887" spans="2:18">
      <c r="B887" s="120"/>
      <c r="C887" s="120"/>
      <c r="D887" s="120"/>
      <c r="E887" s="120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</row>
    <row r="888" spans="2:18">
      <c r="B888" s="120"/>
      <c r="C888" s="120"/>
      <c r="D888" s="120"/>
      <c r="E888" s="120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</row>
    <row r="889" spans="2:18">
      <c r="B889" s="120"/>
      <c r="C889" s="120"/>
      <c r="D889" s="120"/>
      <c r="E889" s="120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</row>
    <row r="890" spans="2:18">
      <c r="B890" s="120"/>
      <c r="C890" s="120"/>
      <c r="D890" s="120"/>
      <c r="E890" s="120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</row>
    <row r="891" spans="2:18">
      <c r="B891" s="120"/>
      <c r="C891" s="120"/>
      <c r="D891" s="120"/>
      <c r="E891" s="120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</row>
    <row r="892" spans="2:18">
      <c r="B892" s="120"/>
      <c r="C892" s="120"/>
      <c r="D892" s="120"/>
      <c r="E892" s="120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</row>
    <row r="893" spans="2:18">
      <c r="B893" s="120"/>
      <c r="C893" s="120"/>
      <c r="D893" s="120"/>
      <c r="E893" s="120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</row>
    <row r="894" spans="2:18">
      <c r="B894" s="120"/>
      <c r="C894" s="120"/>
      <c r="D894" s="120"/>
      <c r="E894" s="120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</row>
    <row r="895" spans="2:18">
      <c r="B895" s="120"/>
      <c r="C895" s="120"/>
      <c r="D895" s="120"/>
      <c r="E895" s="120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</row>
    <row r="896" spans="2:18">
      <c r="B896" s="120"/>
      <c r="C896" s="120"/>
      <c r="D896" s="120"/>
      <c r="E896" s="120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</row>
    <row r="897" spans="2:18">
      <c r="B897" s="120"/>
      <c r="C897" s="120"/>
      <c r="D897" s="120"/>
      <c r="E897" s="120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</row>
    <row r="898" spans="2:18">
      <c r="B898" s="120"/>
      <c r="C898" s="120"/>
      <c r="D898" s="120"/>
      <c r="E898" s="120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</row>
    <row r="899" spans="2:18">
      <c r="B899" s="120"/>
      <c r="C899" s="120"/>
      <c r="D899" s="120"/>
      <c r="E899" s="120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</row>
    <row r="900" spans="2:18">
      <c r="B900" s="120"/>
      <c r="C900" s="120"/>
      <c r="D900" s="120"/>
      <c r="E900" s="120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</row>
    <row r="901" spans="2:18">
      <c r="B901" s="120"/>
      <c r="C901" s="120"/>
      <c r="D901" s="120"/>
      <c r="E901" s="120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</row>
    <row r="902" spans="2:18">
      <c r="B902" s="120"/>
      <c r="C902" s="120"/>
      <c r="D902" s="120"/>
      <c r="E902" s="120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</row>
    <row r="903" spans="2:18">
      <c r="B903" s="120"/>
      <c r="C903" s="120"/>
      <c r="D903" s="120"/>
      <c r="E903" s="120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</row>
    <row r="904" spans="2:18">
      <c r="B904" s="120"/>
      <c r="C904" s="120"/>
      <c r="D904" s="120"/>
      <c r="E904" s="120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</row>
    <row r="905" spans="2:18">
      <c r="B905" s="120"/>
      <c r="C905" s="120"/>
      <c r="D905" s="120"/>
      <c r="E905" s="120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</row>
    <row r="906" spans="2:18">
      <c r="B906" s="120"/>
      <c r="C906" s="120"/>
      <c r="D906" s="120"/>
      <c r="E906" s="120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</row>
    <row r="907" spans="2:18">
      <c r="B907" s="120"/>
      <c r="C907" s="120"/>
      <c r="D907" s="120"/>
      <c r="E907" s="120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</row>
    <row r="908" spans="2:18">
      <c r="B908" s="120"/>
      <c r="C908" s="120"/>
      <c r="D908" s="120"/>
      <c r="E908" s="120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</row>
    <row r="909" spans="2:18">
      <c r="B909" s="120"/>
      <c r="C909" s="120"/>
      <c r="D909" s="120"/>
      <c r="E909" s="120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</row>
    <row r="910" spans="2:18">
      <c r="B910" s="120"/>
      <c r="C910" s="120"/>
      <c r="D910" s="120"/>
      <c r="E910" s="120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</row>
    <row r="911" spans="2:18">
      <c r="B911" s="120"/>
      <c r="C911" s="120"/>
      <c r="D911" s="120"/>
      <c r="E911" s="120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</row>
    <row r="912" spans="2:18">
      <c r="B912" s="120"/>
      <c r="C912" s="120"/>
      <c r="D912" s="120"/>
      <c r="E912" s="120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</row>
    <row r="913" spans="2:18">
      <c r="B913" s="120"/>
      <c r="C913" s="120"/>
      <c r="D913" s="120"/>
      <c r="E913" s="120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</row>
    <row r="914" spans="2:18">
      <c r="B914" s="120"/>
      <c r="C914" s="120"/>
      <c r="D914" s="120"/>
      <c r="E914" s="120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</row>
    <row r="915" spans="2:18">
      <c r="B915" s="120"/>
      <c r="C915" s="120"/>
      <c r="D915" s="120"/>
      <c r="E915" s="120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</row>
    <row r="916" spans="2:18">
      <c r="B916" s="120"/>
      <c r="C916" s="120"/>
      <c r="D916" s="120"/>
      <c r="E916" s="120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</row>
    <row r="917" spans="2:18">
      <c r="B917" s="120"/>
      <c r="C917" s="120"/>
      <c r="D917" s="120"/>
      <c r="E917" s="120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</row>
    <row r="918" spans="2:18">
      <c r="B918" s="120"/>
      <c r="C918" s="120"/>
      <c r="D918" s="120"/>
      <c r="E918" s="120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</row>
    <row r="919" spans="2:18">
      <c r="B919" s="120"/>
      <c r="C919" s="120"/>
      <c r="D919" s="120"/>
      <c r="E919" s="120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</row>
    <row r="920" spans="2:18">
      <c r="B920" s="120"/>
      <c r="C920" s="120"/>
      <c r="D920" s="120"/>
      <c r="E920" s="120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</row>
    <row r="921" spans="2:18">
      <c r="B921" s="120"/>
      <c r="C921" s="120"/>
      <c r="D921" s="120"/>
      <c r="E921" s="120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</row>
    <row r="922" spans="2:18">
      <c r="B922" s="120"/>
      <c r="C922" s="120"/>
      <c r="D922" s="120"/>
      <c r="E922" s="120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</row>
    <row r="923" spans="2:18">
      <c r="B923" s="120"/>
      <c r="C923" s="120"/>
      <c r="D923" s="120"/>
      <c r="E923" s="120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</row>
    <row r="924" spans="2:18">
      <c r="B924" s="120"/>
      <c r="C924" s="120"/>
      <c r="D924" s="120"/>
      <c r="E924" s="120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</row>
    <row r="925" spans="2:18">
      <c r="B925" s="120"/>
      <c r="C925" s="120"/>
      <c r="D925" s="120"/>
      <c r="E925" s="120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</row>
    <row r="926" spans="2:18">
      <c r="B926" s="120"/>
      <c r="C926" s="120"/>
      <c r="D926" s="120"/>
      <c r="E926" s="120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</row>
    <row r="927" spans="2:18">
      <c r="B927" s="120"/>
      <c r="C927" s="120"/>
      <c r="D927" s="120"/>
      <c r="E927" s="120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</row>
    <row r="928" spans="2:18">
      <c r="B928" s="120"/>
      <c r="C928" s="120"/>
      <c r="D928" s="120"/>
      <c r="E928" s="120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</row>
    <row r="929" spans="2:18">
      <c r="B929" s="120"/>
      <c r="C929" s="120"/>
      <c r="D929" s="120"/>
      <c r="E929" s="120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</row>
    <row r="930" spans="2:18">
      <c r="B930" s="120"/>
      <c r="C930" s="120"/>
      <c r="D930" s="120"/>
      <c r="E930" s="120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</row>
    <row r="931" spans="2:18">
      <c r="B931" s="120"/>
      <c r="C931" s="120"/>
      <c r="D931" s="120"/>
      <c r="E931" s="120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</row>
    <row r="932" spans="2:18">
      <c r="B932" s="120"/>
      <c r="C932" s="120"/>
      <c r="D932" s="120"/>
      <c r="E932" s="120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</row>
    <row r="933" spans="2:18">
      <c r="B933" s="120"/>
      <c r="C933" s="120"/>
      <c r="D933" s="120"/>
      <c r="E933" s="120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</row>
    <row r="934" spans="2:18">
      <c r="B934" s="120"/>
      <c r="C934" s="120"/>
      <c r="D934" s="120"/>
      <c r="E934" s="120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</row>
    <row r="935" spans="2:18">
      <c r="B935" s="120"/>
      <c r="C935" s="120"/>
      <c r="D935" s="120"/>
      <c r="E935" s="120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</row>
    <row r="936" spans="2:18">
      <c r="B936" s="120"/>
      <c r="C936" s="120"/>
      <c r="D936" s="120"/>
      <c r="E936" s="120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</row>
    <row r="937" spans="2:18">
      <c r="B937" s="120"/>
      <c r="C937" s="120"/>
      <c r="D937" s="120"/>
      <c r="E937" s="120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</row>
    <row r="938" spans="2:18">
      <c r="B938" s="120"/>
      <c r="C938" s="120"/>
      <c r="D938" s="120"/>
      <c r="E938" s="120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</row>
    <row r="939" spans="2:18">
      <c r="B939" s="120"/>
      <c r="C939" s="120"/>
      <c r="D939" s="120"/>
      <c r="E939" s="120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</row>
    <row r="940" spans="2:18">
      <c r="B940" s="120"/>
      <c r="C940" s="120"/>
      <c r="D940" s="120"/>
      <c r="E940" s="120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</row>
    <row r="941" spans="2:18">
      <c r="B941" s="120"/>
      <c r="C941" s="120"/>
      <c r="D941" s="120"/>
      <c r="E941" s="120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</row>
    <row r="942" spans="2:18">
      <c r="B942" s="120"/>
      <c r="C942" s="120"/>
      <c r="D942" s="120"/>
      <c r="E942" s="120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</row>
    <row r="943" spans="2:18">
      <c r="B943" s="120"/>
      <c r="C943" s="120"/>
      <c r="D943" s="120"/>
      <c r="E943" s="120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</row>
    <row r="944" spans="2:18">
      <c r="B944" s="120"/>
      <c r="C944" s="120"/>
      <c r="D944" s="120"/>
      <c r="E944" s="120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</row>
    <row r="945" spans="2:18">
      <c r="B945" s="120"/>
      <c r="C945" s="120"/>
      <c r="D945" s="120"/>
      <c r="E945" s="120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</row>
    <row r="946" spans="2:18">
      <c r="B946" s="120"/>
      <c r="C946" s="120"/>
      <c r="D946" s="120"/>
      <c r="E946" s="120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</row>
    <row r="947" spans="2:18">
      <c r="B947" s="120"/>
      <c r="C947" s="120"/>
      <c r="D947" s="120"/>
      <c r="E947" s="120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</row>
    <row r="948" spans="2:18">
      <c r="B948" s="120"/>
      <c r="C948" s="120"/>
      <c r="D948" s="120"/>
      <c r="E948" s="120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</row>
    <row r="949" spans="2:18">
      <c r="B949" s="120"/>
      <c r="C949" s="120"/>
      <c r="D949" s="120"/>
      <c r="E949" s="120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</row>
    <row r="950" spans="2:18">
      <c r="B950" s="120"/>
      <c r="C950" s="120"/>
      <c r="D950" s="120"/>
      <c r="E950" s="120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</row>
    <row r="951" spans="2:18">
      <c r="B951" s="120"/>
      <c r="C951" s="120"/>
      <c r="D951" s="120"/>
      <c r="E951" s="120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</row>
    <row r="952" spans="2:18">
      <c r="B952" s="120"/>
      <c r="C952" s="120"/>
      <c r="D952" s="120"/>
      <c r="E952" s="120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</row>
    <row r="953" spans="2:18">
      <c r="B953" s="120"/>
      <c r="C953" s="120"/>
      <c r="D953" s="120"/>
      <c r="E953" s="120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</row>
    <row r="954" spans="2:18">
      <c r="B954" s="120"/>
      <c r="C954" s="120"/>
      <c r="D954" s="120"/>
      <c r="E954" s="120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</row>
    <row r="955" spans="2:18">
      <c r="B955" s="120"/>
      <c r="C955" s="120"/>
      <c r="D955" s="120"/>
      <c r="E955" s="120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</row>
    <row r="956" spans="2:18">
      <c r="B956" s="120"/>
      <c r="C956" s="120"/>
      <c r="D956" s="120"/>
      <c r="E956" s="120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</row>
    <row r="957" spans="2:18">
      <c r="B957" s="120"/>
      <c r="C957" s="120"/>
      <c r="D957" s="120"/>
      <c r="E957" s="120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</row>
    <row r="958" spans="2:18">
      <c r="B958" s="120"/>
      <c r="C958" s="120"/>
      <c r="D958" s="120"/>
      <c r="E958" s="120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</row>
    <row r="959" spans="2:18">
      <c r="B959" s="120"/>
      <c r="C959" s="120"/>
      <c r="D959" s="120"/>
      <c r="E959" s="120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</row>
    <row r="960" spans="2:18">
      <c r="B960" s="120"/>
      <c r="C960" s="120"/>
      <c r="D960" s="120"/>
      <c r="E960" s="120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</row>
    <row r="961" spans="2:18">
      <c r="B961" s="120"/>
      <c r="C961" s="120"/>
      <c r="D961" s="120"/>
      <c r="E961" s="120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</row>
    <row r="962" spans="2:18">
      <c r="B962" s="120"/>
      <c r="C962" s="120"/>
      <c r="D962" s="120"/>
      <c r="E962" s="120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</row>
    <row r="963" spans="2:18">
      <c r="B963" s="120"/>
      <c r="C963" s="120"/>
      <c r="D963" s="120"/>
      <c r="E963" s="120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</row>
    <row r="964" spans="2:18">
      <c r="B964" s="120"/>
      <c r="C964" s="120"/>
      <c r="D964" s="120"/>
      <c r="E964" s="120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</row>
    <row r="965" spans="2:18">
      <c r="B965" s="120"/>
      <c r="C965" s="120"/>
      <c r="D965" s="120"/>
      <c r="E965" s="120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</row>
    <row r="966" spans="2:18">
      <c r="B966" s="120"/>
      <c r="C966" s="120"/>
      <c r="D966" s="120"/>
      <c r="E966" s="120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</row>
    <row r="967" spans="2:18">
      <c r="B967" s="120"/>
      <c r="C967" s="120"/>
      <c r="D967" s="120"/>
      <c r="E967" s="120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</row>
    <row r="968" spans="2:18">
      <c r="B968" s="120"/>
      <c r="C968" s="120"/>
      <c r="D968" s="120"/>
      <c r="E968" s="120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</row>
    <row r="969" spans="2:18">
      <c r="B969" s="120"/>
      <c r="C969" s="120"/>
      <c r="D969" s="120"/>
      <c r="E969" s="120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</row>
    <row r="970" spans="2:18">
      <c r="B970" s="120"/>
      <c r="C970" s="120"/>
      <c r="D970" s="120"/>
      <c r="E970" s="120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</row>
    <row r="971" spans="2:18">
      <c r="B971" s="120"/>
      <c r="C971" s="120"/>
      <c r="D971" s="120"/>
      <c r="E971" s="120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</row>
    <row r="972" spans="2:18">
      <c r="B972" s="120"/>
      <c r="C972" s="120"/>
      <c r="D972" s="120"/>
      <c r="E972" s="120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</row>
    <row r="973" spans="2:18">
      <c r="B973" s="120"/>
      <c r="C973" s="120"/>
      <c r="D973" s="120"/>
      <c r="E973" s="120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</row>
    <row r="974" spans="2:18">
      <c r="B974" s="120"/>
      <c r="C974" s="120"/>
      <c r="D974" s="120"/>
      <c r="E974" s="120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</row>
    <row r="975" spans="2:18">
      <c r="B975" s="120"/>
      <c r="C975" s="120"/>
      <c r="D975" s="120"/>
      <c r="E975" s="120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</row>
    <row r="976" spans="2:18">
      <c r="B976" s="120"/>
      <c r="C976" s="120"/>
      <c r="D976" s="120"/>
      <c r="E976" s="120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</row>
    <row r="977" spans="2:18">
      <c r="B977" s="120"/>
      <c r="C977" s="120"/>
      <c r="D977" s="120"/>
      <c r="E977" s="120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</row>
    <row r="978" spans="2:18">
      <c r="B978" s="120"/>
      <c r="C978" s="120"/>
      <c r="D978" s="120"/>
      <c r="E978" s="120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</row>
    <row r="979" spans="2:18">
      <c r="B979" s="120"/>
      <c r="C979" s="120"/>
      <c r="D979" s="120"/>
      <c r="E979" s="120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</row>
    <row r="980" spans="2:18">
      <c r="B980" s="120"/>
      <c r="C980" s="120"/>
      <c r="D980" s="120"/>
      <c r="E980" s="120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</row>
    <row r="981" spans="2:18">
      <c r="B981" s="120"/>
      <c r="C981" s="120"/>
      <c r="D981" s="120"/>
      <c r="E981" s="120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</row>
    <row r="982" spans="2:18">
      <c r="B982" s="120"/>
      <c r="C982" s="120"/>
      <c r="D982" s="120"/>
      <c r="E982" s="120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</row>
    <row r="983" spans="2:18">
      <c r="B983" s="120"/>
      <c r="C983" s="120"/>
      <c r="D983" s="120"/>
      <c r="E983" s="120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</row>
    <row r="984" spans="2:18">
      <c r="B984" s="120"/>
      <c r="C984" s="120"/>
      <c r="D984" s="120"/>
      <c r="E984" s="120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</row>
    <row r="985" spans="2:18">
      <c r="B985" s="120"/>
      <c r="C985" s="120"/>
      <c r="D985" s="120"/>
      <c r="E985" s="120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</row>
    <row r="986" spans="2:18">
      <c r="B986" s="120"/>
      <c r="C986" s="120"/>
      <c r="D986" s="120"/>
      <c r="E986" s="120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</row>
    <row r="987" spans="2:18">
      <c r="B987" s="120"/>
      <c r="C987" s="120"/>
      <c r="D987" s="120"/>
      <c r="E987" s="120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</row>
    <row r="988" spans="2:18">
      <c r="B988" s="120"/>
      <c r="C988" s="120"/>
      <c r="D988" s="120"/>
      <c r="E988" s="120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</row>
    <row r="989" spans="2:18">
      <c r="B989" s="120"/>
      <c r="C989" s="120"/>
      <c r="D989" s="120"/>
      <c r="E989" s="120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</row>
    <row r="990" spans="2:18">
      <c r="B990" s="120"/>
      <c r="C990" s="120"/>
      <c r="D990" s="120"/>
      <c r="E990" s="120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</row>
    <row r="991" spans="2:18">
      <c r="B991" s="120"/>
      <c r="C991" s="120"/>
      <c r="D991" s="120"/>
      <c r="E991" s="120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</row>
    <row r="992" spans="2:18">
      <c r="B992" s="120"/>
      <c r="C992" s="120"/>
      <c r="D992" s="120"/>
      <c r="E992" s="120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</row>
    <row r="993" spans="2:18">
      <c r="B993" s="120"/>
      <c r="C993" s="120"/>
      <c r="D993" s="120"/>
      <c r="E993" s="120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</row>
    <row r="994" spans="2:18">
      <c r="B994" s="120"/>
      <c r="C994" s="120"/>
      <c r="D994" s="120"/>
      <c r="E994" s="120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</row>
    <row r="995" spans="2:18">
      <c r="B995" s="120"/>
      <c r="C995" s="120"/>
      <c r="D995" s="120"/>
      <c r="E995" s="120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</row>
    <row r="996" spans="2:18">
      <c r="B996" s="120"/>
      <c r="C996" s="120"/>
      <c r="D996" s="120"/>
      <c r="E996" s="120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</row>
    <row r="997" spans="2:18">
      <c r="B997" s="120"/>
      <c r="C997" s="120"/>
      <c r="D997" s="120"/>
      <c r="E997" s="120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</row>
    <row r="998" spans="2:18">
      <c r="B998" s="120"/>
      <c r="C998" s="120"/>
      <c r="D998" s="120"/>
      <c r="E998" s="120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</row>
    <row r="999" spans="2:18">
      <c r="B999" s="120"/>
      <c r="C999" s="120"/>
      <c r="D999" s="120"/>
      <c r="E999" s="120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</row>
    <row r="1000" spans="2:18">
      <c r="B1000" s="120"/>
      <c r="C1000" s="120"/>
      <c r="D1000" s="120"/>
      <c r="E1000" s="120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</row>
    <row r="1001" spans="2:18">
      <c r="B1001" s="120"/>
      <c r="C1001" s="120"/>
      <c r="D1001" s="120"/>
      <c r="E1001" s="120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</row>
    <row r="1002" spans="2:18">
      <c r="B1002" s="120"/>
      <c r="C1002" s="120"/>
      <c r="D1002" s="120"/>
      <c r="E1002" s="120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</row>
    <row r="1003" spans="2:18">
      <c r="B1003" s="120"/>
      <c r="C1003" s="120"/>
      <c r="D1003" s="120"/>
      <c r="E1003" s="120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</row>
    <row r="1004" spans="2:18">
      <c r="B1004" s="120"/>
      <c r="C1004" s="120"/>
      <c r="D1004" s="120"/>
      <c r="E1004" s="120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</row>
    <row r="1005" spans="2:18">
      <c r="B1005" s="120"/>
      <c r="C1005" s="120"/>
      <c r="D1005" s="120"/>
      <c r="E1005" s="120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</row>
    <row r="1006" spans="2:18">
      <c r="B1006" s="120"/>
      <c r="C1006" s="120"/>
      <c r="D1006" s="120"/>
      <c r="E1006" s="120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</row>
    <row r="1007" spans="2:18">
      <c r="B1007" s="120"/>
      <c r="C1007" s="120"/>
      <c r="D1007" s="120"/>
      <c r="E1007" s="120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</row>
    <row r="1008" spans="2:18">
      <c r="B1008" s="120"/>
      <c r="C1008" s="120"/>
      <c r="D1008" s="120"/>
      <c r="E1008" s="120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</row>
    <row r="1009" spans="2:18">
      <c r="B1009" s="120"/>
      <c r="C1009" s="120"/>
      <c r="D1009" s="120"/>
      <c r="E1009" s="120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</row>
    <row r="1010" spans="2:18">
      <c r="B1010" s="120"/>
      <c r="C1010" s="120"/>
      <c r="D1010" s="120"/>
      <c r="E1010" s="120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</row>
    <row r="1011" spans="2:18">
      <c r="B1011" s="120"/>
      <c r="C1011" s="120"/>
      <c r="D1011" s="120"/>
      <c r="E1011" s="120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</row>
    <row r="1012" spans="2:18">
      <c r="B1012" s="120"/>
      <c r="C1012" s="120"/>
      <c r="D1012" s="120"/>
      <c r="E1012" s="120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</row>
    <row r="1013" spans="2:18">
      <c r="B1013" s="120"/>
      <c r="C1013" s="120"/>
      <c r="D1013" s="120"/>
      <c r="E1013" s="120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</row>
    <row r="1014" spans="2:18">
      <c r="B1014" s="120"/>
      <c r="C1014" s="120"/>
      <c r="D1014" s="120"/>
      <c r="E1014" s="120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</row>
    <row r="1015" spans="2:18">
      <c r="B1015" s="120"/>
      <c r="C1015" s="120"/>
      <c r="D1015" s="120"/>
      <c r="E1015" s="120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</row>
    <row r="1016" spans="2:18">
      <c r="B1016" s="120"/>
      <c r="C1016" s="120"/>
      <c r="D1016" s="120"/>
      <c r="E1016" s="120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</row>
    <row r="1017" spans="2:18">
      <c r="B1017" s="120"/>
      <c r="C1017" s="120"/>
      <c r="D1017" s="120"/>
      <c r="E1017" s="120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</row>
    <row r="1018" spans="2:18">
      <c r="B1018" s="120"/>
      <c r="C1018" s="120"/>
      <c r="D1018" s="120"/>
      <c r="E1018" s="120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</row>
    <row r="1019" spans="2:18">
      <c r="B1019" s="120"/>
      <c r="C1019" s="120"/>
      <c r="D1019" s="120"/>
      <c r="E1019" s="120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</row>
    <row r="1020" spans="2:18">
      <c r="B1020" s="120"/>
      <c r="C1020" s="120"/>
      <c r="D1020" s="120"/>
      <c r="E1020" s="120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</row>
    <row r="1021" spans="2:18">
      <c r="B1021" s="120"/>
      <c r="C1021" s="120"/>
      <c r="D1021" s="120"/>
      <c r="E1021" s="120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</row>
    <row r="1022" spans="2:18">
      <c r="B1022" s="120"/>
      <c r="C1022" s="120"/>
      <c r="D1022" s="120"/>
      <c r="E1022" s="120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</row>
    <row r="1023" spans="2:18">
      <c r="B1023" s="120"/>
      <c r="C1023" s="120"/>
      <c r="D1023" s="120"/>
      <c r="E1023" s="120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</row>
    <row r="1024" spans="2:18">
      <c r="B1024" s="120"/>
      <c r="C1024" s="120"/>
      <c r="D1024" s="120"/>
      <c r="E1024" s="120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</row>
    <row r="1025" spans="2:18">
      <c r="B1025" s="120"/>
      <c r="C1025" s="120"/>
      <c r="D1025" s="120"/>
      <c r="E1025" s="120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</row>
    <row r="1026" spans="2:18">
      <c r="B1026" s="120"/>
      <c r="C1026" s="120"/>
      <c r="D1026" s="120"/>
      <c r="E1026" s="120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</row>
    <row r="1027" spans="2:18">
      <c r="B1027" s="120"/>
      <c r="C1027" s="120"/>
      <c r="D1027" s="120"/>
      <c r="E1027" s="120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</row>
    <row r="1028" spans="2:18">
      <c r="B1028" s="120"/>
      <c r="C1028" s="120"/>
      <c r="D1028" s="120"/>
      <c r="E1028" s="120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</row>
    <row r="1029" spans="2:18">
      <c r="B1029" s="120"/>
      <c r="C1029" s="120"/>
      <c r="D1029" s="120"/>
      <c r="E1029" s="120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</row>
    <row r="1030" spans="2:18">
      <c r="B1030" s="120"/>
      <c r="C1030" s="120"/>
      <c r="D1030" s="120"/>
      <c r="E1030" s="120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</row>
    <row r="1031" spans="2:18">
      <c r="B1031" s="120"/>
      <c r="C1031" s="120"/>
      <c r="D1031" s="120"/>
      <c r="E1031" s="120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</row>
    <row r="1032" spans="2:18">
      <c r="B1032" s="120"/>
      <c r="C1032" s="120"/>
      <c r="D1032" s="120"/>
      <c r="E1032" s="120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</row>
    <row r="1033" spans="2:18">
      <c r="B1033" s="120"/>
      <c r="C1033" s="120"/>
      <c r="D1033" s="120"/>
      <c r="E1033" s="120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</row>
    <row r="1034" spans="2:18">
      <c r="B1034" s="120"/>
      <c r="C1034" s="120"/>
      <c r="D1034" s="120"/>
      <c r="E1034" s="120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</row>
    <row r="1035" spans="2:18">
      <c r="B1035" s="120"/>
      <c r="C1035" s="120"/>
      <c r="D1035" s="120"/>
      <c r="E1035" s="120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</row>
    <row r="1036" spans="2:18">
      <c r="B1036" s="120"/>
      <c r="C1036" s="120"/>
      <c r="D1036" s="120"/>
      <c r="E1036" s="120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</row>
    <row r="1037" spans="2:18">
      <c r="B1037" s="120"/>
      <c r="C1037" s="120"/>
      <c r="D1037" s="120"/>
      <c r="E1037" s="120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</row>
    <row r="1038" spans="2:18">
      <c r="B1038" s="120"/>
      <c r="C1038" s="120"/>
      <c r="D1038" s="120"/>
      <c r="E1038" s="120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</row>
    <row r="1039" spans="2:18">
      <c r="B1039" s="120"/>
      <c r="C1039" s="120"/>
      <c r="D1039" s="120"/>
      <c r="E1039" s="120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</row>
    <row r="1040" spans="2:18">
      <c r="B1040" s="120"/>
      <c r="C1040" s="120"/>
      <c r="D1040" s="120"/>
      <c r="E1040" s="120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</row>
    <row r="1041" spans="2:18">
      <c r="B1041" s="120"/>
      <c r="C1041" s="120"/>
      <c r="D1041" s="120"/>
      <c r="E1041" s="120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</row>
    <row r="1042" spans="2:18">
      <c r="B1042" s="120"/>
      <c r="C1042" s="120"/>
      <c r="D1042" s="120"/>
      <c r="E1042" s="120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</row>
    <row r="1043" spans="2:18">
      <c r="B1043" s="120"/>
      <c r="C1043" s="120"/>
      <c r="D1043" s="120"/>
      <c r="E1043" s="120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</row>
    <row r="1044" spans="2:18">
      <c r="B1044" s="120"/>
      <c r="C1044" s="120"/>
      <c r="D1044" s="120"/>
      <c r="E1044" s="120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</row>
    <row r="1045" spans="2:18">
      <c r="B1045" s="120"/>
      <c r="C1045" s="120"/>
      <c r="D1045" s="120"/>
      <c r="E1045" s="120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</row>
    <row r="1046" spans="2:18">
      <c r="B1046" s="120"/>
      <c r="C1046" s="120"/>
      <c r="D1046" s="120"/>
      <c r="E1046" s="120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</row>
    <row r="1047" spans="2:18">
      <c r="B1047" s="120"/>
      <c r="C1047" s="120"/>
      <c r="D1047" s="120"/>
      <c r="E1047" s="120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</row>
    <row r="1048" spans="2:18">
      <c r="B1048" s="120"/>
      <c r="C1048" s="120"/>
      <c r="D1048" s="120"/>
      <c r="E1048" s="120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</row>
    <row r="1049" spans="2:18">
      <c r="B1049" s="120"/>
      <c r="C1049" s="120"/>
      <c r="D1049" s="120"/>
      <c r="E1049" s="120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</row>
    <row r="1050" spans="2:18">
      <c r="B1050" s="120"/>
      <c r="C1050" s="120"/>
      <c r="D1050" s="120"/>
      <c r="E1050" s="120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</row>
    <row r="1051" spans="2:18">
      <c r="B1051" s="120"/>
      <c r="C1051" s="120"/>
      <c r="D1051" s="120"/>
      <c r="E1051" s="120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</row>
    <row r="1052" spans="2:18">
      <c r="B1052" s="120"/>
      <c r="C1052" s="120"/>
      <c r="D1052" s="120"/>
      <c r="E1052" s="120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</row>
    <row r="1053" spans="2:18">
      <c r="B1053" s="120"/>
      <c r="C1053" s="120"/>
      <c r="D1053" s="120"/>
      <c r="E1053" s="120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</row>
    <row r="1054" spans="2:18">
      <c r="B1054" s="120"/>
      <c r="C1054" s="120"/>
      <c r="D1054" s="120"/>
      <c r="E1054" s="120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</row>
    <row r="1055" spans="2:18">
      <c r="B1055" s="120"/>
      <c r="C1055" s="120"/>
      <c r="D1055" s="120"/>
      <c r="E1055" s="120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</row>
    <row r="1056" spans="2:18">
      <c r="B1056" s="120"/>
      <c r="C1056" s="120"/>
      <c r="D1056" s="120"/>
      <c r="E1056" s="120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</row>
    <row r="1057" spans="2:18">
      <c r="B1057" s="120"/>
      <c r="C1057" s="120"/>
      <c r="D1057" s="120"/>
      <c r="E1057" s="120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</row>
    <row r="1058" spans="2:18">
      <c r="B1058" s="120"/>
      <c r="C1058" s="120"/>
      <c r="D1058" s="120"/>
      <c r="E1058" s="120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</row>
    <row r="1059" spans="2:18">
      <c r="B1059" s="120"/>
      <c r="C1059" s="120"/>
      <c r="D1059" s="120"/>
      <c r="E1059" s="120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</row>
    <row r="1060" spans="2:18">
      <c r="B1060" s="120"/>
      <c r="C1060" s="120"/>
      <c r="D1060" s="120"/>
      <c r="E1060" s="120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</row>
    <row r="1061" spans="2:18">
      <c r="B1061" s="120"/>
      <c r="C1061" s="120"/>
      <c r="D1061" s="120"/>
      <c r="E1061" s="120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</row>
    <row r="1062" spans="2:18">
      <c r="B1062" s="120"/>
      <c r="C1062" s="120"/>
      <c r="D1062" s="120"/>
      <c r="E1062" s="120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</row>
    <row r="1063" spans="2:18">
      <c r="B1063" s="120"/>
      <c r="C1063" s="120"/>
      <c r="D1063" s="120"/>
      <c r="E1063" s="120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</row>
    <row r="1064" spans="2:18">
      <c r="B1064" s="120"/>
      <c r="C1064" s="120"/>
      <c r="D1064" s="120"/>
      <c r="E1064" s="120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</row>
    <row r="1065" spans="2:18">
      <c r="B1065" s="120"/>
      <c r="C1065" s="120"/>
      <c r="D1065" s="120"/>
      <c r="E1065" s="120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</row>
    <row r="1066" spans="2:18">
      <c r="B1066" s="120"/>
      <c r="C1066" s="120"/>
      <c r="D1066" s="120"/>
      <c r="E1066" s="120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</row>
  </sheetData>
  <sheetProtection sheet="1" objects="1" scenarios="1"/>
  <mergeCells count="1">
    <mergeCell ref="B6:R6"/>
  </mergeCells>
  <phoneticPr fontId="3" type="noConversion"/>
  <conditionalFormatting sqref="B58:B261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261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262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8801</v>
      </c>
    </row>
    <row r="6" spans="2:15" ht="26.25" customHeight="1">
      <c r="B6" s="134" t="s">
        <v>175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15" s="3" customFormat="1" ht="78.75">
      <c r="B7" s="47" t="s">
        <v>114</v>
      </c>
      <c r="C7" s="48" t="s">
        <v>44</v>
      </c>
      <c r="D7" s="48" t="s">
        <v>115</v>
      </c>
      <c r="E7" s="48" t="s">
        <v>14</v>
      </c>
      <c r="F7" s="48" t="s">
        <v>66</v>
      </c>
      <c r="G7" s="48" t="s">
        <v>17</v>
      </c>
      <c r="H7" s="48" t="s">
        <v>101</v>
      </c>
      <c r="I7" s="48" t="s">
        <v>52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5" t="s">
        <v>2910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127">
        <v>0</v>
      </c>
      <c r="O10" s="127">
        <v>0</v>
      </c>
    </row>
    <row r="11" spans="2:15" ht="20.25" customHeight="1">
      <c r="B11" s="122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2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2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2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20"/>
      <c r="C110" s="120"/>
      <c r="D110" s="120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2:15">
      <c r="B111" s="120"/>
      <c r="C111" s="120"/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0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0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0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0"/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0"/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0"/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0"/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0"/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0"/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0"/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0"/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0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0"/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0"/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0"/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0"/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0"/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0"/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0"/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0"/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0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0"/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0"/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0"/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0"/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0"/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0"/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0"/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0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0"/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0"/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0"/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0"/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0"/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0"/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0"/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0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0"/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0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0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0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0"/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0"/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0"/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0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0"/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0"/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0"/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0"/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0"/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0"/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0"/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0"/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0"/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0"/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0"/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0"/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0"/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0"/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0"/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0"/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0"/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0"/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0"/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0"/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0"/>
      <c r="D177" s="120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0"/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0"/>
      <c r="D179" s="120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0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0"/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0"/>
      <c r="D182" s="120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0"/>
      <c r="D183" s="120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0"/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0"/>
      <c r="D185" s="120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0"/>
      <c r="D186" s="120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0"/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0"/>
      <c r="D188" s="120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0"/>
      <c r="D189" s="120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0"/>
      <c r="D190" s="120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0"/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0"/>
      <c r="D192" s="120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0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0"/>
      <c r="D194" s="120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0"/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0"/>
      <c r="D196" s="120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0"/>
      <c r="D197" s="120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0"/>
      <c r="D198" s="120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0"/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0"/>
      <c r="D200" s="120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B201" s="120"/>
      <c r="C201" s="120"/>
      <c r="D201" s="120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2:15">
      <c r="B202" s="120"/>
      <c r="C202" s="120"/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2:15">
      <c r="B203" s="120"/>
      <c r="C203" s="120"/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2:15">
      <c r="B204" s="120"/>
      <c r="C204" s="120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2:15">
      <c r="B205" s="120"/>
      <c r="C205" s="120"/>
      <c r="D205" s="120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2:15">
      <c r="B206" s="120"/>
      <c r="C206" s="120"/>
      <c r="D206" s="120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2:15">
      <c r="B207" s="120"/>
      <c r="C207" s="120"/>
      <c r="D207" s="120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2:15">
      <c r="B208" s="120"/>
      <c r="C208" s="120"/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2:15">
      <c r="B209" s="120"/>
      <c r="C209" s="120"/>
      <c r="D209" s="120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2:15">
      <c r="B210" s="120"/>
      <c r="C210" s="120"/>
      <c r="D210" s="120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2:15">
      <c r="B211" s="120"/>
      <c r="C211" s="120"/>
      <c r="D211" s="120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>
      <c r="B212" s="120"/>
      <c r="C212" s="120"/>
      <c r="D212" s="120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>
      <c r="B213" s="120"/>
      <c r="C213" s="120"/>
      <c r="D213" s="120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>
      <c r="B214" s="120"/>
      <c r="C214" s="120"/>
      <c r="D214" s="12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>
      <c r="B215" s="120"/>
      <c r="C215" s="120"/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>
      <c r="B216" s="120"/>
      <c r="C216" s="120"/>
      <c r="D216" s="120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>
      <c r="B217" s="120"/>
      <c r="C217" s="120"/>
      <c r="D217" s="120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>
      <c r="B218" s="120"/>
      <c r="C218" s="120"/>
      <c r="D218" s="120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>
      <c r="B219" s="120"/>
      <c r="C219" s="120"/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>
      <c r="B220" s="120"/>
      <c r="C220" s="120"/>
      <c r="D220" s="120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>
      <c r="B221" s="120"/>
      <c r="C221" s="120"/>
      <c r="D221" s="120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>
      <c r="B222" s="120"/>
      <c r="C222" s="120"/>
      <c r="D222" s="120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>
      <c r="B223" s="120"/>
      <c r="C223" s="120"/>
      <c r="D223" s="120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2:15">
      <c r="B224" s="120"/>
      <c r="C224" s="120"/>
      <c r="D224" s="120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2:15">
      <c r="B225" s="120"/>
      <c r="C225" s="120"/>
      <c r="D225" s="120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2:15">
      <c r="B226" s="120"/>
      <c r="C226" s="120"/>
      <c r="D226" s="120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2:15">
      <c r="B227" s="120"/>
      <c r="C227" s="120"/>
      <c r="D227" s="120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2:15">
      <c r="B228" s="120"/>
      <c r="C228" s="120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2:15">
      <c r="B229" s="120"/>
      <c r="C229" s="120"/>
      <c r="D229" s="120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2:15">
      <c r="B230" s="120"/>
      <c r="C230" s="120"/>
      <c r="D230" s="120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2:15">
      <c r="B231" s="120"/>
      <c r="C231" s="120"/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2:15">
      <c r="B232" s="120"/>
      <c r="C232" s="120"/>
      <c r="D232" s="120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2:15">
      <c r="B233" s="120"/>
      <c r="C233" s="120"/>
      <c r="D233" s="120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2:15">
      <c r="B234" s="120"/>
      <c r="C234" s="120"/>
      <c r="D234" s="120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2:15">
      <c r="B235" s="120"/>
      <c r="C235" s="120"/>
      <c r="D235" s="120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2:15">
      <c r="B236" s="120"/>
      <c r="C236" s="120"/>
      <c r="D236" s="120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2:15">
      <c r="B237" s="120"/>
      <c r="C237" s="120"/>
      <c r="D237" s="120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2:15">
      <c r="B238" s="120"/>
      <c r="C238" s="120"/>
      <c r="D238" s="120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2:15">
      <c r="B239" s="120"/>
      <c r="C239" s="120"/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2:15">
      <c r="B240" s="120"/>
      <c r="C240" s="120"/>
      <c r="D240" s="120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2:15">
      <c r="B241" s="120"/>
      <c r="C241" s="120"/>
      <c r="D241" s="120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2:15">
      <c r="B242" s="120"/>
      <c r="C242" s="120"/>
      <c r="D242" s="120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2:15">
      <c r="B243" s="120"/>
      <c r="C243" s="120"/>
      <c r="D243" s="120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2:15">
      <c r="B244" s="120"/>
      <c r="C244" s="120"/>
      <c r="D244" s="120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2:15">
      <c r="B245" s="120"/>
      <c r="C245" s="120"/>
      <c r="D245" s="120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2:15">
      <c r="B246" s="120"/>
      <c r="C246" s="120"/>
      <c r="D246" s="120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2:15">
      <c r="B247" s="120"/>
      <c r="C247" s="120"/>
      <c r="D247" s="120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2:15">
      <c r="B248" s="120"/>
      <c r="C248" s="120"/>
      <c r="D248" s="120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2:15">
      <c r="B249" s="120"/>
      <c r="C249" s="120"/>
      <c r="D249" s="120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2:15">
      <c r="B250" s="120"/>
      <c r="C250" s="120"/>
      <c r="D250" s="120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2:15">
      <c r="B251" s="120"/>
      <c r="C251" s="120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2:15">
      <c r="B252" s="120"/>
      <c r="C252" s="120"/>
      <c r="D252" s="120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2:15">
      <c r="B253" s="120"/>
      <c r="C253" s="120"/>
      <c r="D253" s="120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2:15">
      <c r="B254" s="120"/>
      <c r="C254" s="120"/>
      <c r="D254" s="120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2:15">
      <c r="B255" s="120"/>
      <c r="C255" s="120"/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2:15">
      <c r="B256" s="120"/>
      <c r="C256" s="120"/>
      <c r="D256" s="120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2:15">
      <c r="B257" s="120"/>
      <c r="C257" s="120"/>
      <c r="D257" s="120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2:15">
      <c r="B258" s="120"/>
      <c r="C258" s="120"/>
      <c r="D258" s="120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2:15">
      <c r="B259" s="120"/>
      <c r="C259" s="120"/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2:15">
      <c r="B260" s="120"/>
      <c r="C260" s="120"/>
      <c r="D260" s="120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2:15">
      <c r="B261" s="120"/>
      <c r="C261" s="120"/>
      <c r="D261" s="120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2:15">
      <c r="B262" s="120"/>
      <c r="C262" s="120"/>
      <c r="D262" s="120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2:15">
      <c r="B263" s="120"/>
      <c r="C263" s="120"/>
      <c r="D263" s="120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2:15">
      <c r="B264" s="120"/>
      <c r="C264" s="120"/>
      <c r="D264" s="120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2:15">
      <c r="B265" s="120"/>
      <c r="C265" s="120"/>
      <c r="D265" s="120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0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0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0"/>
      <c r="C268" s="120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0"/>
      <c r="C269" s="120"/>
      <c r="D269" s="120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0"/>
      <c r="C270" s="120"/>
      <c r="D270" s="120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0"/>
      <c r="C271" s="120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0"/>
      <c r="C272" s="120"/>
      <c r="D272" s="120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0"/>
      <c r="C273" s="120"/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0"/>
      <c r="C274" s="120"/>
      <c r="D274" s="120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0"/>
      <c r="C275" s="120"/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0"/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0"/>
      <c r="D277" s="120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0"/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0"/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0"/>
      <c r="D280" s="120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0"/>
      <c r="D281" s="120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0"/>
      <c r="D282" s="120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0"/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0"/>
      <c r="D284" s="120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0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0"/>
      <c r="D286" s="120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0"/>
      <c r="D287" s="120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0"/>
      <c r="D288" s="120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0"/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0"/>
      <c r="D290" s="120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0"/>
      <c r="D291" s="120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0"/>
      <c r="C292" s="120"/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0"/>
      <c r="C293" s="120"/>
      <c r="D293" s="120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0"/>
      <c r="C294" s="120"/>
      <c r="D294" s="120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0"/>
      <c r="C295" s="120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0"/>
      <c r="C296" s="120"/>
      <c r="D296" s="120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0"/>
      <c r="D297" s="120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0"/>
      <c r="D298" s="120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0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0"/>
      <c r="D300" s="120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384" width="9.140625" style="1"/>
  </cols>
  <sheetData>
    <row r="1" spans="2:10">
      <c r="B1" s="46" t="s">
        <v>144</v>
      </c>
      <c r="C1" s="67" t="s" vm="1">
        <v>228</v>
      </c>
    </row>
    <row r="2" spans="2:10">
      <c r="B2" s="46" t="s">
        <v>143</v>
      </c>
      <c r="C2" s="67" t="s">
        <v>229</v>
      </c>
    </row>
    <row r="3" spans="2:10">
      <c r="B3" s="46" t="s">
        <v>145</v>
      </c>
      <c r="C3" s="67" t="s">
        <v>230</v>
      </c>
    </row>
    <row r="4" spans="2:10">
      <c r="B4" s="46" t="s">
        <v>146</v>
      </c>
      <c r="C4" s="67">
        <v>8801</v>
      </c>
    </row>
    <row r="6" spans="2:10" ht="26.25" customHeight="1">
      <c r="B6" s="134" t="s">
        <v>176</v>
      </c>
      <c r="C6" s="135"/>
      <c r="D6" s="135"/>
      <c r="E6" s="135"/>
      <c r="F6" s="135"/>
      <c r="G6" s="135"/>
      <c r="H6" s="135"/>
      <c r="I6" s="135"/>
      <c r="J6" s="136"/>
    </row>
    <row r="7" spans="2:10" s="3" customFormat="1" ht="78.75">
      <c r="B7" s="47" t="s">
        <v>114</v>
      </c>
      <c r="C7" s="49" t="s">
        <v>54</v>
      </c>
      <c r="D7" s="49" t="s">
        <v>84</v>
      </c>
      <c r="E7" s="49" t="s">
        <v>55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4" t="s">
        <v>40</v>
      </c>
      <c r="C10" s="105"/>
      <c r="D10" s="104"/>
      <c r="E10" s="106">
        <v>1.8692502756883146E-2</v>
      </c>
      <c r="F10" s="107"/>
      <c r="G10" s="108">
        <v>78411.30154</v>
      </c>
      <c r="H10" s="109">
        <f>IFERROR(G10/$G$10,0)</f>
        <v>1</v>
      </c>
      <c r="I10" s="109">
        <f>G10/'סכום נכסי הקרן'!$C$42</f>
        <v>7.6540445203622303E-3</v>
      </c>
      <c r="J10" s="73"/>
    </row>
    <row r="11" spans="2:10" ht="22.5" customHeight="1">
      <c r="B11" s="110" t="s">
        <v>201</v>
      </c>
      <c r="C11" s="105"/>
      <c r="D11" s="104"/>
      <c r="E11" s="106">
        <v>1.8692502756883146E-2</v>
      </c>
      <c r="F11" s="111"/>
      <c r="G11" s="108">
        <v>78411.30154</v>
      </c>
      <c r="H11" s="109">
        <f t="shared" ref="H11:H20" si="0">IFERROR(G11/$G$10,0)</f>
        <v>1</v>
      </c>
      <c r="I11" s="109">
        <f>G11/'סכום נכסי הקרן'!$C$42</f>
        <v>7.6540445203622303E-3</v>
      </c>
      <c r="J11" s="73"/>
    </row>
    <row r="12" spans="2:10">
      <c r="B12" s="89" t="s">
        <v>85</v>
      </c>
      <c r="C12" s="102"/>
      <c r="D12" s="93"/>
      <c r="E12" s="103">
        <v>3.9427748774015808E-2</v>
      </c>
      <c r="F12" s="100"/>
      <c r="G12" s="80">
        <v>37174.414360000002</v>
      </c>
      <c r="H12" s="81">
        <f t="shared" si="0"/>
        <v>0.47409510657129189</v>
      </c>
      <c r="I12" s="81">
        <f>G12/'סכום נכסי הקרן'!$C$42</f>
        <v>3.6287450525825443E-3</v>
      </c>
      <c r="J12" s="71"/>
    </row>
    <row r="13" spans="2:10">
      <c r="B13" s="76" t="s">
        <v>2892</v>
      </c>
      <c r="C13" s="94">
        <v>44196</v>
      </c>
      <c r="D13" s="88" t="s">
        <v>2893</v>
      </c>
      <c r="E13" s="101">
        <v>2.5069994065358994E-2</v>
      </c>
      <c r="F13" s="86" t="s">
        <v>131</v>
      </c>
      <c r="G13" s="83">
        <v>8043.0002300000006</v>
      </c>
      <c r="H13" s="84">
        <f t="shared" si="0"/>
        <v>0.10257450229795026</v>
      </c>
      <c r="I13" s="84">
        <f>G13/'סכום נכסי הקרן'!$C$42</f>
        <v>7.8510980724250915E-4</v>
      </c>
      <c r="J13" s="73" t="s">
        <v>2894</v>
      </c>
    </row>
    <row r="14" spans="2:10">
      <c r="B14" s="76" t="s">
        <v>2895</v>
      </c>
      <c r="C14" s="94">
        <v>44196</v>
      </c>
      <c r="D14" s="88" t="s">
        <v>2896</v>
      </c>
      <c r="E14" s="101">
        <v>6.2186480493078653E-3</v>
      </c>
      <c r="F14" s="86" t="s">
        <v>131</v>
      </c>
      <c r="G14" s="83">
        <v>4071.80413</v>
      </c>
      <c r="H14" s="84">
        <f t="shared" si="0"/>
        <v>5.1928791513846356E-2</v>
      </c>
      <c r="I14" s="84">
        <f>G14/'סכום נכסי הקרן'!$C$42</f>
        <v>3.9746528213558839E-4</v>
      </c>
      <c r="J14" s="73" t="s">
        <v>2897</v>
      </c>
    </row>
    <row r="15" spans="2:10">
      <c r="B15" s="76" t="s">
        <v>2898</v>
      </c>
      <c r="C15" s="94">
        <v>44196</v>
      </c>
      <c r="D15" s="88" t="s">
        <v>2896</v>
      </c>
      <c r="E15" s="101">
        <v>4.9431909968402389E-2</v>
      </c>
      <c r="F15" s="86" t="s">
        <v>131</v>
      </c>
      <c r="G15" s="83">
        <v>25059.61</v>
      </c>
      <c r="H15" s="84">
        <f t="shared" si="0"/>
        <v>0.31959181275949522</v>
      </c>
      <c r="I15" s="84">
        <f>G15/'סכום נכסי הקרן'!$C$42</f>
        <v>2.4461699632044465E-3</v>
      </c>
      <c r="J15" s="73" t="s">
        <v>2899</v>
      </c>
    </row>
    <row r="16" spans="2:10">
      <c r="B16" s="92"/>
      <c r="C16" s="94"/>
      <c r="D16" s="88"/>
      <c r="E16" s="101"/>
      <c r="F16" s="73"/>
      <c r="G16" s="73"/>
      <c r="H16" s="84"/>
      <c r="I16" s="73"/>
      <c r="J16" s="73"/>
    </row>
    <row r="17" spans="2:10">
      <c r="B17" s="89" t="s">
        <v>86</v>
      </c>
      <c r="C17" s="102"/>
      <c r="D17" s="93"/>
      <c r="E17" s="103">
        <v>0</v>
      </c>
      <c r="F17" s="100"/>
      <c r="G17" s="80">
        <v>41236.887179999998</v>
      </c>
      <c r="H17" s="81">
        <f t="shared" si="0"/>
        <v>0.52590489342870816</v>
      </c>
      <c r="I17" s="81">
        <f>G17/'סכום נכסי הקרן'!$C$42</f>
        <v>4.0252994677796861E-3</v>
      </c>
      <c r="J17" s="71"/>
    </row>
    <row r="18" spans="2:10">
      <c r="B18" s="76" t="s">
        <v>2900</v>
      </c>
      <c r="C18" s="94">
        <v>43738</v>
      </c>
      <c r="D18" s="88" t="s">
        <v>27</v>
      </c>
      <c r="E18" s="101">
        <v>0</v>
      </c>
      <c r="F18" s="86" t="s">
        <v>131</v>
      </c>
      <c r="G18" s="83">
        <v>27983.036670000001</v>
      </c>
      <c r="H18" s="84">
        <f t="shared" si="0"/>
        <v>0.35687504378083812</v>
      </c>
      <c r="I18" s="84">
        <f>G18/'סכום נכסי הקרן'!$C$42</f>
        <v>2.7315374733047552E-3</v>
      </c>
      <c r="J18" s="73" t="s">
        <v>2901</v>
      </c>
    </row>
    <row r="19" spans="2:10">
      <c r="B19" s="76" t="s">
        <v>2902</v>
      </c>
      <c r="C19" s="94">
        <v>43738</v>
      </c>
      <c r="D19" s="88" t="s">
        <v>27</v>
      </c>
      <c r="E19" s="101">
        <v>0</v>
      </c>
      <c r="F19" s="86" t="s">
        <v>131</v>
      </c>
      <c r="G19" s="83">
        <v>11634.473</v>
      </c>
      <c r="H19" s="84">
        <f t="shared" si="0"/>
        <v>0.14837750134864042</v>
      </c>
      <c r="I19" s="84">
        <f>G19/'סכום נכסי הקרן'!$C$42</f>
        <v>1.1356880011426005E-3</v>
      </c>
      <c r="J19" s="73" t="s">
        <v>2903</v>
      </c>
    </row>
    <row r="20" spans="2:10">
      <c r="B20" s="76" t="s">
        <v>2904</v>
      </c>
      <c r="C20" s="94">
        <v>44104</v>
      </c>
      <c r="D20" s="88" t="s">
        <v>27</v>
      </c>
      <c r="E20" s="101">
        <v>0</v>
      </c>
      <c r="F20" s="86" t="s">
        <v>131</v>
      </c>
      <c r="G20" s="83">
        <v>1619.37751</v>
      </c>
      <c r="H20" s="84">
        <f t="shared" si="0"/>
        <v>2.0652348299229621E-2</v>
      </c>
      <c r="I20" s="84">
        <f>G20/'סכום נכסי הקרן'!$C$42</f>
        <v>1.580739933323307E-4</v>
      </c>
      <c r="J20" s="73" t="s">
        <v>2905</v>
      </c>
    </row>
    <row r="21" spans="2:10">
      <c r="B21" s="92"/>
      <c r="C21" s="94"/>
      <c r="D21" s="88"/>
      <c r="E21" s="101"/>
      <c r="F21" s="73"/>
      <c r="G21" s="73"/>
      <c r="H21" s="84"/>
      <c r="I21" s="73"/>
      <c r="J21" s="73"/>
    </row>
    <row r="22" spans="2:10">
      <c r="B22" s="88"/>
      <c r="C22" s="94"/>
      <c r="D22" s="88"/>
      <c r="E22" s="101"/>
      <c r="F22" s="88"/>
      <c r="G22" s="88"/>
      <c r="H22" s="88"/>
      <c r="I22" s="88"/>
      <c r="J22" s="88"/>
    </row>
    <row r="23" spans="2:10">
      <c r="B23" s="88"/>
      <c r="C23" s="94"/>
      <c r="D23" s="88"/>
      <c r="E23" s="101"/>
      <c r="F23" s="88"/>
      <c r="G23" s="88"/>
      <c r="H23" s="88"/>
      <c r="I23" s="88"/>
      <c r="J23" s="88"/>
    </row>
    <row r="24" spans="2:10">
      <c r="B24" s="123"/>
      <c r="C24" s="94"/>
      <c r="D24" s="88"/>
      <c r="E24" s="101"/>
      <c r="F24" s="88"/>
      <c r="G24" s="88"/>
      <c r="H24" s="88"/>
      <c r="I24" s="88"/>
      <c r="J24" s="88"/>
    </row>
    <row r="25" spans="2:10">
      <c r="B25" s="123"/>
      <c r="C25" s="94"/>
      <c r="D25" s="88"/>
      <c r="E25" s="101"/>
      <c r="F25" s="88"/>
      <c r="G25" s="88"/>
      <c r="H25" s="88"/>
      <c r="I25" s="88"/>
      <c r="J25" s="88"/>
    </row>
    <row r="26" spans="2:10">
      <c r="B26" s="88"/>
      <c r="C26" s="94"/>
      <c r="D26" s="88"/>
      <c r="E26" s="101"/>
      <c r="F26" s="88"/>
      <c r="G26" s="88"/>
      <c r="H26" s="88"/>
      <c r="I26" s="88"/>
      <c r="J26" s="88"/>
    </row>
    <row r="27" spans="2:10">
      <c r="B27" s="88"/>
      <c r="C27" s="94"/>
      <c r="D27" s="88"/>
      <c r="E27" s="101"/>
      <c r="F27" s="88"/>
      <c r="G27" s="88"/>
      <c r="H27" s="88"/>
      <c r="I27" s="88"/>
      <c r="J27" s="88"/>
    </row>
    <row r="28" spans="2:10">
      <c r="B28" s="88"/>
      <c r="C28" s="94"/>
      <c r="D28" s="88"/>
      <c r="E28" s="101"/>
      <c r="F28" s="88"/>
      <c r="G28" s="88"/>
      <c r="H28" s="88"/>
      <c r="I28" s="88"/>
      <c r="J28" s="88"/>
    </row>
    <row r="29" spans="2:10">
      <c r="B29" s="88"/>
      <c r="C29" s="94"/>
      <c r="D29" s="88"/>
      <c r="E29" s="101"/>
      <c r="F29" s="88"/>
      <c r="G29" s="88"/>
      <c r="H29" s="88"/>
      <c r="I29" s="88"/>
      <c r="J29" s="88"/>
    </row>
    <row r="30" spans="2:10">
      <c r="B30" s="88"/>
      <c r="C30" s="94"/>
      <c r="D30" s="88"/>
      <c r="E30" s="101"/>
      <c r="F30" s="88"/>
      <c r="G30" s="88"/>
      <c r="H30" s="88"/>
      <c r="I30" s="88"/>
      <c r="J30" s="88"/>
    </row>
    <row r="31" spans="2:10">
      <c r="B31" s="88"/>
      <c r="C31" s="94"/>
      <c r="D31" s="88"/>
      <c r="E31" s="101"/>
      <c r="F31" s="88"/>
      <c r="G31" s="88"/>
      <c r="H31" s="88"/>
      <c r="I31" s="88"/>
      <c r="J31" s="88"/>
    </row>
    <row r="32" spans="2:10">
      <c r="B32" s="88"/>
      <c r="C32" s="94"/>
      <c r="D32" s="88"/>
      <c r="E32" s="101"/>
      <c r="F32" s="88"/>
      <c r="G32" s="88"/>
      <c r="H32" s="88"/>
      <c r="I32" s="88"/>
      <c r="J32" s="88"/>
    </row>
    <row r="33" spans="2:10">
      <c r="B33" s="88"/>
      <c r="C33" s="94"/>
      <c r="D33" s="88"/>
      <c r="E33" s="101"/>
      <c r="F33" s="88"/>
      <c r="G33" s="88"/>
      <c r="H33" s="88"/>
      <c r="I33" s="88"/>
      <c r="J33" s="88"/>
    </row>
    <row r="34" spans="2:10">
      <c r="B34" s="88"/>
      <c r="C34" s="94"/>
      <c r="D34" s="88"/>
      <c r="E34" s="101"/>
      <c r="F34" s="88"/>
      <c r="G34" s="88"/>
      <c r="H34" s="88"/>
      <c r="I34" s="88"/>
      <c r="J34" s="88"/>
    </row>
    <row r="35" spans="2:10">
      <c r="B35" s="88"/>
      <c r="C35" s="94"/>
      <c r="D35" s="88"/>
      <c r="E35" s="101"/>
      <c r="F35" s="88"/>
      <c r="G35" s="88"/>
      <c r="H35" s="88"/>
      <c r="I35" s="88"/>
      <c r="J35" s="88"/>
    </row>
    <row r="36" spans="2:10">
      <c r="B36" s="88"/>
      <c r="C36" s="94"/>
      <c r="D36" s="88"/>
      <c r="E36" s="101"/>
      <c r="F36" s="88"/>
      <c r="G36" s="88"/>
      <c r="H36" s="88"/>
      <c r="I36" s="88"/>
      <c r="J36" s="88"/>
    </row>
    <row r="37" spans="2:10">
      <c r="B37" s="88"/>
      <c r="C37" s="94"/>
      <c r="D37" s="88"/>
      <c r="E37" s="101"/>
      <c r="F37" s="88"/>
      <c r="G37" s="88"/>
      <c r="H37" s="88"/>
      <c r="I37" s="88"/>
      <c r="J37" s="88"/>
    </row>
    <row r="38" spans="2:10">
      <c r="B38" s="88"/>
      <c r="C38" s="94"/>
      <c r="D38" s="88"/>
      <c r="E38" s="101"/>
      <c r="F38" s="88"/>
      <c r="G38" s="88"/>
      <c r="H38" s="88"/>
      <c r="I38" s="88"/>
      <c r="J38" s="88"/>
    </row>
    <row r="39" spans="2:10">
      <c r="B39" s="88"/>
      <c r="C39" s="94"/>
      <c r="D39" s="88"/>
      <c r="E39" s="101"/>
      <c r="F39" s="88"/>
      <c r="G39" s="88"/>
      <c r="H39" s="88"/>
      <c r="I39" s="88"/>
      <c r="J39" s="88"/>
    </row>
    <row r="40" spans="2:10">
      <c r="B40" s="88"/>
      <c r="C40" s="94"/>
      <c r="D40" s="88"/>
      <c r="E40" s="101"/>
      <c r="F40" s="88"/>
      <c r="G40" s="88"/>
      <c r="H40" s="88"/>
      <c r="I40" s="88"/>
      <c r="J40" s="88"/>
    </row>
    <row r="41" spans="2:10">
      <c r="B41" s="88"/>
      <c r="C41" s="94"/>
      <c r="D41" s="88"/>
      <c r="E41" s="101"/>
      <c r="F41" s="88"/>
      <c r="G41" s="88"/>
      <c r="H41" s="88"/>
      <c r="I41" s="88"/>
      <c r="J41" s="88"/>
    </row>
    <row r="42" spans="2:10">
      <c r="B42" s="88"/>
      <c r="C42" s="94"/>
      <c r="D42" s="88"/>
      <c r="E42" s="101"/>
      <c r="F42" s="88"/>
      <c r="G42" s="88"/>
      <c r="H42" s="88"/>
      <c r="I42" s="88"/>
      <c r="J42" s="88"/>
    </row>
    <row r="43" spans="2:10">
      <c r="B43" s="88"/>
      <c r="C43" s="94"/>
      <c r="D43" s="88"/>
      <c r="E43" s="101"/>
      <c r="F43" s="88"/>
      <c r="G43" s="88"/>
      <c r="H43" s="88"/>
      <c r="I43" s="88"/>
      <c r="J43" s="88"/>
    </row>
    <row r="44" spans="2:10">
      <c r="B44" s="88"/>
      <c r="C44" s="94"/>
      <c r="D44" s="88"/>
      <c r="E44" s="101"/>
      <c r="F44" s="88"/>
      <c r="G44" s="88"/>
      <c r="H44" s="88"/>
      <c r="I44" s="88"/>
      <c r="J44" s="88"/>
    </row>
    <row r="45" spans="2:10">
      <c r="B45" s="88"/>
      <c r="C45" s="94"/>
      <c r="D45" s="88"/>
      <c r="E45" s="101"/>
      <c r="F45" s="88"/>
      <c r="G45" s="88"/>
      <c r="H45" s="88"/>
      <c r="I45" s="88"/>
      <c r="J45" s="88"/>
    </row>
    <row r="46" spans="2:10">
      <c r="B46" s="88"/>
      <c r="C46" s="94"/>
      <c r="D46" s="88"/>
      <c r="E46" s="101"/>
      <c r="F46" s="88"/>
      <c r="G46" s="88"/>
      <c r="H46" s="88"/>
      <c r="I46" s="88"/>
      <c r="J46" s="88"/>
    </row>
    <row r="47" spans="2:10">
      <c r="B47" s="88"/>
      <c r="C47" s="94"/>
      <c r="D47" s="88"/>
      <c r="E47" s="101"/>
      <c r="F47" s="88"/>
      <c r="G47" s="88"/>
      <c r="H47" s="88"/>
      <c r="I47" s="88"/>
      <c r="J47" s="88"/>
    </row>
    <row r="48" spans="2:10">
      <c r="B48" s="88"/>
      <c r="C48" s="94"/>
      <c r="D48" s="88"/>
      <c r="E48" s="101"/>
      <c r="F48" s="88"/>
      <c r="G48" s="88"/>
      <c r="H48" s="88"/>
      <c r="I48" s="88"/>
      <c r="J48" s="88"/>
    </row>
    <row r="49" spans="2:10">
      <c r="B49" s="88"/>
      <c r="C49" s="94"/>
      <c r="D49" s="88"/>
      <c r="E49" s="101"/>
      <c r="F49" s="88"/>
      <c r="G49" s="88"/>
      <c r="H49" s="88"/>
      <c r="I49" s="88"/>
      <c r="J49" s="88"/>
    </row>
    <row r="50" spans="2:10">
      <c r="B50" s="88"/>
      <c r="C50" s="94"/>
      <c r="D50" s="88"/>
      <c r="E50" s="101"/>
      <c r="F50" s="88"/>
      <c r="G50" s="88"/>
      <c r="H50" s="88"/>
      <c r="I50" s="88"/>
      <c r="J50" s="88"/>
    </row>
    <row r="51" spans="2:10">
      <c r="B51" s="88"/>
      <c r="C51" s="94"/>
      <c r="D51" s="88"/>
      <c r="E51" s="101"/>
      <c r="F51" s="88"/>
      <c r="G51" s="88"/>
      <c r="H51" s="88"/>
      <c r="I51" s="88"/>
      <c r="J51" s="88"/>
    </row>
    <row r="52" spans="2:10">
      <c r="B52" s="88"/>
      <c r="C52" s="94"/>
      <c r="D52" s="88"/>
      <c r="E52" s="101"/>
      <c r="F52" s="88"/>
      <c r="G52" s="88"/>
      <c r="H52" s="88"/>
      <c r="I52" s="88"/>
      <c r="J52" s="88"/>
    </row>
    <row r="53" spans="2:10">
      <c r="B53" s="88"/>
      <c r="C53" s="94"/>
      <c r="D53" s="88"/>
      <c r="E53" s="101"/>
      <c r="F53" s="88"/>
      <c r="G53" s="88"/>
      <c r="H53" s="88"/>
      <c r="I53" s="88"/>
      <c r="J53" s="88"/>
    </row>
    <row r="54" spans="2:10">
      <c r="B54" s="88"/>
      <c r="C54" s="94"/>
      <c r="D54" s="88"/>
      <c r="E54" s="101"/>
      <c r="F54" s="88"/>
      <c r="G54" s="88"/>
      <c r="H54" s="88"/>
      <c r="I54" s="88"/>
      <c r="J54" s="88"/>
    </row>
    <row r="55" spans="2:10">
      <c r="B55" s="88"/>
      <c r="C55" s="94"/>
      <c r="D55" s="88"/>
      <c r="E55" s="101"/>
      <c r="F55" s="88"/>
      <c r="G55" s="88"/>
      <c r="H55" s="88"/>
      <c r="I55" s="88"/>
      <c r="J55" s="88"/>
    </row>
    <row r="56" spans="2:10">
      <c r="B56" s="88"/>
      <c r="C56" s="94"/>
      <c r="D56" s="88"/>
      <c r="E56" s="101"/>
      <c r="F56" s="88"/>
      <c r="G56" s="88"/>
      <c r="H56" s="88"/>
      <c r="I56" s="88"/>
      <c r="J56" s="88"/>
    </row>
    <row r="57" spans="2:10">
      <c r="B57" s="88"/>
      <c r="C57" s="94"/>
      <c r="D57" s="88"/>
      <c r="E57" s="101"/>
      <c r="F57" s="88"/>
      <c r="G57" s="88"/>
      <c r="H57" s="88"/>
      <c r="I57" s="88"/>
      <c r="J57" s="88"/>
    </row>
    <row r="58" spans="2:10">
      <c r="B58" s="88"/>
      <c r="C58" s="94"/>
      <c r="D58" s="88"/>
      <c r="E58" s="101"/>
      <c r="F58" s="88"/>
      <c r="G58" s="88"/>
      <c r="H58" s="88"/>
      <c r="I58" s="88"/>
      <c r="J58" s="88"/>
    </row>
    <row r="59" spans="2:10">
      <c r="B59" s="88"/>
      <c r="C59" s="94"/>
      <c r="D59" s="88"/>
      <c r="E59" s="101"/>
      <c r="F59" s="88"/>
      <c r="G59" s="88"/>
      <c r="H59" s="88"/>
      <c r="I59" s="88"/>
      <c r="J59" s="88"/>
    </row>
    <row r="60" spans="2:10">
      <c r="B60" s="88"/>
      <c r="C60" s="94"/>
      <c r="D60" s="88"/>
      <c r="E60" s="101"/>
      <c r="F60" s="88"/>
      <c r="G60" s="88"/>
      <c r="H60" s="88"/>
      <c r="I60" s="88"/>
      <c r="J60" s="88"/>
    </row>
    <row r="61" spans="2:10">
      <c r="B61" s="88"/>
      <c r="C61" s="94"/>
      <c r="D61" s="88"/>
      <c r="E61" s="101"/>
      <c r="F61" s="88"/>
      <c r="G61" s="88"/>
      <c r="H61" s="88"/>
      <c r="I61" s="88"/>
      <c r="J61" s="88"/>
    </row>
    <row r="62" spans="2:10">
      <c r="B62" s="88"/>
      <c r="C62" s="94"/>
      <c r="D62" s="88"/>
      <c r="E62" s="101"/>
      <c r="F62" s="88"/>
      <c r="G62" s="88"/>
      <c r="H62" s="88"/>
      <c r="I62" s="88"/>
      <c r="J62" s="88"/>
    </row>
    <row r="63" spans="2:10">
      <c r="B63" s="88"/>
      <c r="C63" s="94"/>
      <c r="D63" s="88"/>
      <c r="E63" s="101"/>
      <c r="F63" s="88"/>
      <c r="G63" s="88"/>
      <c r="H63" s="88"/>
      <c r="I63" s="88"/>
      <c r="J63" s="88"/>
    </row>
    <row r="64" spans="2:10">
      <c r="B64" s="88"/>
      <c r="C64" s="94"/>
      <c r="D64" s="88"/>
      <c r="E64" s="101"/>
      <c r="F64" s="88"/>
      <c r="G64" s="88"/>
      <c r="H64" s="88"/>
      <c r="I64" s="88"/>
      <c r="J64" s="88"/>
    </row>
    <row r="65" spans="2:10">
      <c r="B65" s="88"/>
      <c r="C65" s="94"/>
      <c r="D65" s="88"/>
      <c r="E65" s="101"/>
      <c r="F65" s="88"/>
      <c r="G65" s="88"/>
      <c r="H65" s="88"/>
      <c r="I65" s="88"/>
      <c r="J65" s="88"/>
    </row>
    <row r="66" spans="2:10">
      <c r="B66" s="88"/>
      <c r="C66" s="94"/>
      <c r="D66" s="88"/>
      <c r="E66" s="101"/>
      <c r="F66" s="88"/>
      <c r="G66" s="88"/>
      <c r="H66" s="88"/>
      <c r="I66" s="88"/>
      <c r="J66" s="88"/>
    </row>
    <row r="67" spans="2:10">
      <c r="B67" s="88"/>
      <c r="C67" s="94"/>
      <c r="D67" s="88"/>
      <c r="E67" s="101"/>
      <c r="F67" s="88"/>
      <c r="G67" s="88"/>
      <c r="H67" s="88"/>
      <c r="I67" s="88"/>
      <c r="J67" s="88"/>
    </row>
    <row r="68" spans="2:10">
      <c r="B68" s="88"/>
      <c r="C68" s="94"/>
      <c r="D68" s="88"/>
      <c r="E68" s="101"/>
      <c r="F68" s="88"/>
      <c r="G68" s="88"/>
      <c r="H68" s="88"/>
      <c r="I68" s="88"/>
      <c r="J68" s="88"/>
    </row>
    <row r="69" spans="2:10">
      <c r="B69" s="88"/>
      <c r="C69" s="94"/>
      <c r="D69" s="88"/>
      <c r="E69" s="101"/>
      <c r="F69" s="88"/>
      <c r="G69" s="88"/>
      <c r="H69" s="88"/>
      <c r="I69" s="88"/>
      <c r="J69" s="88"/>
    </row>
    <row r="70" spans="2:10">
      <c r="B70" s="88"/>
      <c r="C70" s="94"/>
      <c r="D70" s="88"/>
      <c r="E70" s="101"/>
      <c r="F70" s="88"/>
      <c r="G70" s="88"/>
      <c r="H70" s="88"/>
      <c r="I70" s="88"/>
      <c r="J70" s="88"/>
    </row>
    <row r="71" spans="2:10">
      <c r="B71" s="88"/>
      <c r="C71" s="94"/>
      <c r="D71" s="88"/>
      <c r="E71" s="101"/>
      <c r="F71" s="88"/>
      <c r="G71" s="88"/>
      <c r="H71" s="88"/>
      <c r="I71" s="88"/>
      <c r="J71" s="88"/>
    </row>
    <row r="72" spans="2:10">
      <c r="B72" s="88"/>
      <c r="C72" s="94"/>
      <c r="D72" s="88"/>
      <c r="E72" s="101"/>
      <c r="F72" s="88"/>
      <c r="G72" s="88"/>
      <c r="H72" s="88"/>
      <c r="I72" s="88"/>
      <c r="J72" s="88"/>
    </row>
    <row r="73" spans="2:10">
      <c r="B73" s="88"/>
      <c r="C73" s="94"/>
      <c r="D73" s="88"/>
      <c r="E73" s="101"/>
      <c r="F73" s="88"/>
      <c r="G73" s="88"/>
      <c r="H73" s="88"/>
      <c r="I73" s="88"/>
      <c r="J73" s="88"/>
    </row>
    <row r="74" spans="2:10">
      <c r="B74" s="88"/>
      <c r="C74" s="94"/>
      <c r="D74" s="88"/>
      <c r="E74" s="101"/>
      <c r="F74" s="88"/>
      <c r="G74" s="88"/>
      <c r="H74" s="88"/>
      <c r="I74" s="88"/>
      <c r="J74" s="88"/>
    </row>
    <row r="75" spans="2:10">
      <c r="B75" s="88"/>
      <c r="C75" s="94"/>
      <c r="D75" s="88"/>
      <c r="E75" s="101"/>
      <c r="F75" s="88"/>
      <c r="G75" s="88"/>
      <c r="H75" s="88"/>
      <c r="I75" s="88"/>
      <c r="J75" s="88"/>
    </row>
    <row r="76" spans="2:10">
      <c r="B76" s="88"/>
      <c r="C76" s="94"/>
      <c r="D76" s="88"/>
      <c r="E76" s="101"/>
      <c r="F76" s="88"/>
      <c r="G76" s="88"/>
      <c r="H76" s="88"/>
      <c r="I76" s="88"/>
      <c r="J76" s="88"/>
    </row>
    <row r="77" spans="2:10">
      <c r="B77" s="88"/>
      <c r="C77" s="94"/>
      <c r="D77" s="88"/>
      <c r="E77" s="101"/>
      <c r="F77" s="88"/>
      <c r="G77" s="88"/>
      <c r="H77" s="88"/>
      <c r="I77" s="88"/>
      <c r="J77" s="88"/>
    </row>
    <row r="78" spans="2:10">
      <c r="B78" s="88"/>
      <c r="C78" s="94"/>
      <c r="D78" s="88"/>
      <c r="E78" s="101"/>
      <c r="F78" s="88"/>
      <c r="G78" s="88"/>
      <c r="H78" s="88"/>
      <c r="I78" s="88"/>
      <c r="J78" s="88"/>
    </row>
    <row r="79" spans="2:10">
      <c r="B79" s="88"/>
      <c r="C79" s="94"/>
      <c r="D79" s="88"/>
      <c r="E79" s="101"/>
      <c r="F79" s="88"/>
      <c r="G79" s="88"/>
      <c r="H79" s="88"/>
      <c r="I79" s="88"/>
      <c r="J79" s="88"/>
    </row>
    <row r="80" spans="2:10">
      <c r="B80" s="88"/>
      <c r="C80" s="94"/>
      <c r="D80" s="88"/>
      <c r="E80" s="101"/>
      <c r="F80" s="88"/>
      <c r="G80" s="88"/>
      <c r="H80" s="88"/>
      <c r="I80" s="88"/>
      <c r="J80" s="88"/>
    </row>
    <row r="81" spans="2:10">
      <c r="B81" s="88"/>
      <c r="C81" s="94"/>
      <c r="D81" s="88"/>
      <c r="E81" s="101"/>
      <c r="F81" s="88"/>
      <c r="G81" s="88"/>
      <c r="H81" s="88"/>
      <c r="I81" s="88"/>
      <c r="J81" s="88"/>
    </row>
    <row r="82" spans="2:10">
      <c r="B82" s="88"/>
      <c r="C82" s="94"/>
      <c r="D82" s="88"/>
      <c r="E82" s="101"/>
      <c r="F82" s="88"/>
      <c r="G82" s="88"/>
      <c r="H82" s="88"/>
      <c r="I82" s="88"/>
      <c r="J82" s="88"/>
    </row>
    <row r="83" spans="2:10">
      <c r="B83" s="88"/>
      <c r="C83" s="94"/>
      <c r="D83" s="88"/>
      <c r="E83" s="101"/>
      <c r="F83" s="88"/>
      <c r="G83" s="88"/>
      <c r="H83" s="88"/>
      <c r="I83" s="88"/>
      <c r="J83" s="88"/>
    </row>
    <row r="84" spans="2:10">
      <c r="B84" s="88"/>
      <c r="C84" s="94"/>
      <c r="D84" s="88"/>
      <c r="E84" s="101"/>
      <c r="F84" s="88"/>
      <c r="G84" s="88"/>
      <c r="H84" s="88"/>
      <c r="I84" s="88"/>
      <c r="J84" s="88"/>
    </row>
    <row r="85" spans="2:10">
      <c r="B85" s="88"/>
      <c r="C85" s="94"/>
      <c r="D85" s="88"/>
      <c r="E85" s="101"/>
      <c r="F85" s="88"/>
      <c r="G85" s="88"/>
      <c r="H85" s="88"/>
      <c r="I85" s="88"/>
      <c r="J85" s="88"/>
    </row>
    <row r="86" spans="2:10">
      <c r="B86" s="88"/>
      <c r="C86" s="94"/>
      <c r="D86" s="88"/>
      <c r="E86" s="101"/>
      <c r="F86" s="88"/>
      <c r="G86" s="88"/>
      <c r="H86" s="88"/>
      <c r="I86" s="88"/>
      <c r="J86" s="88"/>
    </row>
    <row r="87" spans="2:10">
      <c r="B87" s="88"/>
      <c r="C87" s="94"/>
      <c r="D87" s="88"/>
      <c r="E87" s="101"/>
      <c r="F87" s="88"/>
      <c r="G87" s="88"/>
      <c r="H87" s="88"/>
      <c r="I87" s="88"/>
      <c r="J87" s="88"/>
    </row>
    <row r="88" spans="2:10">
      <c r="B88" s="88"/>
      <c r="C88" s="94"/>
      <c r="D88" s="88"/>
      <c r="E88" s="101"/>
      <c r="F88" s="88"/>
      <c r="G88" s="88"/>
      <c r="H88" s="88"/>
      <c r="I88" s="88"/>
      <c r="J88" s="88"/>
    </row>
    <row r="89" spans="2:10">
      <c r="B89" s="88"/>
      <c r="C89" s="94"/>
      <c r="D89" s="88"/>
      <c r="E89" s="101"/>
      <c r="F89" s="88"/>
      <c r="G89" s="88"/>
      <c r="H89" s="88"/>
      <c r="I89" s="88"/>
      <c r="J89" s="88"/>
    </row>
    <row r="90" spans="2:10">
      <c r="B90" s="88"/>
      <c r="C90" s="94"/>
      <c r="D90" s="88"/>
      <c r="E90" s="101"/>
      <c r="F90" s="88"/>
      <c r="G90" s="88"/>
      <c r="H90" s="88"/>
      <c r="I90" s="88"/>
      <c r="J90" s="88"/>
    </row>
    <row r="91" spans="2:10">
      <c r="B91" s="88"/>
      <c r="C91" s="94"/>
      <c r="D91" s="88"/>
      <c r="E91" s="101"/>
      <c r="F91" s="88"/>
      <c r="G91" s="88"/>
      <c r="H91" s="88"/>
      <c r="I91" s="88"/>
      <c r="J91" s="88"/>
    </row>
    <row r="92" spans="2:10">
      <c r="B92" s="88"/>
      <c r="C92" s="94"/>
      <c r="D92" s="88"/>
      <c r="E92" s="101"/>
      <c r="F92" s="88"/>
      <c r="G92" s="88"/>
      <c r="H92" s="88"/>
      <c r="I92" s="88"/>
      <c r="J92" s="88"/>
    </row>
    <row r="93" spans="2:10">
      <c r="B93" s="88"/>
      <c r="C93" s="94"/>
      <c r="D93" s="88"/>
      <c r="E93" s="101"/>
      <c r="F93" s="88"/>
      <c r="G93" s="88"/>
      <c r="H93" s="88"/>
      <c r="I93" s="88"/>
      <c r="J93" s="88"/>
    </row>
    <row r="94" spans="2:10">
      <c r="B94" s="88"/>
      <c r="C94" s="94"/>
      <c r="D94" s="88"/>
      <c r="E94" s="101"/>
      <c r="F94" s="88"/>
      <c r="G94" s="88"/>
      <c r="H94" s="88"/>
      <c r="I94" s="88"/>
      <c r="J94" s="88"/>
    </row>
    <row r="95" spans="2:10">
      <c r="B95" s="88"/>
      <c r="C95" s="94"/>
      <c r="D95" s="88"/>
      <c r="E95" s="101"/>
      <c r="F95" s="88"/>
      <c r="G95" s="88"/>
      <c r="H95" s="88"/>
      <c r="I95" s="88"/>
      <c r="J95" s="88"/>
    </row>
    <row r="96" spans="2:10">
      <c r="B96" s="88"/>
      <c r="C96" s="94"/>
      <c r="D96" s="88"/>
      <c r="E96" s="101"/>
      <c r="F96" s="88"/>
      <c r="G96" s="88"/>
      <c r="H96" s="88"/>
      <c r="I96" s="88"/>
      <c r="J96" s="88"/>
    </row>
    <row r="97" spans="2:10">
      <c r="B97" s="88"/>
      <c r="C97" s="94"/>
      <c r="D97" s="88"/>
      <c r="E97" s="101"/>
      <c r="F97" s="88"/>
      <c r="G97" s="88"/>
      <c r="H97" s="88"/>
      <c r="I97" s="88"/>
      <c r="J97" s="88"/>
    </row>
    <row r="98" spans="2:10">
      <c r="B98" s="88"/>
      <c r="C98" s="94"/>
      <c r="D98" s="88"/>
      <c r="E98" s="101"/>
      <c r="F98" s="88"/>
      <c r="G98" s="88"/>
      <c r="H98" s="88"/>
      <c r="I98" s="88"/>
      <c r="J98" s="88"/>
    </row>
    <row r="99" spans="2:10">
      <c r="B99" s="88"/>
      <c r="C99" s="94"/>
      <c r="D99" s="88"/>
      <c r="E99" s="101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120"/>
      <c r="C121" s="120"/>
      <c r="D121" s="121"/>
      <c r="E121" s="121"/>
      <c r="F121" s="128"/>
      <c r="G121" s="128"/>
      <c r="H121" s="128"/>
      <c r="I121" s="128"/>
      <c r="J121" s="121"/>
    </row>
    <row r="122" spans="2:10">
      <c r="B122" s="120"/>
      <c r="C122" s="120"/>
      <c r="D122" s="121"/>
      <c r="E122" s="121"/>
      <c r="F122" s="128"/>
      <c r="G122" s="128"/>
      <c r="H122" s="128"/>
      <c r="I122" s="128"/>
      <c r="J122" s="121"/>
    </row>
    <row r="123" spans="2:10">
      <c r="B123" s="120"/>
      <c r="C123" s="120"/>
      <c r="D123" s="121"/>
      <c r="E123" s="121"/>
      <c r="F123" s="128"/>
      <c r="G123" s="128"/>
      <c r="H123" s="128"/>
      <c r="I123" s="128"/>
      <c r="J123" s="121"/>
    </row>
    <row r="124" spans="2:10">
      <c r="B124" s="120"/>
      <c r="C124" s="120"/>
      <c r="D124" s="121"/>
      <c r="E124" s="121"/>
      <c r="F124" s="128"/>
      <c r="G124" s="128"/>
      <c r="H124" s="128"/>
      <c r="I124" s="128"/>
      <c r="J124" s="121"/>
    </row>
    <row r="125" spans="2:10">
      <c r="B125" s="120"/>
      <c r="C125" s="120"/>
      <c r="D125" s="121"/>
      <c r="E125" s="121"/>
      <c r="F125" s="128"/>
      <c r="G125" s="128"/>
      <c r="H125" s="128"/>
      <c r="I125" s="128"/>
      <c r="J125" s="121"/>
    </row>
    <row r="126" spans="2:10">
      <c r="B126" s="120"/>
      <c r="C126" s="120"/>
      <c r="D126" s="121"/>
      <c r="E126" s="121"/>
      <c r="F126" s="128"/>
      <c r="G126" s="128"/>
      <c r="H126" s="128"/>
      <c r="I126" s="128"/>
      <c r="J126" s="121"/>
    </row>
    <row r="127" spans="2:10">
      <c r="B127" s="120"/>
      <c r="C127" s="120"/>
      <c r="D127" s="121"/>
      <c r="E127" s="121"/>
      <c r="F127" s="128"/>
      <c r="G127" s="128"/>
      <c r="H127" s="128"/>
      <c r="I127" s="128"/>
      <c r="J127" s="121"/>
    </row>
    <row r="128" spans="2:10">
      <c r="B128" s="120"/>
      <c r="C128" s="120"/>
      <c r="D128" s="121"/>
      <c r="E128" s="121"/>
      <c r="F128" s="128"/>
      <c r="G128" s="128"/>
      <c r="H128" s="128"/>
      <c r="I128" s="128"/>
      <c r="J128" s="121"/>
    </row>
    <row r="129" spans="2:10">
      <c r="B129" s="120"/>
      <c r="C129" s="120"/>
      <c r="D129" s="121"/>
      <c r="E129" s="121"/>
      <c r="F129" s="128"/>
      <c r="G129" s="128"/>
      <c r="H129" s="128"/>
      <c r="I129" s="128"/>
      <c r="J129" s="121"/>
    </row>
    <row r="130" spans="2:10">
      <c r="B130" s="120"/>
      <c r="C130" s="120"/>
      <c r="D130" s="121"/>
      <c r="E130" s="121"/>
      <c r="F130" s="128"/>
      <c r="G130" s="128"/>
      <c r="H130" s="128"/>
      <c r="I130" s="128"/>
      <c r="J130" s="121"/>
    </row>
    <row r="131" spans="2:10">
      <c r="B131" s="120"/>
      <c r="C131" s="120"/>
      <c r="D131" s="121"/>
      <c r="E131" s="121"/>
      <c r="F131" s="128"/>
      <c r="G131" s="128"/>
      <c r="H131" s="128"/>
      <c r="I131" s="128"/>
      <c r="J131" s="121"/>
    </row>
    <row r="132" spans="2:10">
      <c r="B132" s="120"/>
      <c r="C132" s="120"/>
      <c r="D132" s="121"/>
      <c r="E132" s="121"/>
      <c r="F132" s="128"/>
      <c r="G132" s="128"/>
      <c r="H132" s="128"/>
      <c r="I132" s="128"/>
      <c r="J132" s="121"/>
    </row>
    <row r="133" spans="2:10">
      <c r="B133" s="120"/>
      <c r="C133" s="120"/>
      <c r="D133" s="121"/>
      <c r="E133" s="121"/>
      <c r="F133" s="128"/>
      <c r="G133" s="128"/>
      <c r="H133" s="128"/>
      <c r="I133" s="128"/>
      <c r="J133" s="121"/>
    </row>
    <row r="134" spans="2:10">
      <c r="B134" s="120"/>
      <c r="C134" s="120"/>
      <c r="D134" s="121"/>
      <c r="E134" s="121"/>
      <c r="F134" s="128"/>
      <c r="G134" s="128"/>
      <c r="H134" s="128"/>
      <c r="I134" s="128"/>
      <c r="J134" s="121"/>
    </row>
    <row r="135" spans="2:10">
      <c r="B135" s="120"/>
      <c r="C135" s="120"/>
      <c r="D135" s="121"/>
      <c r="E135" s="121"/>
      <c r="F135" s="128"/>
      <c r="G135" s="128"/>
      <c r="H135" s="128"/>
      <c r="I135" s="128"/>
      <c r="J135" s="121"/>
    </row>
    <row r="136" spans="2:10">
      <c r="B136" s="120"/>
      <c r="C136" s="120"/>
      <c r="D136" s="121"/>
      <c r="E136" s="121"/>
      <c r="F136" s="128"/>
      <c r="G136" s="128"/>
      <c r="H136" s="128"/>
      <c r="I136" s="128"/>
      <c r="J136" s="121"/>
    </row>
    <row r="137" spans="2:10">
      <c r="B137" s="120"/>
      <c r="C137" s="120"/>
      <c r="D137" s="121"/>
      <c r="E137" s="121"/>
      <c r="F137" s="128"/>
      <c r="G137" s="128"/>
      <c r="H137" s="128"/>
      <c r="I137" s="128"/>
      <c r="J137" s="121"/>
    </row>
    <row r="138" spans="2:10">
      <c r="B138" s="120"/>
      <c r="C138" s="120"/>
      <c r="D138" s="121"/>
      <c r="E138" s="121"/>
      <c r="F138" s="128"/>
      <c r="G138" s="128"/>
      <c r="H138" s="128"/>
      <c r="I138" s="128"/>
      <c r="J138" s="121"/>
    </row>
    <row r="139" spans="2:10">
      <c r="B139" s="120"/>
      <c r="C139" s="120"/>
      <c r="D139" s="121"/>
      <c r="E139" s="121"/>
      <c r="F139" s="128"/>
      <c r="G139" s="128"/>
      <c r="H139" s="128"/>
      <c r="I139" s="128"/>
      <c r="J139" s="121"/>
    </row>
    <row r="140" spans="2:10">
      <c r="B140" s="120"/>
      <c r="C140" s="120"/>
      <c r="D140" s="121"/>
      <c r="E140" s="121"/>
      <c r="F140" s="128"/>
      <c r="G140" s="128"/>
      <c r="H140" s="128"/>
      <c r="I140" s="128"/>
      <c r="J140" s="121"/>
    </row>
    <row r="141" spans="2:10">
      <c r="B141" s="120"/>
      <c r="C141" s="120"/>
      <c r="D141" s="121"/>
      <c r="E141" s="121"/>
      <c r="F141" s="128"/>
      <c r="G141" s="128"/>
      <c r="H141" s="128"/>
      <c r="I141" s="128"/>
      <c r="J141" s="121"/>
    </row>
    <row r="142" spans="2:10">
      <c r="B142" s="120"/>
      <c r="C142" s="120"/>
      <c r="D142" s="121"/>
      <c r="E142" s="121"/>
      <c r="F142" s="128"/>
      <c r="G142" s="128"/>
      <c r="H142" s="128"/>
      <c r="I142" s="128"/>
      <c r="J142" s="121"/>
    </row>
    <row r="143" spans="2:10">
      <c r="B143" s="120"/>
      <c r="C143" s="120"/>
      <c r="D143" s="121"/>
      <c r="E143" s="121"/>
      <c r="F143" s="128"/>
      <c r="G143" s="128"/>
      <c r="H143" s="128"/>
      <c r="I143" s="128"/>
      <c r="J143" s="121"/>
    </row>
    <row r="144" spans="2:10">
      <c r="B144" s="120"/>
      <c r="C144" s="120"/>
      <c r="D144" s="121"/>
      <c r="E144" s="121"/>
      <c r="F144" s="128"/>
      <c r="G144" s="128"/>
      <c r="H144" s="128"/>
      <c r="I144" s="128"/>
      <c r="J144" s="121"/>
    </row>
    <row r="145" spans="2:10">
      <c r="B145" s="120"/>
      <c r="C145" s="120"/>
      <c r="D145" s="121"/>
      <c r="E145" s="121"/>
      <c r="F145" s="128"/>
      <c r="G145" s="128"/>
      <c r="H145" s="128"/>
      <c r="I145" s="128"/>
      <c r="J145" s="121"/>
    </row>
    <row r="146" spans="2:10">
      <c r="B146" s="120"/>
      <c r="C146" s="120"/>
      <c r="D146" s="121"/>
      <c r="E146" s="121"/>
      <c r="F146" s="128"/>
      <c r="G146" s="128"/>
      <c r="H146" s="128"/>
      <c r="I146" s="128"/>
      <c r="J146" s="121"/>
    </row>
    <row r="147" spans="2:10">
      <c r="B147" s="120"/>
      <c r="C147" s="120"/>
      <c r="D147" s="121"/>
      <c r="E147" s="121"/>
      <c r="F147" s="128"/>
      <c r="G147" s="128"/>
      <c r="H147" s="128"/>
      <c r="I147" s="128"/>
      <c r="J147" s="121"/>
    </row>
    <row r="148" spans="2:10">
      <c r="B148" s="120"/>
      <c r="C148" s="120"/>
      <c r="D148" s="121"/>
      <c r="E148" s="121"/>
      <c r="F148" s="128"/>
      <c r="G148" s="128"/>
      <c r="H148" s="128"/>
      <c r="I148" s="128"/>
      <c r="J148" s="121"/>
    </row>
    <row r="149" spans="2:10">
      <c r="B149" s="120"/>
      <c r="C149" s="120"/>
      <c r="D149" s="121"/>
      <c r="E149" s="121"/>
      <c r="F149" s="128"/>
      <c r="G149" s="128"/>
      <c r="H149" s="128"/>
      <c r="I149" s="128"/>
      <c r="J149" s="121"/>
    </row>
    <row r="150" spans="2:10">
      <c r="B150" s="120"/>
      <c r="C150" s="120"/>
      <c r="D150" s="121"/>
      <c r="E150" s="121"/>
      <c r="F150" s="128"/>
      <c r="G150" s="128"/>
      <c r="H150" s="128"/>
      <c r="I150" s="128"/>
      <c r="J150" s="121"/>
    </row>
    <row r="151" spans="2:10">
      <c r="B151" s="120"/>
      <c r="C151" s="120"/>
      <c r="D151" s="121"/>
      <c r="E151" s="121"/>
      <c r="F151" s="128"/>
      <c r="G151" s="128"/>
      <c r="H151" s="128"/>
      <c r="I151" s="128"/>
      <c r="J151" s="121"/>
    </row>
    <row r="152" spans="2:10">
      <c r="B152" s="120"/>
      <c r="C152" s="120"/>
      <c r="D152" s="121"/>
      <c r="E152" s="121"/>
      <c r="F152" s="128"/>
      <c r="G152" s="128"/>
      <c r="H152" s="128"/>
      <c r="I152" s="128"/>
      <c r="J152" s="121"/>
    </row>
    <row r="153" spans="2:10">
      <c r="B153" s="120"/>
      <c r="C153" s="120"/>
      <c r="D153" s="121"/>
      <c r="E153" s="121"/>
      <c r="F153" s="128"/>
      <c r="G153" s="128"/>
      <c r="H153" s="128"/>
      <c r="I153" s="128"/>
      <c r="J153" s="121"/>
    </row>
    <row r="154" spans="2:10">
      <c r="B154" s="120"/>
      <c r="C154" s="120"/>
      <c r="D154" s="121"/>
      <c r="E154" s="121"/>
      <c r="F154" s="128"/>
      <c r="G154" s="128"/>
      <c r="H154" s="128"/>
      <c r="I154" s="128"/>
      <c r="J154" s="121"/>
    </row>
    <row r="155" spans="2:10">
      <c r="B155" s="120"/>
      <c r="C155" s="120"/>
      <c r="D155" s="121"/>
      <c r="E155" s="121"/>
      <c r="F155" s="128"/>
      <c r="G155" s="128"/>
      <c r="H155" s="128"/>
      <c r="I155" s="128"/>
      <c r="J155" s="121"/>
    </row>
    <row r="156" spans="2:10">
      <c r="B156" s="120"/>
      <c r="C156" s="120"/>
      <c r="D156" s="121"/>
      <c r="E156" s="121"/>
      <c r="F156" s="128"/>
      <c r="G156" s="128"/>
      <c r="H156" s="128"/>
      <c r="I156" s="128"/>
      <c r="J156" s="121"/>
    </row>
    <row r="157" spans="2:10">
      <c r="B157" s="120"/>
      <c r="C157" s="120"/>
      <c r="D157" s="121"/>
      <c r="E157" s="121"/>
      <c r="F157" s="128"/>
      <c r="G157" s="128"/>
      <c r="H157" s="128"/>
      <c r="I157" s="128"/>
      <c r="J157" s="121"/>
    </row>
    <row r="158" spans="2:10">
      <c r="B158" s="120"/>
      <c r="C158" s="120"/>
      <c r="D158" s="121"/>
      <c r="E158" s="121"/>
      <c r="F158" s="128"/>
      <c r="G158" s="128"/>
      <c r="H158" s="128"/>
      <c r="I158" s="128"/>
      <c r="J158" s="121"/>
    </row>
    <row r="159" spans="2:10">
      <c r="B159" s="120"/>
      <c r="C159" s="120"/>
      <c r="D159" s="121"/>
      <c r="E159" s="121"/>
      <c r="F159" s="128"/>
      <c r="G159" s="128"/>
      <c r="H159" s="128"/>
      <c r="I159" s="128"/>
      <c r="J159" s="121"/>
    </row>
    <row r="160" spans="2:10">
      <c r="B160" s="120"/>
      <c r="C160" s="120"/>
      <c r="D160" s="121"/>
      <c r="E160" s="121"/>
      <c r="F160" s="128"/>
      <c r="G160" s="128"/>
      <c r="H160" s="128"/>
      <c r="I160" s="128"/>
      <c r="J160" s="121"/>
    </row>
    <row r="161" spans="2:10">
      <c r="B161" s="120"/>
      <c r="C161" s="120"/>
      <c r="D161" s="121"/>
      <c r="E161" s="121"/>
      <c r="F161" s="128"/>
      <c r="G161" s="128"/>
      <c r="H161" s="128"/>
      <c r="I161" s="128"/>
      <c r="J161" s="121"/>
    </row>
    <row r="162" spans="2:10">
      <c r="B162" s="120"/>
      <c r="C162" s="120"/>
      <c r="D162" s="121"/>
      <c r="E162" s="121"/>
      <c r="F162" s="128"/>
      <c r="G162" s="128"/>
      <c r="H162" s="128"/>
      <c r="I162" s="128"/>
      <c r="J162" s="121"/>
    </row>
    <row r="163" spans="2:10">
      <c r="B163" s="120"/>
      <c r="C163" s="120"/>
      <c r="D163" s="121"/>
      <c r="E163" s="121"/>
      <c r="F163" s="128"/>
      <c r="G163" s="128"/>
      <c r="H163" s="128"/>
      <c r="I163" s="128"/>
      <c r="J163" s="121"/>
    </row>
    <row r="164" spans="2:10">
      <c r="B164" s="120"/>
      <c r="C164" s="120"/>
      <c r="D164" s="121"/>
      <c r="E164" s="121"/>
      <c r="F164" s="128"/>
      <c r="G164" s="128"/>
      <c r="H164" s="128"/>
      <c r="I164" s="128"/>
      <c r="J164" s="121"/>
    </row>
    <row r="165" spans="2:10">
      <c r="B165" s="120"/>
      <c r="C165" s="120"/>
      <c r="D165" s="121"/>
      <c r="E165" s="121"/>
      <c r="F165" s="128"/>
      <c r="G165" s="128"/>
      <c r="H165" s="128"/>
      <c r="I165" s="128"/>
      <c r="J165" s="121"/>
    </row>
    <row r="166" spans="2:10">
      <c r="B166" s="120"/>
      <c r="C166" s="120"/>
      <c r="D166" s="121"/>
      <c r="E166" s="121"/>
      <c r="F166" s="128"/>
      <c r="G166" s="128"/>
      <c r="H166" s="128"/>
      <c r="I166" s="128"/>
      <c r="J166" s="121"/>
    </row>
    <row r="167" spans="2:10">
      <c r="B167" s="120"/>
      <c r="C167" s="120"/>
      <c r="D167" s="121"/>
      <c r="E167" s="121"/>
      <c r="F167" s="128"/>
      <c r="G167" s="128"/>
      <c r="H167" s="128"/>
      <c r="I167" s="128"/>
      <c r="J167" s="121"/>
    </row>
    <row r="168" spans="2:10">
      <c r="B168" s="120"/>
      <c r="C168" s="120"/>
      <c r="D168" s="121"/>
      <c r="E168" s="121"/>
      <c r="F168" s="128"/>
      <c r="G168" s="128"/>
      <c r="H168" s="128"/>
      <c r="I168" s="128"/>
      <c r="J168" s="121"/>
    </row>
    <row r="169" spans="2:10">
      <c r="B169" s="120"/>
      <c r="C169" s="120"/>
      <c r="D169" s="121"/>
      <c r="E169" s="121"/>
      <c r="F169" s="128"/>
      <c r="G169" s="128"/>
      <c r="H169" s="128"/>
      <c r="I169" s="128"/>
      <c r="J169" s="121"/>
    </row>
    <row r="170" spans="2:10">
      <c r="B170" s="120"/>
      <c r="C170" s="120"/>
      <c r="D170" s="121"/>
      <c r="E170" s="121"/>
      <c r="F170" s="128"/>
      <c r="G170" s="128"/>
      <c r="H170" s="128"/>
      <c r="I170" s="128"/>
      <c r="J170" s="121"/>
    </row>
    <row r="171" spans="2:10">
      <c r="B171" s="120"/>
      <c r="C171" s="120"/>
      <c r="D171" s="121"/>
      <c r="E171" s="121"/>
      <c r="F171" s="128"/>
      <c r="G171" s="128"/>
      <c r="H171" s="128"/>
      <c r="I171" s="128"/>
      <c r="J171" s="121"/>
    </row>
    <row r="172" spans="2:10">
      <c r="B172" s="120"/>
      <c r="C172" s="120"/>
      <c r="D172" s="121"/>
      <c r="E172" s="121"/>
      <c r="F172" s="128"/>
      <c r="G172" s="128"/>
      <c r="H172" s="128"/>
      <c r="I172" s="128"/>
      <c r="J172" s="121"/>
    </row>
    <row r="173" spans="2:10">
      <c r="B173" s="120"/>
      <c r="C173" s="120"/>
      <c r="D173" s="121"/>
      <c r="E173" s="121"/>
      <c r="F173" s="128"/>
      <c r="G173" s="128"/>
      <c r="H173" s="128"/>
      <c r="I173" s="128"/>
      <c r="J173" s="121"/>
    </row>
    <row r="174" spans="2:10">
      <c r="B174" s="120"/>
      <c r="C174" s="120"/>
      <c r="D174" s="121"/>
      <c r="E174" s="121"/>
      <c r="F174" s="128"/>
      <c r="G174" s="128"/>
      <c r="H174" s="128"/>
      <c r="I174" s="128"/>
      <c r="J174" s="121"/>
    </row>
    <row r="175" spans="2:10">
      <c r="B175" s="120"/>
      <c r="C175" s="120"/>
      <c r="D175" s="121"/>
      <c r="E175" s="121"/>
      <c r="F175" s="128"/>
      <c r="G175" s="128"/>
      <c r="H175" s="128"/>
      <c r="I175" s="128"/>
      <c r="J175" s="121"/>
    </row>
    <row r="176" spans="2:10">
      <c r="B176" s="120"/>
      <c r="C176" s="120"/>
      <c r="D176" s="121"/>
      <c r="E176" s="121"/>
      <c r="F176" s="128"/>
      <c r="G176" s="128"/>
      <c r="H176" s="128"/>
      <c r="I176" s="128"/>
      <c r="J176" s="121"/>
    </row>
    <row r="177" spans="2:10">
      <c r="B177" s="120"/>
      <c r="C177" s="120"/>
      <c r="D177" s="121"/>
      <c r="E177" s="121"/>
      <c r="F177" s="128"/>
      <c r="G177" s="128"/>
      <c r="H177" s="128"/>
      <c r="I177" s="128"/>
      <c r="J177" s="121"/>
    </row>
    <row r="178" spans="2:10">
      <c r="B178" s="120"/>
      <c r="C178" s="120"/>
      <c r="D178" s="121"/>
      <c r="E178" s="121"/>
      <c r="F178" s="128"/>
      <c r="G178" s="128"/>
      <c r="H178" s="128"/>
      <c r="I178" s="128"/>
      <c r="J178" s="121"/>
    </row>
    <row r="179" spans="2:10">
      <c r="B179" s="120"/>
      <c r="C179" s="120"/>
      <c r="D179" s="121"/>
      <c r="E179" s="121"/>
      <c r="F179" s="128"/>
      <c r="G179" s="128"/>
      <c r="H179" s="128"/>
      <c r="I179" s="128"/>
      <c r="J179" s="121"/>
    </row>
    <row r="180" spans="2:10">
      <c r="B180" s="120"/>
      <c r="C180" s="120"/>
      <c r="D180" s="121"/>
      <c r="E180" s="121"/>
      <c r="F180" s="128"/>
      <c r="G180" s="128"/>
      <c r="H180" s="128"/>
      <c r="I180" s="128"/>
      <c r="J180" s="121"/>
    </row>
    <row r="181" spans="2:10">
      <c r="B181" s="120"/>
      <c r="C181" s="120"/>
      <c r="D181" s="121"/>
      <c r="E181" s="121"/>
      <c r="F181" s="128"/>
      <c r="G181" s="128"/>
      <c r="H181" s="128"/>
      <c r="I181" s="128"/>
      <c r="J181" s="121"/>
    </row>
    <row r="182" spans="2:10">
      <c r="B182" s="120"/>
      <c r="C182" s="120"/>
      <c r="D182" s="121"/>
      <c r="E182" s="121"/>
      <c r="F182" s="128"/>
      <c r="G182" s="128"/>
      <c r="H182" s="128"/>
      <c r="I182" s="128"/>
      <c r="J182" s="121"/>
    </row>
    <row r="183" spans="2:10">
      <c r="B183" s="120"/>
      <c r="C183" s="120"/>
      <c r="D183" s="121"/>
      <c r="E183" s="121"/>
      <c r="F183" s="128"/>
      <c r="G183" s="128"/>
      <c r="H183" s="128"/>
      <c r="I183" s="128"/>
      <c r="J183" s="121"/>
    </row>
    <row r="184" spans="2:10">
      <c r="B184" s="120"/>
      <c r="C184" s="120"/>
      <c r="D184" s="121"/>
      <c r="E184" s="121"/>
      <c r="F184" s="128"/>
      <c r="G184" s="128"/>
      <c r="H184" s="128"/>
      <c r="I184" s="128"/>
      <c r="J184" s="121"/>
    </row>
    <row r="185" spans="2:10">
      <c r="B185" s="120"/>
      <c r="C185" s="120"/>
      <c r="D185" s="121"/>
      <c r="E185" s="121"/>
      <c r="F185" s="128"/>
      <c r="G185" s="128"/>
      <c r="H185" s="128"/>
      <c r="I185" s="128"/>
      <c r="J185" s="121"/>
    </row>
    <row r="186" spans="2:10">
      <c r="B186" s="120"/>
      <c r="C186" s="120"/>
      <c r="D186" s="121"/>
      <c r="E186" s="121"/>
      <c r="F186" s="128"/>
      <c r="G186" s="128"/>
      <c r="H186" s="128"/>
      <c r="I186" s="128"/>
      <c r="J186" s="121"/>
    </row>
    <row r="187" spans="2:10">
      <c r="B187" s="120"/>
      <c r="C187" s="120"/>
      <c r="D187" s="121"/>
      <c r="E187" s="121"/>
      <c r="F187" s="128"/>
      <c r="G187" s="128"/>
      <c r="H187" s="128"/>
      <c r="I187" s="128"/>
      <c r="J187" s="121"/>
    </row>
    <row r="188" spans="2:10">
      <c r="B188" s="120"/>
      <c r="C188" s="120"/>
      <c r="D188" s="121"/>
      <c r="E188" s="121"/>
      <c r="F188" s="128"/>
      <c r="G188" s="128"/>
      <c r="H188" s="128"/>
      <c r="I188" s="128"/>
      <c r="J188" s="121"/>
    </row>
    <row r="189" spans="2:10">
      <c r="B189" s="120"/>
      <c r="C189" s="120"/>
      <c r="D189" s="121"/>
      <c r="E189" s="121"/>
      <c r="F189" s="128"/>
      <c r="G189" s="128"/>
      <c r="H189" s="128"/>
      <c r="I189" s="128"/>
      <c r="J189" s="121"/>
    </row>
    <row r="190" spans="2:10">
      <c r="B190" s="120"/>
      <c r="C190" s="120"/>
      <c r="D190" s="121"/>
      <c r="E190" s="121"/>
      <c r="F190" s="128"/>
      <c r="G190" s="128"/>
      <c r="H190" s="128"/>
      <c r="I190" s="128"/>
      <c r="J190" s="121"/>
    </row>
    <row r="191" spans="2:10">
      <c r="B191" s="120"/>
      <c r="C191" s="120"/>
      <c r="D191" s="121"/>
      <c r="E191" s="121"/>
      <c r="F191" s="128"/>
      <c r="G191" s="128"/>
      <c r="H191" s="128"/>
      <c r="I191" s="128"/>
      <c r="J191" s="121"/>
    </row>
    <row r="192" spans="2:10">
      <c r="B192" s="120"/>
      <c r="C192" s="120"/>
      <c r="D192" s="121"/>
      <c r="E192" s="121"/>
      <c r="F192" s="128"/>
      <c r="G192" s="128"/>
      <c r="H192" s="128"/>
      <c r="I192" s="128"/>
      <c r="J192" s="121"/>
    </row>
    <row r="193" spans="2:10">
      <c r="B193" s="120"/>
      <c r="C193" s="120"/>
      <c r="D193" s="121"/>
      <c r="E193" s="121"/>
      <c r="F193" s="128"/>
      <c r="G193" s="128"/>
      <c r="H193" s="128"/>
      <c r="I193" s="128"/>
      <c r="J193" s="121"/>
    </row>
    <row r="194" spans="2:10">
      <c r="B194" s="120"/>
      <c r="C194" s="120"/>
      <c r="D194" s="121"/>
      <c r="E194" s="121"/>
      <c r="F194" s="128"/>
      <c r="G194" s="128"/>
      <c r="H194" s="128"/>
      <c r="I194" s="128"/>
      <c r="J194" s="121"/>
    </row>
    <row r="195" spans="2:10">
      <c r="B195" s="120"/>
      <c r="C195" s="120"/>
      <c r="D195" s="121"/>
      <c r="E195" s="121"/>
      <c r="F195" s="128"/>
      <c r="G195" s="128"/>
      <c r="H195" s="128"/>
      <c r="I195" s="128"/>
      <c r="J195" s="121"/>
    </row>
    <row r="196" spans="2:10">
      <c r="B196" s="120"/>
      <c r="C196" s="120"/>
      <c r="D196" s="121"/>
      <c r="E196" s="121"/>
      <c r="F196" s="128"/>
      <c r="G196" s="128"/>
      <c r="H196" s="128"/>
      <c r="I196" s="128"/>
      <c r="J196" s="121"/>
    </row>
    <row r="197" spans="2:10">
      <c r="B197" s="120"/>
      <c r="C197" s="120"/>
      <c r="D197" s="121"/>
      <c r="E197" s="121"/>
      <c r="F197" s="128"/>
      <c r="G197" s="128"/>
      <c r="H197" s="128"/>
      <c r="I197" s="128"/>
      <c r="J197" s="121"/>
    </row>
    <row r="198" spans="2:10">
      <c r="B198" s="120"/>
      <c r="C198" s="120"/>
      <c r="D198" s="121"/>
      <c r="E198" s="121"/>
      <c r="F198" s="128"/>
      <c r="G198" s="128"/>
      <c r="H198" s="128"/>
      <c r="I198" s="128"/>
      <c r="J198" s="121"/>
    </row>
    <row r="199" spans="2:10">
      <c r="B199" s="120"/>
      <c r="C199" s="120"/>
      <c r="D199" s="121"/>
      <c r="E199" s="121"/>
      <c r="F199" s="128"/>
      <c r="G199" s="128"/>
      <c r="H199" s="128"/>
      <c r="I199" s="128"/>
      <c r="J199" s="121"/>
    </row>
    <row r="200" spans="2:10">
      <c r="B200" s="120"/>
      <c r="C200" s="120"/>
      <c r="D200" s="121"/>
      <c r="E200" s="121"/>
      <c r="F200" s="128"/>
      <c r="G200" s="128"/>
      <c r="H200" s="128"/>
      <c r="I200" s="128"/>
      <c r="J200" s="12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1:J1048576 B24:B25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144</v>
      </c>
      <c r="C1" s="67" t="s" vm="1">
        <v>228</v>
      </c>
    </row>
    <row r="2" spans="2:11">
      <c r="B2" s="46" t="s">
        <v>143</v>
      </c>
      <c r="C2" s="67" t="s">
        <v>229</v>
      </c>
    </row>
    <row r="3" spans="2:11">
      <c r="B3" s="46" t="s">
        <v>145</v>
      </c>
      <c r="C3" s="67" t="s">
        <v>230</v>
      </c>
    </row>
    <row r="4" spans="2:11">
      <c r="B4" s="46" t="s">
        <v>146</v>
      </c>
      <c r="C4" s="67">
        <v>8801</v>
      </c>
    </row>
    <row r="6" spans="2:11" ht="26.25" customHeight="1">
      <c r="B6" s="134" t="s">
        <v>177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1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57</v>
      </c>
      <c r="G7" s="49" t="s">
        <v>101</v>
      </c>
      <c r="H7" s="49" t="s">
        <v>53</v>
      </c>
      <c r="I7" s="49" t="s">
        <v>109</v>
      </c>
      <c r="J7" s="49" t="s">
        <v>147</v>
      </c>
      <c r="K7" s="64" t="s">
        <v>148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5" t="s">
        <v>2911</v>
      </c>
      <c r="C10" s="88"/>
      <c r="D10" s="88"/>
      <c r="E10" s="88"/>
      <c r="F10" s="88"/>
      <c r="G10" s="88"/>
      <c r="H10" s="88"/>
      <c r="I10" s="126">
        <v>0</v>
      </c>
      <c r="J10" s="127">
        <v>0</v>
      </c>
      <c r="K10" s="127">
        <v>0</v>
      </c>
    </row>
    <row r="11" spans="2:11" ht="21" customHeight="1">
      <c r="B11" s="123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3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0"/>
      <c r="C110" s="120"/>
      <c r="D110" s="128"/>
      <c r="E110" s="128"/>
      <c r="F110" s="128"/>
      <c r="G110" s="128"/>
      <c r="H110" s="128"/>
      <c r="I110" s="121"/>
      <c r="J110" s="121"/>
      <c r="K110" s="121"/>
    </row>
    <row r="111" spans="2:11">
      <c r="B111" s="120"/>
      <c r="C111" s="120"/>
      <c r="D111" s="128"/>
      <c r="E111" s="128"/>
      <c r="F111" s="128"/>
      <c r="G111" s="128"/>
      <c r="H111" s="128"/>
      <c r="I111" s="121"/>
      <c r="J111" s="121"/>
      <c r="K111" s="121"/>
    </row>
    <row r="112" spans="2:11">
      <c r="B112" s="120"/>
      <c r="C112" s="120"/>
      <c r="D112" s="128"/>
      <c r="E112" s="128"/>
      <c r="F112" s="128"/>
      <c r="G112" s="128"/>
      <c r="H112" s="128"/>
      <c r="I112" s="121"/>
      <c r="J112" s="121"/>
      <c r="K112" s="121"/>
    </row>
    <row r="113" spans="2:11">
      <c r="B113" s="120"/>
      <c r="C113" s="120"/>
      <c r="D113" s="128"/>
      <c r="E113" s="128"/>
      <c r="F113" s="128"/>
      <c r="G113" s="128"/>
      <c r="H113" s="128"/>
      <c r="I113" s="121"/>
      <c r="J113" s="121"/>
      <c r="K113" s="121"/>
    </row>
    <row r="114" spans="2:11">
      <c r="B114" s="120"/>
      <c r="C114" s="120"/>
      <c r="D114" s="128"/>
      <c r="E114" s="128"/>
      <c r="F114" s="128"/>
      <c r="G114" s="128"/>
      <c r="H114" s="128"/>
      <c r="I114" s="121"/>
      <c r="J114" s="121"/>
      <c r="K114" s="121"/>
    </row>
    <row r="115" spans="2:11">
      <c r="B115" s="120"/>
      <c r="C115" s="120"/>
      <c r="D115" s="128"/>
      <c r="E115" s="128"/>
      <c r="F115" s="128"/>
      <c r="G115" s="128"/>
      <c r="H115" s="128"/>
      <c r="I115" s="121"/>
      <c r="J115" s="121"/>
      <c r="K115" s="121"/>
    </row>
    <row r="116" spans="2:11">
      <c r="B116" s="120"/>
      <c r="C116" s="120"/>
      <c r="D116" s="128"/>
      <c r="E116" s="128"/>
      <c r="F116" s="128"/>
      <c r="G116" s="128"/>
      <c r="H116" s="128"/>
      <c r="I116" s="121"/>
      <c r="J116" s="121"/>
      <c r="K116" s="121"/>
    </row>
    <row r="117" spans="2:11">
      <c r="B117" s="120"/>
      <c r="C117" s="120"/>
      <c r="D117" s="128"/>
      <c r="E117" s="128"/>
      <c r="F117" s="128"/>
      <c r="G117" s="128"/>
      <c r="H117" s="128"/>
      <c r="I117" s="121"/>
      <c r="J117" s="121"/>
      <c r="K117" s="121"/>
    </row>
    <row r="118" spans="2:11">
      <c r="B118" s="120"/>
      <c r="C118" s="120"/>
      <c r="D118" s="128"/>
      <c r="E118" s="128"/>
      <c r="F118" s="128"/>
      <c r="G118" s="128"/>
      <c r="H118" s="128"/>
      <c r="I118" s="121"/>
      <c r="J118" s="121"/>
      <c r="K118" s="121"/>
    </row>
    <row r="119" spans="2:11">
      <c r="B119" s="120"/>
      <c r="C119" s="120"/>
      <c r="D119" s="128"/>
      <c r="E119" s="128"/>
      <c r="F119" s="128"/>
      <c r="G119" s="128"/>
      <c r="H119" s="128"/>
      <c r="I119" s="121"/>
      <c r="J119" s="121"/>
      <c r="K119" s="121"/>
    </row>
    <row r="120" spans="2:11">
      <c r="B120" s="120"/>
      <c r="C120" s="120"/>
      <c r="D120" s="128"/>
      <c r="E120" s="128"/>
      <c r="F120" s="128"/>
      <c r="G120" s="128"/>
      <c r="H120" s="128"/>
      <c r="I120" s="121"/>
      <c r="J120" s="121"/>
      <c r="K120" s="121"/>
    </row>
    <row r="121" spans="2:11">
      <c r="B121" s="120"/>
      <c r="C121" s="120"/>
      <c r="D121" s="128"/>
      <c r="E121" s="128"/>
      <c r="F121" s="128"/>
      <c r="G121" s="128"/>
      <c r="H121" s="128"/>
      <c r="I121" s="121"/>
      <c r="J121" s="121"/>
      <c r="K121" s="121"/>
    </row>
    <row r="122" spans="2:11">
      <c r="B122" s="120"/>
      <c r="C122" s="120"/>
      <c r="D122" s="128"/>
      <c r="E122" s="128"/>
      <c r="F122" s="128"/>
      <c r="G122" s="128"/>
      <c r="H122" s="128"/>
      <c r="I122" s="121"/>
      <c r="J122" s="121"/>
      <c r="K122" s="121"/>
    </row>
    <row r="123" spans="2:11">
      <c r="B123" s="120"/>
      <c r="C123" s="120"/>
      <c r="D123" s="128"/>
      <c r="E123" s="128"/>
      <c r="F123" s="128"/>
      <c r="G123" s="128"/>
      <c r="H123" s="128"/>
      <c r="I123" s="121"/>
      <c r="J123" s="121"/>
      <c r="K123" s="121"/>
    </row>
    <row r="124" spans="2:11">
      <c r="B124" s="120"/>
      <c r="C124" s="120"/>
      <c r="D124" s="128"/>
      <c r="E124" s="128"/>
      <c r="F124" s="128"/>
      <c r="G124" s="128"/>
      <c r="H124" s="128"/>
      <c r="I124" s="121"/>
      <c r="J124" s="121"/>
      <c r="K124" s="121"/>
    </row>
    <row r="125" spans="2:11">
      <c r="B125" s="120"/>
      <c r="C125" s="120"/>
      <c r="D125" s="128"/>
      <c r="E125" s="128"/>
      <c r="F125" s="128"/>
      <c r="G125" s="128"/>
      <c r="H125" s="128"/>
      <c r="I125" s="121"/>
      <c r="J125" s="121"/>
      <c r="K125" s="121"/>
    </row>
    <row r="126" spans="2:11">
      <c r="B126" s="120"/>
      <c r="C126" s="120"/>
      <c r="D126" s="128"/>
      <c r="E126" s="128"/>
      <c r="F126" s="128"/>
      <c r="G126" s="128"/>
      <c r="H126" s="128"/>
      <c r="I126" s="121"/>
      <c r="J126" s="121"/>
      <c r="K126" s="121"/>
    </row>
    <row r="127" spans="2:11">
      <c r="B127" s="120"/>
      <c r="C127" s="120"/>
      <c r="D127" s="128"/>
      <c r="E127" s="128"/>
      <c r="F127" s="128"/>
      <c r="G127" s="128"/>
      <c r="H127" s="128"/>
      <c r="I127" s="121"/>
      <c r="J127" s="121"/>
      <c r="K127" s="121"/>
    </row>
    <row r="128" spans="2:11">
      <c r="B128" s="120"/>
      <c r="C128" s="120"/>
      <c r="D128" s="128"/>
      <c r="E128" s="128"/>
      <c r="F128" s="128"/>
      <c r="G128" s="128"/>
      <c r="H128" s="128"/>
      <c r="I128" s="121"/>
      <c r="J128" s="121"/>
      <c r="K128" s="121"/>
    </row>
    <row r="129" spans="2:11">
      <c r="B129" s="120"/>
      <c r="C129" s="120"/>
      <c r="D129" s="128"/>
      <c r="E129" s="128"/>
      <c r="F129" s="128"/>
      <c r="G129" s="128"/>
      <c r="H129" s="128"/>
      <c r="I129" s="121"/>
      <c r="J129" s="121"/>
      <c r="K129" s="121"/>
    </row>
    <row r="130" spans="2:11">
      <c r="B130" s="120"/>
      <c r="C130" s="120"/>
      <c r="D130" s="128"/>
      <c r="E130" s="128"/>
      <c r="F130" s="128"/>
      <c r="G130" s="128"/>
      <c r="H130" s="128"/>
      <c r="I130" s="121"/>
      <c r="J130" s="121"/>
      <c r="K130" s="121"/>
    </row>
    <row r="131" spans="2:11">
      <c r="B131" s="120"/>
      <c r="C131" s="120"/>
      <c r="D131" s="128"/>
      <c r="E131" s="128"/>
      <c r="F131" s="128"/>
      <c r="G131" s="128"/>
      <c r="H131" s="128"/>
      <c r="I131" s="121"/>
      <c r="J131" s="121"/>
      <c r="K131" s="121"/>
    </row>
    <row r="132" spans="2:11">
      <c r="B132" s="120"/>
      <c r="C132" s="120"/>
      <c r="D132" s="128"/>
      <c r="E132" s="128"/>
      <c r="F132" s="128"/>
      <c r="G132" s="128"/>
      <c r="H132" s="128"/>
      <c r="I132" s="121"/>
      <c r="J132" s="121"/>
      <c r="K132" s="121"/>
    </row>
    <row r="133" spans="2:11">
      <c r="B133" s="120"/>
      <c r="C133" s="120"/>
      <c r="D133" s="128"/>
      <c r="E133" s="128"/>
      <c r="F133" s="128"/>
      <c r="G133" s="128"/>
      <c r="H133" s="128"/>
      <c r="I133" s="121"/>
      <c r="J133" s="121"/>
      <c r="K133" s="121"/>
    </row>
    <row r="134" spans="2:11">
      <c r="B134" s="120"/>
      <c r="C134" s="120"/>
      <c r="D134" s="128"/>
      <c r="E134" s="128"/>
      <c r="F134" s="128"/>
      <c r="G134" s="128"/>
      <c r="H134" s="128"/>
      <c r="I134" s="121"/>
      <c r="J134" s="121"/>
      <c r="K134" s="121"/>
    </row>
    <row r="135" spans="2:11">
      <c r="B135" s="120"/>
      <c r="C135" s="120"/>
      <c r="D135" s="128"/>
      <c r="E135" s="128"/>
      <c r="F135" s="128"/>
      <c r="G135" s="128"/>
      <c r="H135" s="128"/>
      <c r="I135" s="121"/>
      <c r="J135" s="121"/>
      <c r="K135" s="121"/>
    </row>
    <row r="136" spans="2:11">
      <c r="B136" s="120"/>
      <c r="C136" s="120"/>
      <c r="D136" s="128"/>
      <c r="E136" s="128"/>
      <c r="F136" s="128"/>
      <c r="G136" s="128"/>
      <c r="H136" s="128"/>
      <c r="I136" s="121"/>
      <c r="J136" s="121"/>
      <c r="K136" s="121"/>
    </row>
    <row r="137" spans="2:11">
      <c r="B137" s="120"/>
      <c r="C137" s="120"/>
      <c r="D137" s="128"/>
      <c r="E137" s="128"/>
      <c r="F137" s="128"/>
      <c r="G137" s="128"/>
      <c r="H137" s="128"/>
      <c r="I137" s="121"/>
      <c r="J137" s="121"/>
      <c r="K137" s="121"/>
    </row>
    <row r="138" spans="2:11">
      <c r="B138" s="120"/>
      <c r="C138" s="120"/>
      <c r="D138" s="128"/>
      <c r="E138" s="128"/>
      <c r="F138" s="128"/>
      <c r="G138" s="128"/>
      <c r="H138" s="128"/>
      <c r="I138" s="121"/>
      <c r="J138" s="121"/>
      <c r="K138" s="121"/>
    </row>
    <row r="139" spans="2:11">
      <c r="B139" s="120"/>
      <c r="C139" s="120"/>
      <c r="D139" s="128"/>
      <c r="E139" s="128"/>
      <c r="F139" s="128"/>
      <c r="G139" s="128"/>
      <c r="H139" s="128"/>
      <c r="I139" s="121"/>
      <c r="J139" s="121"/>
      <c r="K139" s="121"/>
    </row>
    <row r="140" spans="2:11">
      <c r="B140" s="120"/>
      <c r="C140" s="120"/>
      <c r="D140" s="128"/>
      <c r="E140" s="128"/>
      <c r="F140" s="128"/>
      <c r="G140" s="128"/>
      <c r="H140" s="128"/>
      <c r="I140" s="121"/>
      <c r="J140" s="121"/>
      <c r="K140" s="121"/>
    </row>
    <row r="141" spans="2:11">
      <c r="B141" s="120"/>
      <c r="C141" s="120"/>
      <c r="D141" s="128"/>
      <c r="E141" s="128"/>
      <c r="F141" s="128"/>
      <c r="G141" s="128"/>
      <c r="H141" s="128"/>
      <c r="I141" s="121"/>
      <c r="J141" s="121"/>
      <c r="K141" s="121"/>
    </row>
    <row r="142" spans="2:11">
      <c r="B142" s="120"/>
      <c r="C142" s="120"/>
      <c r="D142" s="128"/>
      <c r="E142" s="128"/>
      <c r="F142" s="128"/>
      <c r="G142" s="128"/>
      <c r="H142" s="128"/>
      <c r="I142" s="121"/>
      <c r="J142" s="121"/>
      <c r="K142" s="121"/>
    </row>
    <row r="143" spans="2:11">
      <c r="B143" s="120"/>
      <c r="C143" s="120"/>
      <c r="D143" s="128"/>
      <c r="E143" s="128"/>
      <c r="F143" s="128"/>
      <c r="G143" s="128"/>
      <c r="H143" s="128"/>
      <c r="I143" s="121"/>
      <c r="J143" s="121"/>
      <c r="K143" s="121"/>
    </row>
    <row r="144" spans="2:11">
      <c r="B144" s="120"/>
      <c r="C144" s="120"/>
      <c r="D144" s="128"/>
      <c r="E144" s="128"/>
      <c r="F144" s="128"/>
      <c r="G144" s="128"/>
      <c r="H144" s="128"/>
      <c r="I144" s="121"/>
      <c r="J144" s="121"/>
      <c r="K144" s="121"/>
    </row>
    <row r="145" spans="2:11">
      <c r="B145" s="120"/>
      <c r="C145" s="120"/>
      <c r="D145" s="128"/>
      <c r="E145" s="128"/>
      <c r="F145" s="128"/>
      <c r="G145" s="128"/>
      <c r="H145" s="128"/>
      <c r="I145" s="121"/>
      <c r="J145" s="121"/>
      <c r="K145" s="121"/>
    </row>
    <row r="146" spans="2:11">
      <c r="B146" s="120"/>
      <c r="C146" s="120"/>
      <c r="D146" s="128"/>
      <c r="E146" s="128"/>
      <c r="F146" s="128"/>
      <c r="G146" s="128"/>
      <c r="H146" s="128"/>
      <c r="I146" s="121"/>
      <c r="J146" s="121"/>
      <c r="K146" s="121"/>
    </row>
    <row r="147" spans="2:11">
      <c r="B147" s="120"/>
      <c r="C147" s="120"/>
      <c r="D147" s="128"/>
      <c r="E147" s="128"/>
      <c r="F147" s="128"/>
      <c r="G147" s="128"/>
      <c r="H147" s="128"/>
      <c r="I147" s="121"/>
      <c r="J147" s="121"/>
      <c r="K147" s="121"/>
    </row>
    <row r="148" spans="2:11">
      <c r="B148" s="120"/>
      <c r="C148" s="120"/>
      <c r="D148" s="128"/>
      <c r="E148" s="128"/>
      <c r="F148" s="128"/>
      <c r="G148" s="128"/>
      <c r="H148" s="128"/>
      <c r="I148" s="121"/>
      <c r="J148" s="121"/>
      <c r="K148" s="121"/>
    </row>
    <row r="149" spans="2:11">
      <c r="B149" s="120"/>
      <c r="C149" s="120"/>
      <c r="D149" s="128"/>
      <c r="E149" s="128"/>
      <c r="F149" s="128"/>
      <c r="G149" s="128"/>
      <c r="H149" s="128"/>
      <c r="I149" s="121"/>
      <c r="J149" s="121"/>
      <c r="K149" s="121"/>
    </row>
    <row r="150" spans="2:11">
      <c r="B150" s="120"/>
      <c r="C150" s="120"/>
      <c r="D150" s="128"/>
      <c r="E150" s="128"/>
      <c r="F150" s="128"/>
      <c r="G150" s="128"/>
      <c r="H150" s="128"/>
      <c r="I150" s="121"/>
      <c r="J150" s="121"/>
      <c r="K150" s="121"/>
    </row>
    <row r="151" spans="2:11">
      <c r="B151" s="120"/>
      <c r="C151" s="120"/>
      <c r="D151" s="128"/>
      <c r="E151" s="128"/>
      <c r="F151" s="128"/>
      <c r="G151" s="128"/>
      <c r="H151" s="128"/>
      <c r="I151" s="121"/>
      <c r="J151" s="121"/>
      <c r="K151" s="121"/>
    </row>
    <row r="152" spans="2:11">
      <c r="B152" s="120"/>
      <c r="C152" s="120"/>
      <c r="D152" s="128"/>
      <c r="E152" s="128"/>
      <c r="F152" s="128"/>
      <c r="G152" s="128"/>
      <c r="H152" s="128"/>
      <c r="I152" s="121"/>
      <c r="J152" s="121"/>
      <c r="K152" s="121"/>
    </row>
    <row r="153" spans="2:11">
      <c r="B153" s="120"/>
      <c r="C153" s="120"/>
      <c r="D153" s="128"/>
      <c r="E153" s="128"/>
      <c r="F153" s="128"/>
      <c r="G153" s="128"/>
      <c r="H153" s="128"/>
      <c r="I153" s="121"/>
      <c r="J153" s="121"/>
      <c r="K153" s="121"/>
    </row>
    <row r="154" spans="2:11">
      <c r="B154" s="120"/>
      <c r="C154" s="120"/>
      <c r="D154" s="128"/>
      <c r="E154" s="128"/>
      <c r="F154" s="128"/>
      <c r="G154" s="128"/>
      <c r="H154" s="128"/>
      <c r="I154" s="121"/>
      <c r="J154" s="121"/>
      <c r="K154" s="121"/>
    </row>
    <row r="155" spans="2:11">
      <c r="B155" s="120"/>
      <c r="C155" s="120"/>
      <c r="D155" s="128"/>
      <c r="E155" s="128"/>
      <c r="F155" s="128"/>
      <c r="G155" s="128"/>
      <c r="H155" s="128"/>
      <c r="I155" s="121"/>
      <c r="J155" s="121"/>
      <c r="K155" s="121"/>
    </row>
    <row r="156" spans="2:11">
      <c r="B156" s="120"/>
      <c r="C156" s="120"/>
      <c r="D156" s="128"/>
      <c r="E156" s="128"/>
      <c r="F156" s="128"/>
      <c r="G156" s="128"/>
      <c r="H156" s="128"/>
      <c r="I156" s="121"/>
      <c r="J156" s="121"/>
      <c r="K156" s="121"/>
    </row>
    <row r="157" spans="2:11">
      <c r="B157" s="120"/>
      <c r="C157" s="120"/>
      <c r="D157" s="128"/>
      <c r="E157" s="128"/>
      <c r="F157" s="128"/>
      <c r="G157" s="128"/>
      <c r="H157" s="128"/>
      <c r="I157" s="121"/>
      <c r="J157" s="121"/>
      <c r="K157" s="121"/>
    </row>
    <row r="158" spans="2:11">
      <c r="B158" s="120"/>
      <c r="C158" s="120"/>
      <c r="D158" s="128"/>
      <c r="E158" s="128"/>
      <c r="F158" s="128"/>
      <c r="G158" s="128"/>
      <c r="H158" s="128"/>
      <c r="I158" s="121"/>
      <c r="J158" s="121"/>
      <c r="K158" s="121"/>
    </row>
    <row r="159" spans="2:11">
      <c r="B159" s="120"/>
      <c r="C159" s="120"/>
      <c r="D159" s="128"/>
      <c r="E159" s="128"/>
      <c r="F159" s="128"/>
      <c r="G159" s="128"/>
      <c r="H159" s="128"/>
      <c r="I159" s="121"/>
      <c r="J159" s="121"/>
      <c r="K159" s="121"/>
    </row>
    <row r="160" spans="2:11">
      <c r="B160" s="120"/>
      <c r="C160" s="120"/>
      <c r="D160" s="128"/>
      <c r="E160" s="128"/>
      <c r="F160" s="128"/>
      <c r="G160" s="128"/>
      <c r="H160" s="128"/>
      <c r="I160" s="121"/>
      <c r="J160" s="121"/>
      <c r="K160" s="121"/>
    </row>
    <row r="161" spans="2:11">
      <c r="B161" s="120"/>
      <c r="C161" s="120"/>
      <c r="D161" s="128"/>
      <c r="E161" s="128"/>
      <c r="F161" s="128"/>
      <c r="G161" s="128"/>
      <c r="H161" s="128"/>
      <c r="I161" s="121"/>
      <c r="J161" s="121"/>
      <c r="K161" s="121"/>
    </row>
    <row r="162" spans="2:11">
      <c r="B162" s="120"/>
      <c r="C162" s="120"/>
      <c r="D162" s="128"/>
      <c r="E162" s="128"/>
      <c r="F162" s="128"/>
      <c r="G162" s="128"/>
      <c r="H162" s="128"/>
      <c r="I162" s="121"/>
      <c r="J162" s="121"/>
      <c r="K162" s="121"/>
    </row>
    <row r="163" spans="2:11">
      <c r="B163" s="120"/>
      <c r="C163" s="120"/>
      <c r="D163" s="128"/>
      <c r="E163" s="128"/>
      <c r="F163" s="128"/>
      <c r="G163" s="128"/>
      <c r="H163" s="128"/>
      <c r="I163" s="121"/>
      <c r="J163" s="121"/>
      <c r="K163" s="121"/>
    </row>
    <row r="164" spans="2:11">
      <c r="B164" s="120"/>
      <c r="C164" s="120"/>
      <c r="D164" s="128"/>
      <c r="E164" s="128"/>
      <c r="F164" s="128"/>
      <c r="G164" s="128"/>
      <c r="H164" s="128"/>
      <c r="I164" s="121"/>
      <c r="J164" s="121"/>
      <c r="K164" s="121"/>
    </row>
    <row r="165" spans="2:11">
      <c r="B165" s="120"/>
      <c r="C165" s="120"/>
      <c r="D165" s="128"/>
      <c r="E165" s="128"/>
      <c r="F165" s="128"/>
      <c r="G165" s="128"/>
      <c r="H165" s="128"/>
      <c r="I165" s="121"/>
      <c r="J165" s="121"/>
      <c r="K165" s="121"/>
    </row>
    <row r="166" spans="2:11">
      <c r="B166" s="120"/>
      <c r="C166" s="120"/>
      <c r="D166" s="128"/>
      <c r="E166" s="128"/>
      <c r="F166" s="128"/>
      <c r="G166" s="128"/>
      <c r="H166" s="128"/>
      <c r="I166" s="121"/>
      <c r="J166" s="121"/>
      <c r="K166" s="121"/>
    </row>
    <row r="167" spans="2:11">
      <c r="B167" s="120"/>
      <c r="C167" s="120"/>
      <c r="D167" s="128"/>
      <c r="E167" s="128"/>
      <c r="F167" s="128"/>
      <c r="G167" s="128"/>
      <c r="H167" s="128"/>
      <c r="I167" s="121"/>
      <c r="J167" s="121"/>
      <c r="K167" s="121"/>
    </row>
    <row r="168" spans="2:11">
      <c r="B168" s="120"/>
      <c r="C168" s="120"/>
      <c r="D168" s="128"/>
      <c r="E168" s="128"/>
      <c r="F168" s="128"/>
      <c r="G168" s="128"/>
      <c r="H168" s="128"/>
      <c r="I168" s="121"/>
      <c r="J168" s="121"/>
      <c r="K168" s="121"/>
    </row>
    <row r="169" spans="2:11">
      <c r="B169" s="120"/>
      <c r="C169" s="120"/>
      <c r="D169" s="128"/>
      <c r="E169" s="128"/>
      <c r="F169" s="128"/>
      <c r="G169" s="128"/>
      <c r="H169" s="128"/>
      <c r="I169" s="121"/>
      <c r="J169" s="121"/>
      <c r="K169" s="121"/>
    </row>
    <row r="170" spans="2:11">
      <c r="B170" s="120"/>
      <c r="C170" s="120"/>
      <c r="D170" s="128"/>
      <c r="E170" s="128"/>
      <c r="F170" s="128"/>
      <c r="G170" s="128"/>
      <c r="H170" s="128"/>
      <c r="I170" s="121"/>
      <c r="J170" s="121"/>
      <c r="K170" s="121"/>
    </row>
    <row r="171" spans="2:11">
      <c r="B171" s="120"/>
      <c r="C171" s="120"/>
      <c r="D171" s="128"/>
      <c r="E171" s="128"/>
      <c r="F171" s="128"/>
      <c r="G171" s="128"/>
      <c r="H171" s="128"/>
      <c r="I171" s="121"/>
      <c r="J171" s="121"/>
      <c r="K171" s="121"/>
    </row>
    <row r="172" spans="2:11">
      <c r="B172" s="120"/>
      <c r="C172" s="120"/>
      <c r="D172" s="128"/>
      <c r="E172" s="128"/>
      <c r="F172" s="128"/>
      <c r="G172" s="128"/>
      <c r="H172" s="128"/>
      <c r="I172" s="121"/>
      <c r="J172" s="121"/>
      <c r="K172" s="121"/>
    </row>
    <row r="173" spans="2:11">
      <c r="B173" s="120"/>
      <c r="C173" s="120"/>
      <c r="D173" s="128"/>
      <c r="E173" s="128"/>
      <c r="F173" s="128"/>
      <c r="G173" s="128"/>
      <c r="H173" s="128"/>
      <c r="I173" s="121"/>
      <c r="J173" s="121"/>
      <c r="K173" s="121"/>
    </row>
    <row r="174" spans="2:11">
      <c r="B174" s="120"/>
      <c r="C174" s="120"/>
      <c r="D174" s="128"/>
      <c r="E174" s="128"/>
      <c r="F174" s="128"/>
      <c r="G174" s="128"/>
      <c r="H174" s="128"/>
      <c r="I174" s="121"/>
      <c r="J174" s="121"/>
      <c r="K174" s="121"/>
    </row>
    <row r="175" spans="2:11">
      <c r="B175" s="120"/>
      <c r="C175" s="120"/>
      <c r="D175" s="128"/>
      <c r="E175" s="128"/>
      <c r="F175" s="128"/>
      <c r="G175" s="128"/>
      <c r="H175" s="128"/>
      <c r="I175" s="121"/>
      <c r="J175" s="121"/>
      <c r="K175" s="121"/>
    </row>
    <row r="176" spans="2:11">
      <c r="B176" s="120"/>
      <c r="C176" s="120"/>
      <c r="D176" s="128"/>
      <c r="E176" s="128"/>
      <c r="F176" s="128"/>
      <c r="G176" s="128"/>
      <c r="H176" s="128"/>
      <c r="I176" s="121"/>
      <c r="J176" s="121"/>
      <c r="K176" s="121"/>
    </row>
    <row r="177" spans="2:11">
      <c r="B177" s="120"/>
      <c r="C177" s="120"/>
      <c r="D177" s="128"/>
      <c r="E177" s="128"/>
      <c r="F177" s="128"/>
      <c r="G177" s="128"/>
      <c r="H177" s="128"/>
      <c r="I177" s="121"/>
      <c r="J177" s="121"/>
      <c r="K177" s="121"/>
    </row>
    <row r="178" spans="2:11">
      <c r="B178" s="120"/>
      <c r="C178" s="120"/>
      <c r="D178" s="128"/>
      <c r="E178" s="128"/>
      <c r="F178" s="128"/>
      <c r="G178" s="128"/>
      <c r="H178" s="128"/>
      <c r="I178" s="121"/>
      <c r="J178" s="121"/>
      <c r="K178" s="121"/>
    </row>
    <row r="179" spans="2:11">
      <c r="B179" s="120"/>
      <c r="C179" s="120"/>
      <c r="D179" s="128"/>
      <c r="E179" s="128"/>
      <c r="F179" s="128"/>
      <c r="G179" s="128"/>
      <c r="H179" s="128"/>
      <c r="I179" s="121"/>
      <c r="J179" s="121"/>
      <c r="K179" s="121"/>
    </row>
    <row r="180" spans="2:11">
      <c r="B180" s="120"/>
      <c r="C180" s="120"/>
      <c r="D180" s="128"/>
      <c r="E180" s="128"/>
      <c r="F180" s="128"/>
      <c r="G180" s="128"/>
      <c r="H180" s="128"/>
      <c r="I180" s="121"/>
      <c r="J180" s="121"/>
      <c r="K180" s="121"/>
    </row>
    <row r="181" spans="2:11">
      <c r="B181" s="120"/>
      <c r="C181" s="120"/>
      <c r="D181" s="128"/>
      <c r="E181" s="128"/>
      <c r="F181" s="128"/>
      <c r="G181" s="128"/>
      <c r="H181" s="128"/>
      <c r="I181" s="121"/>
      <c r="J181" s="121"/>
      <c r="K181" s="121"/>
    </row>
    <row r="182" spans="2:11">
      <c r="B182" s="120"/>
      <c r="C182" s="120"/>
      <c r="D182" s="128"/>
      <c r="E182" s="128"/>
      <c r="F182" s="128"/>
      <c r="G182" s="128"/>
      <c r="H182" s="128"/>
      <c r="I182" s="121"/>
      <c r="J182" s="121"/>
      <c r="K182" s="121"/>
    </row>
    <row r="183" spans="2:11">
      <c r="B183" s="120"/>
      <c r="C183" s="120"/>
      <c r="D183" s="128"/>
      <c r="E183" s="128"/>
      <c r="F183" s="128"/>
      <c r="G183" s="128"/>
      <c r="H183" s="128"/>
      <c r="I183" s="121"/>
      <c r="J183" s="121"/>
      <c r="K183" s="121"/>
    </row>
    <row r="184" spans="2:11">
      <c r="B184" s="120"/>
      <c r="C184" s="120"/>
      <c r="D184" s="128"/>
      <c r="E184" s="128"/>
      <c r="F184" s="128"/>
      <c r="G184" s="128"/>
      <c r="H184" s="128"/>
      <c r="I184" s="121"/>
      <c r="J184" s="121"/>
      <c r="K184" s="121"/>
    </row>
    <row r="185" spans="2:11">
      <c r="B185" s="120"/>
      <c r="C185" s="120"/>
      <c r="D185" s="128"/>
      <c r="E185" s="128"/>
      <c r="F185" s="128"/>
      <c r="G185" s="128"/>
      <c r="H185" s="128"/>
      <c r="I185" s="121"/>
      <c r="J185" s="121"/>
      <c r="K185" s="121"/>
    </row>
    <row r="186" spans="2:11">
      <c r="B186" s="120"/>
      <c r="C186" s="120"/>
      <c r="D186" s="128"/>
      <c r="E186" s="128"/>
      <c r="F186" s="128"/>
      <c r="G186" s="128"/>
      <c r="H186" s="128"/>
      <c r="I186" s="121"/>
      <c r="J186" s="121"/>
      <c r="K186" s="121"/>
    </row>
    <row r="187" spans="2:11">
      <c r="B187" s="120"/>
      <c r="C187" s="120"/>
      <c r="D187" s="128"/>
      <c r="E187" s="128"/>
      <c r="F187" s="128"/>
      <c r="G187" s="128"/>
      <c r="H187" s="128"/>
      <c r="I187" s="121"/>
      <c r="J187" s="121"/>
      <c r="K187" s="121"/>
    </row>
    <row r="188" spans="2:11">
      <c r="B188" s="120"/>
      <c r="C188" s="120"/>
      <c r="D188" s="128"/>
      <c r="E188" s="128"/>
      <c r="F188" s="128"/>
      <c r="G188" s="128"/>
      <c r="H188" s="128"/>
      <c r="I188" s="121"/>
      <c r="J188" s="121"/>
      <c r="K188" s="121"/>
    </row>
    <row r="189" spans="2:11">
      <c r="B189" s="120"/>
      <c r="C189" s="120"/>
      <c r="D189" s="128"/>
      <c r="E189" s="128"/>
      <c r="F189" s="128"/>
      <c r="G189" s="128"/>
      <c r="H189" s="128"/>
      <c r="I189" s="121"/>
      <c r="J189" s="121"/>
      <c r="K189" s="121"/>
    </row>
    <row r="190" spans="2:11">
      <c r="B190" s="120"/>
      <c r="C190" s="120"/>
      <c r="D190" s="128"/>
      <c r="E190" s="128"/>
      <c r="F190" s="128"/>
      <c r="G190" s="128"/>
      <c r="H190" s="128"/>
      <c r="I190" s="121"/>
      <c r="J190" s="121"/>
      <c r="K190" s="121"/>
    </row>
    <row r="191" spans="2:11">
      <c r="B191" s="120"/>
      <c r="C191" s="120"/>
      <c r="D191" s="128"/>
      <c r="E191" s="128"/>
      <c r="F191" s="128"/>
      <c r="G191" s="128"/>
      <c r="H191" s="128"/>
      <c r="I191" s="121"/>
      <c r="J191" s="121"/>
      <c r="K191" s="121"/>
    </row>
    <row r="192" spans="2:11">
      <c r="B192" s="120"/>
      <c r="C192" s="120"/>
      <c r="D192" s="128"/>
      <c r="E192" s="128"/>
      <c r="F192" s="128"/>
      <c r="G192" s="128"/>
      <c r="H192" s="128"/>
      <c r="I192" s="121"/>
      <c r="J192" s="121"/>
      <c r="K192" s="121"/>
    </row>
    <row r="193" spans="2:11">
      <c r="B193" s="120"/>
      <c r="C193" s="120"/>
      <c r="D193" s="128"/>
      <c r="E193" s="128"/>
      <c r="F193" s="128"/>
      <c r="G193" s="128"/>
      <c r="H193" s="128"/>
      <c r="I193" s="121"/>
      <c r="J193" s="121"/>
      <c r="K193" s="121"/>
    </row>
    <row r="194" spans="2:11">
      <c r="B194" s="120"/>
      <c r="C194" s="120"/>
      <c r="D194" s="128"/>
      <c r="E194" s="128"/>
      <c r="F194" s="128"/>
      <c r="G194" s="128"/>
      <c r="H194" s="128"/>
      <c r="I194" s="121"/>
      <c r="J194" s="121"/>
      <c r="K194" s="121"/>
    </row>
    <row r="195" spans="2:11">
      <c r="B195" s="120"/>
      <c r="C195" s="120"/>
      <c r="D195" s="128"/>
      <c r="E195" s="128"/>
      <c r="F195" s="128"/>
      <c r="G195" s="128"/>
      <c r="H195" s="128"/>
      <c r="I195" s="121"/>
      <c r="J195" s="121"/>
      <c r="K195" s="121"/>
    </row>
    <row r="196" spans="2:11">
      <c r="B196" s="120"/>
      <c r="C196" s="120"/>
      <c r="D196" s="128"/>
      <c r="E196" s="128"/>
      <c r="F196" s="128"/>
      <c r="G196" s="128"/>
      <c r="H196" s="128"/>
      <c r="I196" s="121"/>
      <c r="J196" s="121"/>
      <c r="K196" s="121"/>
    </row>
    <row r="197" spans="2:11">
      <c r="B197" s="120"/>
      <c r="C197" s="120"/>
      <c r="D197" s="128"/>
      <c r="E197" s="128"/>
      <c r="F197" s="128"/>
      <c r="G197" s="128"/>
      <c r="H197" s="128"/>
      <c r="I197" s="121"/>
      <c r="J197" s="121"/>
      <c r="K197" s="121"/>
    </row>
    <row r="198" spans="2:11">
      <c r="B198" s="120"/>
      <c r="C198" s="120"/>
      <c r="D198" s="128"/>
      <c r="E198" s="128"/>
      <c r="F198" s="128"/>
      <c r="G198" s="128"/>
      <c r="H198" s="128"/>
      <c r="I198" s="121"/>
      <c r="J198" s="121"/>
      <c r="K198" s="121"/>
    </row>
    <row r="199" spans="2:11">
      <c r="B199" s="120"/>
      <c r="C199" s="120"/>
      <c r="D199" s="128"/>
      <c r="E199" s="128"/>
      <c r="F199" s="128"/>
      <c r="G199" s="128"/>
      <c r="H199" s="128"/>
      <c r="I199" s="121"/>
      <c r="J199" s="121"/>
      <c r="K199" s="121"/>
    </row>
    <row r="200" spans="2:11">
      <c r="B200" s="120"/>
      <c r="C200" s="120"/>
      <c r="D200" s="128"/>
      <c r="E200" s="128"/>
      <c r="F200" s="128"/>
      <c r="G200" s="128"/>
      <c r="H200" s="128"/>
      <c r="I200" s="121"/>
      <c r="J200" s="121"/>
      <c r="K200" s="121"/>
    </row>
    <row r="201" spans="2:11">
      <c r="B201" s="120"/>
      <c r="C201" s="120"/>
      <c r="D201" s="128"/>
      <c r="E201" s="128"/>
      <c r="F201" s="128"/>
      <c r="G201" s="128"/>
      <c r="H201" s="128"/>
      <c r="I201" s="121"/>
      <c r="J201" s="121"/>
      <c r="K201" s="121"/>
    </row>
    <row r="202" spans="2:11">
      <c r="B202" s="120"/>
      <c r="C202" s="120"/>
      <c r="D202" s="128"/>
      <c r="E202" s="128"/>
      <c r="F202" s="128"/>
      <c r="G202" s="128"/>
      <c r="H202" s="128"/>
      <c r="I202" s="121"/>
      <c r="J202" s="121"/>
      <c r="K202" s="121"/>
    </row>
    <row r="203" spans="2:11">
      <c r="B203" s="120"/>
      <c r="C203" s="120"/>
      <c r="D203" s="128"/>
      <c r="E203" s="128"/>
      <c r="F203" s="128"/>
      <c r="G203" s="128"/>
      <c r="H203" s="128"/>
      <c r="I203" s="121"/>
      <c r="J203" s="121"/>
      <c r="K203" s="121"/>
    </row>
    <row r="204" spans="2:11">
      <c r="B204" s="120"/>
      <c r="C204" s="120"/>
      <c r="D204" s="128"/>
      <c r="E204" s="128"/>
      <c r="F204" s="128"/>
      <c r="G204" s="128"/>
      <c r="H204" s="128"/>
      <c r="I204" s="121"/>
      <c r="J204" s="121"/>
      <c r="K204" s="121"/>
    </row>
    <row r="205" spans="2:11">
      <c r="B205" s="120"/>
      <c r="C205" s="120"/>
      <c r="D205" s="128"/>
      <c r="E205" s="128"/>
      <c r="F205" s="128"/>
      <c r="G205" s="128"/>
      <c r="H205" s="128"/>
      <c r="I205" s="121"/>
      <c r="J205" s="121"/>
      <c r="K205" s="121"/>
    </row>
    <row r="206" spans="2:11">
      <c r="B206" s="120"/>
      <c r="C206" s="120"/>
      <c r="D206" s="128"/>
      <c r="E206" s="128"/>
      <c r="F206" s="128"/>
      <c r="G206" s="128"/>
      <c r="H206" s="128"/>
      <c r="I206" s="121"/>
      <c r="J206" s="121"/>
      <c r="K206" s="121"/>
    </row>
    <row r="207" spans="2:11">
      <c r="B207" s="120"/>
      <c r="C207" s="120"/>
      <c r="D207" s="128"/>
      <c r="E207" s="128"/>
      <c r="F207" s="128"/>
      <c r="G207" s="128"/>
      <c r="H207" s="128"/>
      <c r="I207" s="121"/>
      <c r="J207" s="121"/>
      <c r="K207" s="121"/>
    </row>
    <row r="208" spans="2:11">
      <c r="B208" s="120"/>
      <c r="C208" s="120"/>
      <c r="D208" s="128"/>
      <c r="E208" s="128"/>
      <c r="F208" s="128"/>
      <c r="G208" s="128"/>
      <c r="H208" s="128"/>
      <c r="I208" s="121"/>
      <c r="J208" s="121"/>
      <c r="K208" s="121"/>
    </row>
    <row r="209" spans="2:11">
      <c r="B209" s="120"/>
      <c r="C209" s="120"/>
      <c r="D209" s="128"/>
      <c r="E209" s="128"/>
      <c r="F209" s="128"/>
      <c r="G209" s="128"/>
      <c r="H209" s="128"/>
      <c r="I209" s="121"/>
      <c r="J209" s="121"/>
      <c r="K209" s="121"/>
    </row>
    <row r="210" spans="2:11">
      <c r="B210" s="120"/>
      <c r="C210" s="120"/>
      <c r="D210" s="128"/>
      <c r="E210" s="128"/>
      <c r="F210" s="128"/>
      <c r="G210" s="128"/>
      <c r="H210" s="128"/>
      <c r="I210" s="121"/>
      <c r="J210" s="121"/>
      <c r="K210" s="121"/>
    </row>
    <row r="211" spans="2:11">
      <c r="B211" s="120"/>
      <c r="C211" s="120"/>
      <c r="D211" s="128"/>
      <c r="E211" s="128"/>
      <c r="F211" s="128"/>
      <c r="G211" s="128"/>
      <c r="H211" s="128"/>
      <c r="I211" s="121"/>
      <c r="J211" s="121"/>
      <c r="K211" s="121"/>
    </row>
    <row r="212" spans="2:11">
      <c r="B212" s="120"/>
      <c r="C212" s="120"/>
      <c r="D212" s="128"/>
      <c r="E212" s="128"/>
      <c r="F212" s="128"/>
      <c r="G212" s="128"/>
      <c r="H212" s="128"/>
      <c r="I212" s="121"/>
      <c r="J212" s="121"/>
      <c r="K212" s="121"/>
    </row>
    <row r="213" spans="2:11">
      <c r="B213" s="120"/>
      <c r="C213" s="120"/>
      <c r="D213" s="128"/>
      <c r="E213" s="128"/>
      <c r="F213" s="128"/>
      <c r="G213" s="128"/>
      <c r="H213" s="128"/>
      <c r="I213" s="121"/>
      <c r="J213" s="121"/>
      <c r="K213" s="121"/>
    </row>
    <row r="214" spans="2:11">
      <c r="B214" s="120"/>
      <c r="C214" s="120"/>
      <c r="D214" s="128"/>
      <c r="E214" s="128"/>
      <c r="F214" s="128"/>
      <c r="G214" s="128"/>
      <c r="H214" s="128"/>
      <c r="I214" s="121"/>
      <c r="J214" s="121"/>
      <c r="K214" s="121"/>
    </row>
    <row r="215" spans="2:11">
      <c r="B215" s="120"/>
      <c r="C215" s="120"/>
      <c r="D215" s="128"/>
      <c r="E215" s="128"/>
      <c r="F215" s="128"/>
      <c r="G215" s="128"/>
      <c r="H215" s="128"/>
      <c r="I215" s="121"/>
      <c r="J215" s="121"/>
      <c r="K215" s="121"/>
    </row>
    <row r="216" spans="2:11">
      <c r="B216" s="120"/>
      <c r="C216" s="120"/>
      <c r="D216" s="128"/>
      <c r="E216" s="128"/>
      <c r="F216" s="128"/>
      <c r="G216" s="128"/>
      <c r="H216" s="128"/>
      <c r="I216" s="121"/>
      <c r="J216" s="121"/>
      <c r="K216" s="121"/>
    </row>
    <row r="217" spans="2:11">
      <c r="B217" s="120"/>
      <c r="C217" s="120"/>
      <c r="D217" s="128"/>
      <c r="E217" s="128"/>
      <c r="F217" s="128"/>
      <c r="G217" s="128"/>
      <c r="H217" s="128"/>
      <c r="I217" s="121"/>
      <c r="J217" s="121"/>
      <c r="K217" s="121"/>
    </row>
    <row r="218" spans="2:11">
      <c r="B218" s="120"/>
      <c r="C218" s="120"/>
      <c r="D218" s="128"/>
      <c r="E218" s="128"/>
      <c r="F218" s="128"/>
      <c r="G218" s="128"/>
      <c r="H218" s="128"/>
      <c r="I218" s="121"/>
      <c r="J218" s="121"/>
      <c r="K218" s="121"/>
    </row>
    <row r="219" spans="2:11">
      <c r="B219" s="120"/>
      <c r="C219" s="120"/>
      <c r="D219" s="128"/>
      <c r="E219" s="128"/>
      <c r="F219" s="128"/>
      <c r="G219" s="128"/>
      <c r="H219" s="128"/>
      <c r="I219" s="121"/>
      <c r="J219" s="121"/>
      <c r="K219" s="121"/>
    </row>
    <row r="220" spans="2:11">
      <c r="B220" s="120"/>
      <c r="C220" s="120"/>
      <c r="D220" s="128"/>
      <c r="E220" s="128"/>
      <c r="F220" s="128"/>
      <c r="G220" s="128"/>
      <c r="H220" s="128"/>
      <c r="I220" s="121"/>
      <c r="J220" s="121"/>
      <c r="K220" s="121"/>
    </row>
    <row r="221" spans="2:11">
      <c r="B221" s="120"/>
      <c r="C221" s="120"/>
      <c r="D221" s="128"/>
      <c r="E221" s="128"/>
      <c r="F221" s="128"/>
      <c r="G221" s="128"/>
      <c r="H221" s="128"/>
      <c r="I221" s="121"/>
      <c r="J221" s="121"/>
      <c r="K221" s="121"/>
    </row>
    <row r="222" spans="2:11">
      <c r="B222" s="120"/>
      <c r="C222" s="120"/>
      <c r="D222" s="128"/>
      <c r="E222" s="128"/>
      <c r="F222" s="128"/>
      <c r="G222" s="128"/>
      <c r="H222" s="128"/>
      <c r="I222" s="121"/>
      <c r="J222" s="121"/>
      <c r="K222" s="121"/>
    </row>
    <row r="223" spans="2:11">
      <c r="B223" s="120"/>
      <c r="C223" s="120"/>
      <c r="D223" s="128"/>
      <c r="E223" s="128"/>
      <c r="F223" s="128"/>
      <c r="G223" s="128"/>
      <c r="H223" s="128"/>
      <c r="I223" s="121"/>
      <c r="J223" s="121"/>
      <c r="K223" s="121"/>
    </row>
    <row r="224" spans="2:11">
      <c r="B224" s="120"/>
      <c r="C224" s="120"/>
      <c r="D224" s="128"/>
      <c r="E224" s="128"/>
      <c r="F224" s="128"/>
      <c r="G224" s="128"/>
      <c r="H224" s="128"/>
      <c r="I224" s="121"/>
      <c r="J224" s="121"/>
      <c r="K224" s="121"/>
    </row>
    <row r="225" spans="2:11">
      <c r="B225" s="120"/>
      <c r="C225" s="120"/>
      <c r="D225" s="128"/>
      <c r="E225" s="128"/>
      <c r="F225" s="128"/>
      <c r="G225" s="128"/>
      <c r="H225" s="128"/>
      <c r="I225" s="121"/>
      <c r="J225" s="121"/>
      <c r="K225" s="121"/>
    </row>
    <row r="226" spans="2:11">
      <c r="B226" s="120"/>
      <c r="C226" s="120"/>
      <c r="D226" s="128"/>
      <c r="E226" s="128"/>
      <c r="F226" s="128"/>
      <c r="G226" s="128"/>
      <c r="H226" s="128"/>
      <c r="I226" s="121"/>
      <c r="J226" s="121"/>
      <c r="K226" s="121"/>
    </row>
    <row r="227" spans="2:11">
      <c r="B227" s="120"/>
      <c r="C227" s="120"/>
      <c r="D227" s="128"/>
      <c r="E227" s="128"/>
      <c r="F227" s="128"/>
      <c r="G227" s="128"/>
      <c r="H227" s="128"/>
      <c r="I227" s="121"/>
      <c r="J227" s="121"/>
      <c r="K227" s="121"/>
    </row>
    <row r="228" spans="2:11">
      <c r="B228" s="120"/>
      <c r="C228" s="120"/>
      <c r="D228" s="128"/>
      <c r="E228" s="128"/>
      <c r="F228" s="128"/>
      <c r="G228" s="128"/>
      <c r="H228" s="128"/>
      <c r="I228" s="121"/>
      <c r="J228" s="121"/>
      <c r="K228" s="121"/>
    </row>
    <row r="229" spans="2:11">
      <c r="B229" s="120"/>
      <c r="C229" s="120"/>
      <c r="D229" s="128"/>
      <c r="E229" s="128"/>
      <c r="F229" s="128"/>
      <c r="G229" s="128"/>
      <c r="H229" s="128"/>
      <c r="I229" s="121"/>
      <c r="J229" s="121"/>
      <c r="K229" s="121"/>
    </row>
    <row r="230" spans="2:11">
      <c r="B230" s="120"/>
      <c r="C230" s="120"/>
      <c r="D230" s="128"/>
      <c r="E230" s="128"/>
      <c r="F230" s="128"/>
      <c r="G230" s="128"/>
      <c r="H230" s="128"/>
      <c r="I230" s="121"/>
      <c r="J230" s="121"/>
      <c r="K230" s="121"/>
    </row>
    <row r="231" spans="2:11">
      <c r="B231" s="120"/>
      <c r="C231" s="120"/>
      <c r="D231" s="128"/>
      <c r="E231" s="128"/>
      <c r="F231" s="128"/>
      <c r="G231" s="128"/>
      <c r="H231" s="128"/>
      <c r="I231" s="121"/>
      <c r="J231" s="121"/>
      <c r="K231" s="121"/>
    </row>
    <row r="232" spans="2:11">
      <c r="B232" s="120"/>
      <c r="C232" s="120"/>
      <c r="D232" s="128"/>
      <c r="E232" s="128"/>
      <c r="F232" s="128"/>
      <c r="G232" s="128"/>
      <c r="H232" s="128"/>
      <c r="I232" s="121"/>
      <c r="J232" s="121"/>
      <c r="K232" s="121"/>
    </row>
    <row r="233" spans="2:11">
      <c r="B233" s="120"/>
      <c r="C233" s="120"/>
      <c r="D233" s="128"/>
      <c r="E233" s="128"/>
      <c r="F233" s="128"/>
      <c r="G233" s="128"/>
      <c r="H233" s="128"/>
      <c r="I233" s="121"/>
      <c r="J233" s="121"/>
      <c r="K233" s="121"/>
    </row>
    <row r="234" spans="2:11">
      <c r="B234" s="120"/>
      <c r="C234" s="120"/>
      <c r="D234" s="128"/>
      <c r="E234" s="128"/>
      <c r="F234" s="128"/>
      <c r="G234" s="128"/>
      <c r="H234" s="128"/>
      <c r="I234" s="121"/>
      <c r="J234" s="121"/>
      <c r="K234" s="121"/>
    </row>
    <row r="235" spans="2:11">
      <c r="B235" s="120"/>
      <c r="C235" s="120"/>
      <c r="D235" s="128"/>
      <c r="E235" s="128"/>
      <c r="F235" s="128"/>
      <c r="G235" s="128"/>
      <c r="H235" s="128"/>
      <c r="I235" s="121"/>
      <c r="J235" s="121"/>
      <c r="K235" s="121"/>
    </row>
    <row r="236" spans="2:11">
      <c r="B236" s="120"/>
      <c r="C236" s="120"/>
      <c r="D236" s="128"/>
      <c r="E236" s="128"/>
      <c r="F236" s="128"/>
      <c r="G236" s="128"/>
      <c r="H236" s="128"/>
      <c r="I236" s="121"/>
      <c r="J236" s="121"/>
      <c r="K236" s="121"/>
    </row>
    <row r="237" spans="2:11">
      <c r="B237" s="120"/>
      <c r="C237" s="120"/>
      <c r="D237" s="128"/>
      <c r="E237" s="128"/>
      <c r="F237" s="128"/>
      <c r="G237" s="128"/>
      <c r="H237" s="128"/>
      <c r="I237" s="121"/>
      <c r="J237" s="121"/>
      <c r="K237" s="121"/>
    </row>
    <row r="238" spans="2:11">
      <c r="B238" s="120"/>
      <c r="C238" s="120"/>
      <c r="D238" s="128"/>
      <c r="E238" s="128"/>
      <c r="F238" s="128"/>
      <c r="G238" s="128"/>
      <c r="H238" s="128"/>
      <c r="I238" s="121"/>
      <c r="J238" s="121"/>
      <c r="K238" s="121"/>
    </row>
    <row r="239" spans="2:11">
      <c r="B239" s="120"/>
      <c r="C239" s="120"/>
      <c r="D239" s="128"/>
      <c r="E239" s="128"/>
      <c r="F239" s="128"/>
      <c r="G239" s="128"/>
      <c r="H239" s="128"/>
      <c r="I239" s="121"/>
      <c r="J239" s="121"/>
      <c r="K239" s="121"/>
    </row>
    <row r="240" spans="2:11">
      <c r="B240" s="120"/>
      <c r="C240" s="120"/>
      <c r="D240" s="128"/>
      <c r="E240" s="128"/>
      <c r="F240" s="128"/>
      <c r="G240" s="128"/>
      <c r="H240" s="128"/>
      <c r="I240" s="121"/>
      <c r="J240" s="121"/>
      <c r="K240" s="121"/>
    </row>
    <row r="241" spans="2:11">
      <c r="B241" s="120"/>
      <c r="C241" s="120"/>
      <c r="D241" s="128"/>
      <c r="E241" s="128"/>
      <c r="F241" s="128"/>
      <c r="G241" s="128"/>
      <c r="H241" s="128"/>
      <c r="I241" s="121"/>
      <c r="J241" s="121"/>
      <c r="K241" s="121"/>
    </row>
    <row r="242" spans="2:11">
      <c r="B242" s="120"/>
      <c r="C242" s="120"/>
      <c r="D242" s="128"/>
      <c r="E242" s="128"/>
      <c r="F242" s="128"/>
      <c r="G242" s="128"/>
      <c r="H242" s="128"/>
      <c r="I242" s="121"/>
      <c r="J242" s="121"/>
      <c r="K242" s="121"/>
    </row>
    <row r="243" spans="2:11">
      <c r="B243" s="120"/>
      <c r="C243" s="120"/>
      <c r="D243" s="128"/>
      <c r="E243" s="128"/>
      <c r="F243" s="128"/>
      <c r="G243" s="128"/>
      <c r="H243" s="128"/>
      <c r="I243" s="121"/>
      <c r="J243" s="121"/>
      <c r="K243" s="121"/>
    </row>
    <row r="244" spans="2:11">
      <c r="B244" s="120"/>
      <c r="C244" s="120"/>
      <c r="D244" s="128"/>
      <c r="E244" s="128"/>
      <c r="F244" s="128"/>
      <c r="G244" s="128"/>
      <c r="H244" s="128"/>
      <c r="I244" s="121"/>
      <c r="J244" s="121"/>
      <c r="K244" s="121"/>
    </row>
    <row r="245" spans="2:11">
      <c r="B245" s="120"/>
      <c r="C245" s="120"/>
      <c r="D245" s="128"/>
      <c r="E245" s="128"/>
      <c r="F245" s="128"/>
      <c r="G245" s="128"/>
      <c r="H245" s="128"/>
      <c r="I245" s="121"/>
      <c r="J245" s="121"/>
      <c r="K245" s="121"/>
    </row>
    <row r="246" spans="2:11">
      <c r="B246" s="120"/>
      <c r="C246" s="120"/>
      <c r="D246" s="128"/>
      <c r="E246" s="128"/>
      <c r="F246" s="128"/>
      <c r="G246" s="128"/>
      <c r="H246" s="128"/>
      <c r="I246" s="121"/>
      <c r="J246" s="121"/>
      <c r="K246" s="121"/>
    </row>
    <row r="247" spans="2:11">
      <c r="B247" s="120"/>
      <c r="C247" s="120"/>
      <c r="D247" s="128"/>
      <c r="E247" s="128"/>
      <c r="F247" s="128"/>
      <c r="G247" s="128"/>
      <c r="H247" s="128"/>
      <c r="I247" s="121"/>
      <c r="J247" s="121"/>
      <c r="K247" s="121"/>
    </row>
    <row r="248" spans="2:11">
      <c r="B248" s="120"/>
      <c r="C248" s="120"/>
      <c r="D248" s="128"/>
      <c r="E248" s="128"/>
      <c r="F248" s="128"/>
      <c r="G248" s="128"/>
      <c r="H248" s="128"/>
      <c r="I248" s="121"/>
      <c r="J248" s="121"/>
      <c r="K248" s="121"/>
    </row>
    <row r="249" spans="2:11">
      <c r="B249" s="120"/>
      <c r="C249" s="120"/>
      <c r="D249" s="128"/>
      <c r="E249" s="128"/>
      <c r="F249" s="128"/>
      <c r="G249" s="128"/>
      <c r="H249" s="128"/>
      <c r="I249" s="121"/>
      <c r="J249" s="121"/>
      <c r="K249" s="121"/>
    </row>
    <row r="250" spans="2:11">
      <c r="B250" s="120"/>
      <c r="C250" s="120"/>
      <c r="D250" s="128"/>
      <c r="E250" s="128"/>
      <c r="F250" s="128"/>
      <c r="G250" s="128"/>
      <c r="H250" s="128"/>
      <c r="I250" s="121"/>
      <c r="J250" s="121"/>
      <c r="K250" s="121"/>
    </row>
    <row r="251" spans="2:11">
      <c r="B251" s="120"/>
      <c r="C251" s="120"/>
      <c r="D251" s="128"/>
      <c r="E251" s="128"/>
      <c r="F251" s="128"/>
      <c r="G251" s="128"/>
      <c r="H251" s="128"/>
      <c r="I251" s="121"/>
      <c r="J251" s="121"/>
      <c r="K251" s="121"/>
    </row>
    <row r="252" spans="2:11">
      <c r="B252" s="120"/>
      <c r="C252" s="120"/>
      <c r="D252" s="128"/>
      <c r="E252" s="128"/>
      <c r="F252" s="128"/>
      <c r="G252" s="128"/>
      <c r="H252" s="128"/>
      <c r="I252" s="121"/>
      <c r="J252" s="121"/>
      <c r="K252" s="121"/>
    </row>
    <row r="253" spans="2:11">
      <c r="B253" s="120"/>
      <c r="C253" s="120"/>
      <c r="D253" s="128"/>
      <c r="E253" s="128"/>
      <c r="F253" s="128"/>
      <c r="G253" s="128"/>
      <c r="H253" s="128"/>
      <c r="I253" s="121"/>
      <c r="J253" s="121"/>
      <c r="K253" s="121"/>
    </row>
    <row r="254" spans="2:11">
      <c r="B254" s="120"/>
      <c r="C254" s="120"/>
      <c r="D254" s="128"/>
      <c r="E254" s="128"/>
      <c r="F254" s="128"/>
      <c r="G254" s="128"/>
      <c r="H254" s="128"/>
      <c r="I254" s="121"/>
      <c r="J254" s="121"/>
      <c r="K254" s="121"/>
    </row>
    <row r="255" spans="2:11">
      <c r="B255" s="120"/>
      <c r="C255" s="120"/>
      <c r="D255" s="128"/>
      <c r="E255" s="128"/>
      <c r="F255" s="128"/>
      <c r="G255" s="128"/>
      <c r="H255" s="128"/>
      <c r="I255" s="121"/>
      <c r="J255" s="121"/>
      <c r="K255" s="121"/>
    </row>
    <row r="256" spans="2:11">
      <c r="B256" s="120"/>
      <c r="C256" s="120"/>
      <c r="D256" s="128"/>
      <c r="E256" s="128"/>
      <c r="F256" s="128"/>
      <c r="G256" s="128"/>
      <c r="H256" s="128"/>
      <c r="I256" s="121"/>
      <c r="J256" s="121"/>
      <c r="K256" s="121"/>
    </row>
    <row r="257" spans="2:11">
      <c r="B257" s="120"/>
      <c r="C257" s="120"/>
      <c r="D257" s="128"/>
      <c r="E257" s="128"/>
      <c r="F257" s="128"/>
      <c r="G257" s="128"/>
      <c r="H257" s="128"/>
      <c r="I257" s="121"/>
      <c r="J257" s="121"/>
      <c r="K257" s="121"/>
    </row>
    <row r="258" spans="2:11">
      <c r="B258" s="120"/>
      <c r="C258" s="120"/>
      <c r="D258" s="128"/>
      <c r="E258" s="128"/>
      <c r="F258" s="128"/>
      <c r="G258" s="128"/>
      <c r="H258" s="128"/>
      <c r="I258" s="121"/>
      <c r="J258" s="121"/>
      <c r="K258" s="121"/>
    </row>
    <row r="259" spans="2:11">
      <c r="B259" s="120"/>
      <c r="C259" s="120"/>
      <c r="D259" s="128"/>
      <c r="E259" s="128"/>
      <c r="F259" s="128"/>
      <c r="G259" s="128"/>
      <c r="H259" s="128"/>
      <c r="I259" s="121"/>
      <c r="J259" s="121"/>
      <c r="K259" s="121"/>
    </row>
    <row r="260" spans="2:11">
      <c r="B260" s="120"/>
      <c r="C260" s="120"/>
      <c r="D260" s="128"/>
      <c r="E260" s="128"/>
      <c r="F260" s="128"/>
      <c r="G260" s="128"/>
      <c r="H260" s="128"/>
      <c r="I260" s="121"/>
      <c r="J260" s="121"/>
      <c r="K260" s="121"/>
    </row>
    <row r="261" spans="2:11">
      <c r="B261" s="120"/>
      <c r="C261" s="120"/>
      <c r="D261" s="128"/>
      <c r="E261" s="128"/>
      <c r="F261" s="128"/>
      <c r="G261" s="128"/>
      <c r="H261" s="128"/>
      <c r="I261" s="121"/>
      <c r="J261" s="121"/>
      <c r="K261" s="121"/>
    </row>
    <row r="262" spans="2:11">
      <c r="B262" s="120"/>
      <c r="C262" s="120"/>
      <c r="D262" s="128"/>
      <c r="E262" s="128"/>
      <c r="F262" s="128"/>
      <c r="G262" s="128"/>
      <c r="H262" s="128"/>
      <c r="I262" s="121"/>
      <c r="J262" s="121"/>
      <c r="K262" s="121"/>
    </row>
    <row r="263" spans="2:11">
      <c r="B263" s="120"/>
      <c r="C263" s="120"/>
      <c r="D263" s="128"/>
      <c r="E263" s="128"/>
      <c r="F263" s="128"/>
      <c r="G263" s="128"/>
      <c r="H263" s="128"/>
      <c r="I263" s="121"/>
      <c r="J263" s="121"/>
      <c r="K263" s="121"/>
    </row>
    <row r="264" spans="2:11">
      <c r="B264" s="120"/>
      <c r="C264" s="120"/>
      <c r="D264" s="128"/>
      <c r="E264" s="128"/>
      <c r="F264" s="128"/>
      <c r="G264" s="128"/>
      <c r="H264" s="128"/>
      <c r="I264" s="121"/>
      <c r="J264" s="121"/>
      <c r="K264" s="121"/>
    </row>
    <row r="265" spans="2:11">
      <c r="B265" s="120"/>
      <c r="C265" s="120"/>
      <c r="D265" s="128"/>
      <c r="E265" s="128"/>
      <c r="F265" s="128"/>
      <c r="G265" s="128"/>
      <c r="H265" s="128"/>
      <c r="I265" s="121"/>
      <c r="J265" s="121"/>
      <c r="K265" s="121"/>
    </row>
    <row r="266" spans="2:11">
      <c r="B266" s="120"/>
      <c r="C266" s="120"/>
      <c r="D266" s="128"/>
      <c r="E266" s="128"/>
      <c r="F266" s="128"/>
      <c r="G266" s="128"/>
      <c r="H266" s="128"/>
      <c r="I266" s="121"/>
      <c r="J266" s="121"/>
      <c r="K266" s="121"/>
    </row>
    <row r="267" spans="2:11">
      <c r="B267" s="120"/>
      <c r="C267" s="120"/>
      <c r="D267" s="128"/>
      <c r="E267" s="128"/>
      <c r="F267" s="128"/>
      <c r="G267" s="128"/>
      <c r="H267" s="128"/>
      <c r="I267" s="121"/>
      <c r="J267" s="121"/>
      <c r="K267" s="121"/>
    </row>
    <row r="268" spans="2:11">
      <c r="B268" s="120"/>
      <c r="C268" s="120"/>
      <c r="D268" s="128"/>
      <c r="E268" s="128"/>
      <c r="F268" s="128"/>
      <c r="G268" s="128"/>
      <c r="H268" s="128"/>
      <c r="I268" s="121"/>
      <c r="J268" s="121"/>
      <c r="K268" s="121"/>
    </row>
    <row r="269" spans="2:11">
      <c r="B269" s="120"/>
      <c r="C269" s="120"/>
      <c r="D269" s="128"/>
      <c r="E269" s="128"/>
      <c r="F269" s="128"/>
      <c r="G269" s="128"/>
      <c r="H269" s="128"/>
      <c r="I269" s="121"/>
      <c r="J269" s="121"/>
      <c r="K269" s="121"/>
    </row>
    <row r="270" spans="2:11">
      <c r="B270" s="120"/>
      <c r="C270" s="120"/>
      <c r="D270" s="128"/>
      <c r="E270" s="128"/>
      <c r="F270" s="128"/>
      <c r="G270" s="128"/>
      <c r="H270" s="128"/>
      <c r="I270" s="121"/>
      <c r="J270" s="121"/>
      <c r="K270" s="121"/>
    </row>
    <row r="271" spans="2:11">
      <c r="B271" s="120"/>
      <c r="C271" s="120"/>
      <c r="D271" s="128"/>
      <c r="E271" s="128"/>
      <c r="F271" s="128"/>
      <c r="G271" s="128"/>
      <c r="H271" s="128"/>
      <c r="I271" s="121"/>
      <c r="J271" s="121"/>
      <c r="K271" s="121"/>
    </row>
    <row r="272" spans="2:11">
      <c r="B272" s="120"/>
      <c r="C272" s="120"/>
      <c r="D272" s="128"/>
      <c r="E272" s="128"/>
      <c r="F272" s="128"/>
      <c r="G272" s="128"/>
      <c r="H272" s="128"/>
      <c r="I272" s="121"/>
      <c r="J272" s="121"/>
      <c r="K272" s="121"/>
    </row>
    <row r="273" spans="2:11">
      <c r="B273" s="120"/>
      <c r="C273" s="120"/>
      <c r="D273" s="128"/>
      <c r="E273" s="128"/>
      <c r="F273" s="128"/>
      <c r="G273" s="128"/>
      <c r="H273" s="128"/>
      <c r="I273" s="121"/>
      <c r="J273" s="121"/>
      <c r="K273" s="121"/>
    </row>
    <row r="274" spans="2:11">
      <c r="B274" s="120"/>
      <c r="C274" s="120"/>
      <c r="D274" s="128"/>
      <c r="E274" s="128"/>
      <c r="F274" s="128"/>
      <c r="G274" s="128"/>
      <c r="H274" s="128"/>
      <c r="I274" s="121"/>
      <c r="J274" s="121"/>
      <c r="K274" s="121"/>
    </row>
    <row r="275" spans="2:11">
      <c r="B275" s="120"/>
      <c r="C275" s="120"/>
      <c r="D275" s="128"/>
      <c r="E275" s="128"/>
      <c r="F275" s="128"/>
      <c r="G275" s="128"/>
      <c r="H275" s="128"/>
      <c r="I275" s="121"/>
      <c r="J275" s="121"/>
      <c r="K275" s="121"/>
    </row>
    <row r="276" spans="2:11">
      <c r="B276" s="120"/>
      <c r="C276" s="120"/>
      <c r="D276" s="128"/>
      <c r="E276" s="128"/>
      <c r="F276" s="128"/>
      <c r="G276" s="128"/>
      <c r="H276" s="128"/>
      <c r="I276" s="121"/>
      <c r="J276" s="121"/>
      <c r="K276" s="121"/>
    </row>
    <row r="277" spans="2:11">
      <c r="B277" s="120"/>
      <c r="C277" s="120"/>
      <c r="D277" s="128"/>
      <c r="E277" s="128"/>
      <c r="F277" s="128"/>
      <c r="G277" s="128"/>
      <c r="H277" s="128"/>
      <c r="I277" s="121"/>
      <c r="J277" s="121"/>
      <c r="K277" s="121"/>
    </row>
    <row r="278" spans="2:11">
      <c r="B278" s="120"/>
      <c r="C278" s="120"/>
      <c r="D278" s="128"/>
      <c r="E278" s="128"/>
      <c r="F278" s="128"/>
      <c r="G278" s="128"/>
      <c r="H278" s="128"/>
      <c r="I278" s="121"/>
      <c r="J278" s="121"/>
      <c r="K278" s="121"/>
    </row>
    <row r="279" spans="2:11">
      <c r="B279" s="120"/>
      <c r="C279" s="120"/>
      <c r="D279" s="128"/>
      <c r="E279" s="128"/>
      <c r="F279" s="128"/>
      <c r="G279" s="128"/>
      <c r="H279" s="128"/>
      <c r="I279" s="121"/>
      <c r="J279" s="121"/>
      <c r="K279" s="121"/>
    </row>
    <row r="280" spans="2:11">
      <c r="B280" s="120"/>
      <c r="C280" s="120"/>
      <c r="D280" s="128"/>
      <c r="E280" s="128"/>
      <c r="F280" s="128"/>
      <c r="G280" s="128"/>
      <c r="H280" s="128"/>
      <c r="I280" s="121"/>
      <c r="J280" s="121"/>
      <c r="K280" s="121"/>
    </row>
    <row r="281" spans="2:11">
      <c r="B281" s="120"/>
      <c r="C281" s="120"/>
      <c r="D281" s="128"/>
      <c r="E281" s="128"/>
      <c r="F281" s="128"/>
      <c r="G281" s="128"/>
      <c r="H281" s="128"/>
      <c r="I281" s="121"/>
      <c r="J281" s="121"/>
      <c r="K281" s="121"/>
    </row>
    <row r="282" spans="2:11">
      <c r="B282" s="120"/>
      <c r="C282" s="120"/>
      <c r="D282" s="128"/>
      <c r="E282" s="128"/>
      <c r="F282" s="128"/>
      <c r="G282" s="128"/>
      <c r="H282" s="128"/>
      <c r="I282" s="121"/>
      <c r="J282" s="121"/>
      <c r="K282" s="121"/>
    </row>
    <row r="283" spans="2:11">
      <c r="B283" s="120"/>
      <c r="C283" s="120"/>
      <c r="D283" s="128"/>
      <c r="E283" s="128"/>
      <c r="F283" s="128"/>
      <c r="G283" s="128"/>
      <c r="H283" s="128"/>
      <c r="I283" s="121"/>
      <c r="J283" s="121"/>
      <c r="K283" s="121"/>
    </row>
    <row r="284" spans="2:11">
      <c r="B284" s="120"/>
      <c r="C284" s="120"/>
      <c r="D284" s="128"/>
      <c r="E284" s="128"/>
      <c r="F284" s="128"/>
      <c r="G284" s="128"/>
      <c r="H284" s="128"/>
      <c r="I284" s="121"/>
      <c r="J284" s="121"/>
      <c r="K284" s="121"/>
    </row>
    <row r="285" spans="2:11">
      <c r="B285" s="120"/>
      <c r="C285" s="120"/>
      <c r="D285" s="128"/>
      <c r="E285" s="128"/>
      <c r="F285" s="128"/>
      <c r="G285" s="128"/>
      <c r="H285" s="128"/>
      <c r="I285" s="121"/>
      <c r="J285" s="121"/>
      <c r="K285" s="121"/>
    </row>
    <row r="286" spans="2:11">
      <c r="B286" s="120"/>
      <c r="C286" s="120"/>
      <c r="D286" s="128"/>
      <c r="E286" s="128"/>
      <c r="F286" s="128"/>
      <c r="G286" s="128"/>
      <c r="H286" s="128"/>
      <c r="I286" s="121"/>
      <c r="J286" s="121"/>
      <c r="K286" s="121"/>
    </row>
    <row r="287" spans="2:11">
      <c r="B287" s="120"/>
      <c r="C287" s="120"/>
      <c r="D287" s="128"/>
      <c r="E287" s="128"/>
      <c r="F287" s="128"/>
      <c r="G287" s="128"/>
      <c r="H287" s="128"/>
      <c r="I287" s="121"/>
      <c r="J287" s="121"/>
      <c r="K287" s="121"/>
    </row>
    <row r="288" spans="2:11">
      <c r="B288" s="120"/>
      <c r="C288" s="120"/>
      <c r="D288" s="128"/>
      <c r="E288" s="128"/>
      <c r="F288" s="128"/>
      <c r="G288" s="128"/>
      <c r="H288" s="128"/>
      <c r="I288" s="121"/>
      <c r="J288" s="121"/>
      <c r="K288" s="121"/>
    </row>
    <row r="289" spans="2:11">
      <c r="B289" s="120"/>
      <c r="C289" s="120"/>
      <c r="D289" s="128"/>
      <c r="E289" s="128"/>
      <c r="F289" s="128"/>
      <c r="G289" s="128"/>
      <c r="H289" s="128"/>
      <c r="I289" s="121"/>
      <c r="J289" s="121"/>
      <c r="K289" s="121"/>
    </row>
    <row r="290" spans="2:11">
      <c r="B290" s="120"/>
      <c r="C290" s="120"/>
      <c r="D290" s="128"/>
      <c r="E290" s="128"/>
      <c r="F290" s="128"/>
      <c r="G290" s="128"/>
      <c r="H290" s="128"/>
      <c r="I290" s="121"/>
      <c r="J290" s="121"/>
      <c r="K290" s="121"/>
    </row>
    <row r="291" spans="2:11">
      <c r="B291" s="120"/>
      <c r="C291" s="120"/>
      <c r="D291" s="128"/>
      <c r="E291" s="128"/>
      <c r="F291" s="128"/>
      <c r="G291" s="128"/>
      <c r="H291" s="128"/>
      <c r="I291" s="121"/>
      <c r="J291" s="121"/>
      <c r="K291" s="121"/>
    </row>
    <row r="292" spans="2:11">
      <c r="B292" s="120"/>
      <c r="C292" s="120"/>
      <c r="D292" s="128"/>
      <c r="E292" s="128"/>
      <c r="F292" s="128"/>
      <c r="G292" s="128"/>
      <c r="H292" s="128"/>
      <c r="I292" s="121"/>
      <c r="J292" s="121"/>
      <c r="K292" s="121"/>
    </row>
    <row r="293" spans="2:11">
      <c r="B293" s="120"/>
      <c r="C293" s="120"/>
      <c r="D293" s="128"/>
      <c r="E293" s="128"/>
      <c r="F293" s="128"/>
      <c r="G293" s="128"/>
      <c r="H293" s="128"/>
      <c r="I293" s="121"/>
      <c r="J293" s="121"/>
      <c r="K293" s="121"/>
    </row>
    <row r="294" spans="2:11">
      <c r="B294" s="120"/>
      <c r="C294" s="120"/>
      <c r="D294" s="128"/>
      <c r="E294" s="128"/>
      <c r="F294" s="128"/>
      <c r="G294" s="128"/>
      <c r="H294" s="128"/>
      <c r="I294" s="121"/>
      <c r="J294" s="121"/>
      <c r="K294" s="121"/>
    </row>
    <row r="295" spans="2:11">
      <c r="B295" s="120"/>
      <c r="C295" s="120"/>
      <c r="D295" s="128"/>
      <c r="E295" s="128"/>
      <c r="F295" s="128"/>
      <c r="G295" s="128"/>
      <c r="H295" s="128"/>
      <c r="I295" s="121"/>
      <c r="J295" s="121"/>
      <c r="K295" s="121"/>
    </row>
    <row r="296" spans="2:11">
      <c r="B296" s="120"/>
      <c r="C296" s="120"/>
      <c r="D296" s="128"/>
      <c r="E296" s="128"/>
      <c r="F296" s="128"/>
      <c r="G296" s="128"/>
      <c r="H296" s="128"/>
      <c r="I296" s="121"/>
      <c r="J296" s="121"/>
      <c r="K296" s="121"/>
    </row>
    <row r="297" spans="2:11">
      <c r="B297" s="120"/>
      <c r="C297" s="120"/>
      <c r="D297" s="128"/>
      <c r="E297" s="128"/>
      <c r="F297" s="128"/>
      <c r="G297" s="128"/>
      <c r="H297" s="128"/>
      <c r="I297" s="121"/>
      <c r="J297" s="121"/>
      <c r="K297" s="121"/>
    </row>
    <row r="298" spans="2:11">
      <c r="B298" s="120"/>
      <c r="C298" s="120"/>
      <c r="D298" s="128"/>
      <c r="E298" s="128"/>
      <c r="F298" s="128"/>
      <c r="G298" s="128"/>
      <c r="H298" s="128"/>
      <c r="I298" s="121"/>
      <c r="J298" s="121"/>
      <c r="K298" s="121"/>
    </row>
    <row r="299" spans="2:11">
      <c r="B299" s="120"/>
      <c r="C299" s="120"/>
      <c r="D299" s="128"/>
      <c r="E299" s="128"/>
      <c r="F299" s="128"/>
      <c r="G299" s="128"/>
      <c r="H299" s="128"/>
      <c r="I299" s="121"/>
      <c r="J299" s="121"/>
      <c r="K299" s="121"/>
    </row>
    <row r="300" spans="2:11">
      <c r="B300" s="120"/>
      <c r="C300" s="120"/>
      <c r="D300" s="128"/>
      <c r="E300" s="128"/>
      <c r="F300" s="128"/>
      <c r="G300" s="128"/>
      <c r="H300" s="128"/>
      <c r="I300" s="121"/>
      <c r="J300" s="121"/>
      <c r="K300" s="121"/>
    </row>
    <row r="301" spans="2:11">
      <c r="B301" s="120"/>
      <c r="C301" s="120"/>
      <c r="D301" s="128"/>
      <c r="E301" s="128"/>
      <c r="F301" s="128"/>
      <c r="G301" s="128"/>
      <c r="H301" s="128"/>
      <c r="I301" s="121"/>
      <c r="J301" s="121"/>
      <c r="K301" s="121"/>
    </row>
    <row r="302" spans="2:11">
      <c r="B302" s="120"/>
      <c r="C302" s="120"/>
      <c r="D302" s="128"/>
      <c r="E302" s="128"/>
      <c r="F302" s="128"/>
      <c r="G302" s="128"/>
      <c r="H302" s="128"/>
      <c r="I302" s="121"/>
      <c r="J302" s="121"/>
      <c r="K302" s="121"/>
    </row>
    <row r="303" spans="2:11">
      <c r="B303" s="120"/>
      <c r="C303" s="120"/>
      <c r="D303" s="128"/>
      <c r="E303" s="128"/>
      <c r="F303" s="128"/>
      <c r="G303" s="128"/>
      <c r="H303" s="128"/>
      <c r="I303" s="121"/>
      <c r="J303" s="121"/>
      <c r="K303" s="121"/>
    </row>
    <row r="304" spans="2:11">
      <c r="B304" s="120"/>
      <c r="C304" s="120"/>
      <c r="D304" s="128"/>
      <c r="E304" s="128"/>
      <c r="F304" s="128"/>
      <c r="G304" s="128"/>
      <c r="H304" s="128"/>
      <c r="I304" s="121"/>
      <c r="J304" s="121"/>
      <c r="K304" s="121"/>
    </row>
    <row r="305" spans="2:11">
      <c r="B305" s="120"/>
      <c r="C305" s="120"/>
      <c r="D305" s="128"/>
      <c r="E305" s="128"/>
      <c r="F305" s="128"/>
      <c r="G305" s="128"/>
      <c r="H305" s="128"/>
      <c r="I305" s="121"/>
      <c r="J305" s="121"/>
      <c r="K305" s="121"/>
    </row>
    <row r="306" spans="2:11">
      <c r="B306" s="120"/>
      <c r="C306" s="120"/>
      <c r="D306" s="128"/>
      <c r="E306" s="128"/>
      <c r="F306" s="128"/>
      <c r="G306" s="128"/>
      <c r="H306" s="128"/>
      <c r="I306" s="121"/>
      <c r="J306" s="121"/>
      <c r="K306" s="121"/>
    </row>
    <row r="307" spans="2:11">
      <c r="B307" s="120"/>
      <c r="C307" s="120"/>
      <c r="D307" s="128"/>
      <c r="E307" s="128"/>
      <c r="F307" s="128"/>
      <c r="G307" s="128"/>
      <c r="H307" s="128"/>
      <c r="I307" s="121"/>
      <c r="J307" s="121"/>
      <c r="K307" s="121"/>
    </row>
    <row r="308" spans="2:11">
      <c r="B308" s="120"/>
      <c r="C308" s="120"/>
      <c r="D308" s="128"/>
      <c r="E308" s="128"/>
      <c r="F308" s="128"/>
      <c r="G308" s="128"/>
      <c r="H308" s="128"/>
      <c r="I308" s="121"/>
      <c r="J308" s="121"/>
      <c r="K308" s="121"/>
    </row>
    <row r="309" spans="2:11">
      <c r="B309" s="120"/>
      <c r="C309" s="120"/>
      <c r="D309" s="128"/>
      <c r="E309" s="128"/>
      <c r="F309" s="128"/>
      <c r="G309" s="128"/>
      <c r="H309" s="128"/>
      <c r="I309" s="121"/>
      <c r="J309" s="121"/>
      <c r="K309" s="121"/>
    </row>
    <row r="310" spans="2:11">
      <c r="B310" s="120"/>
      <c r="C310" s="120"/>
      <c r="D310" s="128"/>
      <c r="E310" s="128"/>
      <c r="F310" s="128"/>
      <c r="G310" s="128"/>
      <c r="H310" s="128"/>
      <c r="I310" s="121"/>
      <c r="J310" s="121"/>
      <c r="K310" s="121"/>
    </row>
    <row r="311" spans="2:11">
      <c r="B311" s="120"/>
      <c r="C311" s="120"/>
      <c r="D311" s="128"/>
      <c r="E311" s="128"/>
      <c r="F311" s="128"/>
      <c r="G311" s="128"/>
      <c r="H311" s="128"/>
      <c r="I311" s="121"/>
      <c r="J311" s="121"/>
      <c r="K311" s="121"/>
    </row>
    <row r="312" spans="2:11">
      <c r="B312" s="120"/>
      <c r="C312" s="120"/>
      <c r="D312" s="128"/>
      <c r="E312" s="128"/>
      <c r="F312" s="128"/>
      <c r="G312" s="128"/>
      <c r="H312" s="128"/>
      <c r="I312" s="121"/>
      <c r="J312" s="121"/>
      <c r="K312" s="12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42.140625" style="2" customWidth="1"/>
    <col min="3" max="3" width="23.8554687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8801</v>
      </c>
    </row>
    <row r="6" spans="2:15" ht="26.25" customHeight="1">
      <c r="B6" s="134" t="s">
        <v>178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2:15" s="3" customFormat="1" ht="63">
      <c r="B7" s="47" t="s">
        <v>114</v>
      </c>
      <c r="C7" s="49" t="s">
        <v>44</v>
      </c>
      <c r="D7" s="49" t="s">
        <v>14</v>
      </c>
      <c r="E7" s="49" t="s">
        <v>15</v>
      </c>
      <c r="F7" s="49" t="s">
        <v>57</v>
      </c>
      <c r="G7" s="49" t="s">
        <v>101</v>
      </c>
      <c r="H7" s="49" t="s">
        <v>53</v>
      </c>
      <c r="I7" s="49" t="s">
        <v>109</v>
      </c>
      <c r="J7" s="49" t="s">
        <v>147</v>
      </c>
      <c r="K7" s="51" t="s">
        <v>148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4" t="s">
        <v>56</v>
      </c>
      <c r="C10" s="107"/>
      <c r="D10" s="107"/>
      <c r="E10" s="107"/>
      <c r="F10" s="107"/>
      <c r="G10" s="107"/>
      <c r="H10" s="109"/>
      <c r="I10" s="108">
        <f>I11</f>
        <v>-2918.153421517</v>
      </c>
      <c r="J10" s="109">
        <f>IFERROR(I10/$I$10,0)</f>
        <v>1</v>
      </c>
      <c r="K10" s="109">
        <f>I10/'סכום נכסי הקרן'!$C$42</f>
        <v>-2.8485276697191891E-4</v>
      </c>
      <c r="O10" s="1"/>
    </row>
    <row r="11" spans="2:15" ht="21" customHeight="1">
      <c r="B11" s="110" t="s">
        <v>197</v>
      </c>
      <c r="C11" s="107"/>
      <c r="D11" s="107"/>
      <c r="E11" s="107"/>
      <c r="F11" s="107"/>
      <c r="G11" s="107"/>
      <c r="H11" s="109"/>
      <c r="I11" s="108">
        <f>SUM(I12:I14)</f>
        <v>-2918.153421517</v>
      </c>
      <c r="J11" s="109">
        <f t="shared" ref="J11" si="0">IFERROR(I11/$I$10,0)</f>
        <v>1</v>
      </c>
      <c r="K11" s="109">
        <f>I11/'סכום נכסי הקרן'!$C$42</f>
        <v>-2.8485276697191891E-4</v>
      </c>
    </row>
    <row r="12" spans="2:15">
      <c r="B12" s="72" t="s">
        <v>2906</v>
      </c>
      <c r="C12" s="73" t="s">
        <v>2907</v>
      </c>
      <c r="D12" s="73" t="s">
        <v>633</v>
      </c>
      <c r="E12" s="73"/>
      <c r="F12" s="87">
        <v>0</v>
      </c>
      <c r="G12" s="86" t="s">
        <v>131</v>
      </c>
      <c r="H12" s="84">
        <v>0</v>
      </c>
      <c r="I12" s="83">
        <v>50.880574353999997</v>
      </c>
      <c r="J12" s="84">
        <f t="shared" ref="J12:J14" si="1">IFERROR(I12/$I$10,0)</f>
        <v>-1.743588050540186E-2</v>
      </c>
      <c r="K12" s="84">
        <f>I12/'סכום נכסי הקרן'!$C$42</f>
        <v>4.9666588065554597E-6</v>
      </c>
    </row>
    <row r="13" spans="2:15">
      <c r="B13" s="72" t="s">
        <v>630</v>
      </c>
      <c r="C13" s="73" t="s">
        <v>631</v>
      </c>
      <c r="D13" s="73" t="s">
        <v>633</v>
      </c>
      <c r="E13" s="86"/>
      <c r="F13" s="87">
        <v>0</v>
      </c>
      <c r="G13" s="86" t="s">
        <v>131</v>
      </c>
      <c r="H13" s="84">
        <v>0</v>
      </c>
      <c r="I13" s="83">
        <v>-212.00744342200002</v>
      </c>
      <c r="J13" s="84">
        <f t="shared" si="1"/>
        <v>7.2651232748341274E-2</v>
      </c>
      <c r="K13" s="84">
        <f>I13/'סכום נכסי הקרן'!$C$42</f>
        <v>-2.0694904672285901E-5</v>
      </c>
    </row>
    <row r="14" spans="2:15">
      <c r="B14" s="72" t="s">
        <v>1409</v>
      </c>
      <c r="C14" s="73" t="s">
        <v>1410</v>
      </c>
      <c r="D14" s="73" t="s">
        <v>633</v>
      </c>
      <c r="E14" s="86"/>
      <c r="F14" s="87">
        <v>0</v>
      </c>
      <c r="G14" s="86" t="s">
        <v>131</v>
      </c>
      <c r="H14" s="84">
        <v>0</v>
      </c>
      <c r="I14" s="83">
        <v>-2757.0265524490001</v>
      </c>
      <c r="J14" s="84">
        <f t="shared" si="1"/>
        <v>0.94478464775706061</v>
      </c>
      <c r="K14" s="84">
        <f>I14/'סכום נכסי הקרן'!$C$42</f>
        <v>-2.6912452110618851E-4</v>
      </c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123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123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120"/>
      <c r="C113" s="121"/>
      <c r="D113" s="128"/>
      <c r="E113" s="128"/>
      <c r="F113" s="128"/>
      <c r="G113" s="128"/>
      <c r="H113" s="128"/>
      <c r="I113" s="121"/>
      <c r="J113" s="121"/>
      <c r="K113" s="121"/>
    </row>
    <row r="114" spans="2:11">
      <c r="B114" s="120"/>
      <c r="C114" s="121"/>
      <c r="D114" s="128"/>
      <c r="E114" s="128"/>
      <c r="F114" s="128"/>
      <c r="G114" s="128"/>
      <c r="H114" s="128"/>
      <c r="I114" s="121"/>
      <c r="J114" s="121"/>
      <c r="K114" s="121"/>
    </row>
    <row r="115" spans="2:11">
      <c r="B115" s="120"/>
      <c r="C115" s="121"/>
      <c r="D115" s="128"/>
      <c r="E115" s="128"/>
      <c r="F115" s="128"/>
      <c r="G115" s="128"/>
      <c r="H115" s="128"/>
      <c r="I115" s="121"/>
      <c r="J115" s="121"/>
      <c r="K115" s="121"/>
    </row>
    <row r="116" spans="2:11">
      <c r="B116" s="120"/>
      <c r="C116" s="121"/>
      <c r="D116" s="128"/>
      <c r="E116" s="128"/>
      <c r="F116" s="128"/>
      <c r="G116" s="128"/>
      <c r="H116" s="128"/>
      <c r="I116" s="121"/>
      <c r="J116" s="121"/>
      <c r="K116" s="121"/>
    </row>
    <row r="117" spans="2:11">
      <c r="B117" s="120"/>
      <c r="C117" s="121"/>
      <c r="D117" s="128"/>
      <c r="E117" s="128"/>
      <c r="F117" s="128"/>
      <c r="G117" s="128"/>
      <c r="H117" s="128"/>
      <c r="I117" s="121"/>
      <c r="J117" s="121"/>
      <c r="K117" s="121"/>
    </row>
    <row r="118" spans="2:11">
      <c r="B118" s="120"/>
      <c r="C118" s="121"/>
      <c r="D118" s="128"/>
      <c r="E118" s="128"/>
      <c r="F118" s="128"/>
      <c r="G118" s="128"/>
      <c r="H118" s="128"/>
      <c r="I118" s="121"/>
      <c r="J118" s="121"/>
      <c r="K118" s="121"/>
    </row>
    <row r="119" spans="2:11">
      <c r="B119" s="120"/>
      <c r="C119" s="121"/>
      <c r="D119" s="128"/>
      <c r="E119" s="128"/>
      <c r="F119" s="128"/>
      <c r="G119" s="128"/>
      <c r="H119" s="128"/>
      <c r="I119" s="121"/>
      <c r="J119" s="121"/>
      <c r="K119" s="121"/>
    </row>
    <row r="120" spans="2:11">
      <c r="B120" s="120"/>
      <c r="C120" s="121"/>
      <c r="D120" s="128"/>
      <c r="E120" s="128"/>
      <c r="F120" s="128"/>
      <c r="G120" s="128"/>
      <c r="H120" s="128"/>
      <c r="I120" s="121"/>
      <c r="J120" s="121"/>
      <c r="K120" s="121"/>
    </row>
    <row r="121" spans="2:11">
      <c r="B121" s="120"/>
      <c r="C121" s="121"/>
      <c r="D121" s="128"/>
      <c r="E121" s="128"/>
      <c r="F121" s="128"/>
      <c r="G121" s="128"/>
      <c r="H121" s="128"/>
      <c r="I121" s="121"/>
      <c r="J121" s="121"/>
      <c r="K121" s="121"/>
    </row>
    <row r="122" spans="2:11">
      <c r="B122" s="120"/>
      <c r="C122" s="121"/>
      <c r="D122" s="128"/>
      <c r="E122" s="128"/>
      <c r="F122" s="128"/>
      <c r="G122" s="128"/>
      <c r="H122" s="128"/>
      <c r="I122" s="121"/>
      <c r="J122" s="121"/>
      <c r="K122" s="121"/>
    </row>
    <row r="123" spans="2:11">
      <c r="B123" s="120"/>
      <c r="C123" s="121"/>
      <c r="D123" s="128"/>
      <c r="E123" s="128"/>
      <c r="F123" s="128"/>
      <c r="G123" s="128"/>
      <c r="H123" s="128"/>
      <c r="I123" s="121"/>
      <c r="J123" s="121"/>
      <c r="K123" s="121"/>
    </row>
    <row r="124" spans="2:11">
      <c r="B124" s="120"/>
      <c r="C124" s="121"/>
      <c r="D124" s="128"/>
      <c r="E124" s="128"/>
      <c r="F124" s="128"/>
      <c r="G124" s="128"/>
      <c r="H124" s="128"/>
      <c r="I124" s="121"/>
      <c r="J124" s="121"/>
      <c r="K124" s="121"/>
    </row>
    <row r="125" spans="2:11">
      <c r="B125" s="120"/>
      <c r="C125" s="121"/>
      <c r="D125" s="128"/>
      <c r="E125" s="128"/>
      <c r="F125" s="128"/>
      <c r="G125" s="128"/>
      <c r="H125" s="128"/>
      <c r="I125" s="121"/>
      <c r="J125" s="121"/>
      <c r="K125" s="121"/>
    </row>
    <row r="126" spans="2:11">
      <c r="B126" s="120"/>
      <c r="C126" s="121"/>
      <c r="D126" s="128"/>
      <c r="E126" s="128"/>
      <c r="F126" s="128"/>
      <c r="G126" s="128"/>
      <c r="H126" s="128"/>
      <c r="I126" s="121"/>
      <c r="J126" s="121"/>
      <c r="K126" s="121"/>
    </row>
    <row r="127" spans="2:11">
      <c r="B127" s="120"/>
      <c r="C127" s="121"/>
      <c r="D127" s="128"/>
      <c r="E127" s="128"/>
      <c r="F127" s="128"/>
      <c r="G127" s="128"/>
      <c r="H127" s="128"/>
      <c r="I127" s="121"/>
      <c r="J127" s="121"/>
      <c r="K127" s="121"/>
    </row>
    <row r="128" spans="2:11">
      <c r="B128" s="120"/>
      <c r="C128" s="121"/>
      <c r="D128" s="128"/>
      <c r="E128" s="128"/>
      <c r="F128" s="128"/>
      <c r="G128" s="128"/>
      <c r="H128" s="128"/>
      <c r="I128" s="121"/>
      <c r="J128" s="121"/>
      <c r="K128" s="121"/>
    </row>
    <row r="129" spans="2:11">
      <c r="B129" s="120"/>
      <c r="C129" s="121"/>
      <c r="D129" s="128"/>
      <c r="E129" s="128"/>
      <c r="F129" s="128"/>
      <c r="G129" s="128"/>
      <c r="H129" s="128"/>
      <c r="I129" s="121"/>
      <c r="J129" s="121"/>
      <c r="K129" s="121"/>
    </row>
    <row r="130" spans="2:11">
      <c r="B130" s="120"/>
      <c r="C130" s="121"/>
      <c r="D130" s="128"/>
      <c r="E130" s="128"/>
      <c r="F130" s="128"/>
      <c r="G130" s="128"/>
      <c r="H130" s="128"/>
      <c r="I130" s="121"/>
      <c r="J130" s="121"/>
      <c r="K130" s="121"/>
    </row>
    <row r="131" spans="2:11">
      <c r="B131" s="120"/>
      <c r="C131" s="121"/>
      <c r="D131" s="128"/>
      <c r="E131" s="128"/>
      <c r="F131" s="128"/>
      <c r="G131" s="128"/>
      <c r="H131" s="128"/>
      <c r="I131" s="121"/>
      <c r="J131" s="121"/>
      <c r="K131" s="121"/>
    </row>
    <row r="132" spans="2:11">
      <c r="B132" s="120"/>
      <c r="C132" s="121"/>
      <c r="D132" s="128"/>
      <c r="E132" s="128"/>
      <c r="F132" s="128"/>
      <c r="G132" s="128"/>
      <c r="H132" s="128"/>
      <c r="I132" s="121"/>
      <c r="J132" s="121"/>
      <c r="K132" s="121"/>
    </row>
    <row r="133" spans="2:11">
      <c r="B133" s="120"/>
      <c r="C133" s="121"/>
      <c r="D133" s="128"/>
      <c r="E133" s="128"/>
      <c r="F133" s="128"/>
      <c r="G133" s="128"/>
      <c r="H133" s="128"/>
      <c r="I133" s="121"/>
      <c r="J133" s="121"/>
      <c r="K133" s="121"/>
    </row>
    <row r="134" spans="2:11">
      <c r="B134" s="120"/>
      <c r="C134" s="121"/>
      <c r="D134" s="128"/>
      <c r="E134" s="128"/>
      <c r="F134" s="128"/>
      <c r="G134" s="128"/>
      <c r="H134" s="128"/>
      <c r="I134" s="121"/>
      <c r="J134" s="121"/>
      <c r="K134" s="121"/>
    </row>
    <row r="135" spans="2:11">
      <c r="B135" s="120"/>
      <c r="C135" s="121"/>
      <c r="D135" s="128"/>
      <c r="E135" s="128"/>
      <c r="F135" s="128"/>
      <c r="G135" s="128"/>
      <c r="H135" s="128"/>
      <c r="I135" s="121"/>
      <c r="J135" s="121"/>
      <c r="K135" s="121"/>
    </row>
    <row r="136" spans="2:11">
      <c r="B136" s="120"/>
      <c r="C136" s="121"/>
      <c r="D136" s="128"/>
      <c r="E136" s="128"/>
      <c r="F136" s="128"/>
      <c r="G136" s="128"/>
      <c r="H136" s="128"/>
      <c r="I136" s="121"/>
      <c r="J136" s="121"/>
      <c r="K136" s="121"/>
    </row>
    <row r="137" spans="2:11">
      <c r="B137" s="120"/>
      <c r="C137" s="121"/>
      <c r="D137" s="128"/>
      <c r="E137" s="128"/>
      <c r="F137" s="128"/>
      <c r="G137" s="128"/>
      <c r="H137" s="128"/>
      <c r="I137" s="121"/>
      <c r="J137" s="121"/>
      <c r="K137" s="121"/>
    </row>
    <row r="138" spans="2:11">
      <c r="B138" s="120"/>
      <c r="C138" s="121"/>
      <c r="D138" s="128"/>
      <c r="E138" s="128"/>
      <c r="F138" s="128"/>
      <c r="G138" s="128"/>
      <c r="H138" s="128"/>
      <c r="I138" s="121"/>
      <c r="J138" s="121"/>
      <c r="K138" s="121"/>
    </row>
    <row r="139" spans="2:11">
      <c r="B139" s="120"/>
      <c r="C139" s="121"/>
      <c r="D139" s="128"/>
      <c r="E139" s="128"/>
      <c r="F139" s="128"/>
      <c r="G139" s="128"/>
      <c r="H139" s="128"/>
      <c r="I139" s="121"/>
      <c r="J139" s="121"/>
      <c r="K139" s="121"/>
    </row>
    <row r="140" spans="2:11">
      <c r="B140" s="120"/>
      <c r="C140" s="121"/>
      <c r="D140" s="128"/>
      <c r="E140" s="128"/>
      <c r="F140" s="128"/>
      <c r="G140" s="128"/>
      <c r="H140" s="128"/>
      <c r="I140" s="121"/>
      <c r="J140" s="121"/>
      <c r="K140" s="121"/>
    </row>
    <row r="141" spans="2:11">
      <c r="B141" s="120"/>
      <c r="C141" s="121"/>
      <c r="D141" s="128"/>
      <c r="E141" s="128"/>
      <c r="F141" s="128"/>
      <c r="G141" s="128"/>
      <c r="H141" s="128"/>
      <c r="I141" s="121"/>
      <c r="J141" s="121"/>
      <c r="K141" s="121"/>
    </row>
    <row r="142" spans="2:11">
      <c r="B142" s="120"/>
      <c r="C142" s="121"/>
      <c r="D142" s="128"/>
      <c r="E142" s="128"/>
      <c r="F142" s="128"/>
      <c r="G142" s="128"/>
      <c r="H142" s="128"/>
      <c r="I142" s="121"/>
      <c r="J142" s="121"/>
      <c r="K142" s="121"/>
    </row>
    <row r="143" spans="2:11">
      <c r="B143" s="120"/>
      <c r="C143" s="121"/>
      <c r="D143" s="128"/>
      <c r="E143" s="128"/>
      <c r="F143" s="128"/>
      <c r="G143" s="128"/>
      <c r="H143" s="128"/>
      <c r="I143" s="121"/>
      <c r="J143" s="121"/>
      <c r="K143" s="121"/>
    </row>
    <row r="144" spans="2:11">
      <c r="B144" s="120"/>
      <c r="C144" s="121"/>
      <c r="D144" s="128"/>
      <c r="E144" s="128"/>
      <c r="F144" s="128"/>
      <c r="G144" s="128"/>
      <c r="H144" s="128"/>
      <c r="I144" s="121"/>
      <c r="J144" s="121"/>
      <c r="K144" s="121"/>
    </row>
    <row r="145" spans="2:11">
      <c r="B145" s="120"/>
      <c r="C145" s="121"/>
      <c r="D145" s="128"/>
      <c r="E145" s="128"/>
      <c r="F145" s="128"/>
      <c r="G145" s="128"/>
      <c r="H145" s="128"/>
      <c r="I145" s="121"/>
      <c r="J145" s="121"/>
      <c r="K145" s="121"/>
    </row>
    <row r="146" spans="2:11">
      <c r="B146" s="120"/>
      <c r="C146" s="121"/>
      <c r="D146" s="128"/>
      <c r="E146" s="128"/>
      <c r="F146" s="128"/>
      <c r="G146" s="128"/>
      <c r="H146" s="128"/>
      <c r="I146" s="121"/>
      <c r="J146" s="121"/>
      <c r="K146" s="121"/>
    </row>
    <row r="147" spans="2:11">
      <c r="B147" s="120"/>
      <c r="C147" s="121"/>
      <c r="D147" s="128"/>
      <c r="E147" s="128"/>
      <c r="F147" s="128"/>
      <c r="G147" s="128"/>
      <c r="H147" s="128"/>
      <c r="I147" s="121"/>
      <c r="J147" s="121"/>
      <c r="K147" s="121"/>
    </row>
    <row r="148" spans="2:11">
      <c r="B148" s="120"/>
      <c r="C148" s="121"/>
      <c r="D148" s="128"/>
      <c r="E148" s="128"/>
      <c r="F148" s="128"/>
      <c r="G148" s="128"/>
      <c r="H148" s="128"/>
      <c r="I148" s="121"/>
      <c r="J148" s="121"/>
      <c r="K148" s="121"/>
    </row>
    <row r="149" spans="2:11">
      <c r="B149" s="120"/>
      <c r="C149" s="121"/>
      <c r="D149" s="128"/>
      <c r="E149" s="128"/>
      <c r="F149" s="128"/>
      <c r="G149" s="128"/>
      <c r="H149" s="128"/>
      <c r="I149" s="121"/>
      <c r="J149" s="121"/>
      <c r="K149" s="121"/>
    </row>
    <row r="150" spans="2:11">
      <c r="B150" s="120"/>
      <c r="C150" s="121"/>
      <c r="D150" s="128"/>
      <c r="E150" s="128"/>
      <c r="F150" s="128"/>
      <c r="G150" s="128"/>
      <c r="H150" s="128"/>
      <c r="I150" s="121"/>
      <c r="J150" s="121"/>
      <c r="K150" s="121"/>
    </row>
    <row r="151" spans="2:11">
      <c r="B151" s="120"/>
      <c r="C151" s="121"/>
      <c r="D151" s="128"/>
      <c r="E151" s="128"/>
      <c r="F151" s="128"/>
      <c r="G151" s="128"/>
      <c r="H151" s="128"/>
      <c r="I151" s="121"/>
      <c r="J151" s="121"/>
      <c r="K151" s="121"/>
    </row>
    <row r="152" spans="2:11">
      <c r="B152" s="120"/>
      <c r="C152" s="121"/>
      <c r="D152" s="128"/>
      <c r="E152" s="128"/>
      <c r="F152" s="128"/>
      <c r="G152" s="128"/>
      <c r="H152" s="128"/>
      <c r="I152" s="121"/>
      <c r="J152" s="121"/>
      <c r="K152" s="121"/>
    </row>
    <row r="153" spans="2:11">
      <c r="B153" s="120"/>
      <c r="C153" s="121"/>
      <c r="D153" s="128"/>
      <c r="E153" s="128"/>
      <c r="F153" s="128"/>
      <c r="G153" s="128"/>
      <c r="H153" s="128"/>
      <c r="I153" s="121"/>
      <c r="J153" s="121"/>
      <c r="K153" s="121"/>
    </row>
    <row r="154" spans="2:11">
      <c r="B154" s="120"/>
      <c r="C154" s="121"/>
      <c r="D154" s="128"/>
      <c r="E154" s="128"/>
      <c r="F154" s="128"/>
      <c r="G154" s="128"/>
      <c r="H154" s="128"/>
      <c r="I154" s="121"/>
      <c r="J154" s="121"/>
      <c r="K154" s="121"/>
    </row>
    <row r="155" spans="2:11">
      <c r="B155" s="120"/>
      <c r="C155" s="121"/>
      <c r="D155" s="128"/>
      <c r="E155" s="128"/>
      <c r="F155" s="128"/>
      <c r="G155" s="128"/>
      <c r="H155" s="128"/>
      <c r="I155" s="121"/>
      <c r="J155" s="121"/>
      <c r="K155" s="121"/>
    </row>
    <row r="156" spans="2:11">
      <c r="B156" s="120"/>
      <c r="C156" s="121"/>
      <c r="D156" s="128"/>
      <c r="E156" s="128"/>
      <c r="F156" s="128"/>
      <c r="G156" s="128"/>
      <c r="H156" s="128"/>
      <c r="I156" s="121"/>
      <c r="J156" s="121"/>
      <c r="K156" s="121"/>
    </row>
    <row r="157" spans="2:11">
      <c r="B157" s="120"/>
      <c r="C157" s="121"/>
      <c r="D157" s="128"/>
      <c r="E157" s="128"/>
      <c r="F157" s="128"/>
      <c r="G157" s="128"/>
      <c r="H157" s="128"/>
      <c r="I157" s="121"/>
      <c r="J157" s="121"/>
      <c r="K157" s="121"/>
    </row>
    <row r="158" spans="2:11">
      <c r="B158" s="120"/>
      <c r="C158" s="121"/>
      <c r="D158" s="128"/>
      <c r="E158" s="128"/>
      <c r="F158" s="128"/>
      <c r="G158" s="128"/>
      <c r="H158" s="128"/>
      <c r="I158" s="121"/>
      <c r="J158" s="121"/>
      <c r="K158" s="121"/>
    </row>
    <row r="159" spans="2:11">
      <c r="B159" s="120"/>
      <c r="C159" s="121"/>
      <c r="D159" s="128"/>
      <c r="E159" s="128"/>
      <c r="F159" s="128"/>
      <c r="G159" s="128"/>
      <c r="H159" s="128"/>
      <c r="I159" s="121"/>
      <c r="J159" s="121"/>
      <c r="K159" s="121"/>
    </row>
    <row r="160" spans="2:11">
      <c r="B160" s="120"/>
      <c r="C160" s="121"/>
      <c r="D160" s="128"/>
      <c r="E160" s="128"/>
      <c r="F160" s="128"/>
      <c r="G160" s="128"/>
      <c r="H160" s="128"/>
      <c r="I160" s="121"/>
      <c r="J160" s="121"/>
      <c r="K160" s="121"/>
    </row>
    <row r="161" spans="2:11">
      <c r="B161" s="120"/>
      <c r="C161" s="121"/>
      <c r="D161" s="128"/>
      <c r="E161" s="128"/>
      <c r="F161" s="128"/>
      <c r="G161" s="128"/>
      <c r="H161" s="128"/>
      <c r="I161" s="121"/>
      <c r="J161" s="121"/>
      <c r="K161" s="121"/>
    </row>
    <row r="162" spans="2:11">
      <c r="B162" s="120"/>
      <c r="C162" s="121"/>
      <c r="D162" s="128"/>
      <c r="E162" s="128"/>
      <c r="F162" s="128"/>
      <c r="G162" s="128"/>
      <c r="H162" s="128"/>
      <c r="I162" s="121"/>
      <c r="J162" s="121"/>
      <c r="K162" s="121"/>
    </row>
    <row r="163" spans="2:11">
      <c r="B163" s="120"/>
      <c r="C163" s="121"/>
      <c r="D163" s="128"/>
      <c r="E163" s="128"/>
      <c r="F163" s="128"/>
      <c r="G163" s="128"/>
      <c r="H163" s="128"/>
      <c r="I163" s="121"/>
      <c r="J163" s="121"/>
      <c r="K163" s="121"/>
    </row>
    <row r="164" spans="2:11">
      <c r="B164" s="120"/>
      <c r="C164" s="121"/>
      <c r="D164" s="128"/>
      <c r="E164" s="128"/>
      <c r="F164" s="128"/>
      <c r="G164" s="128"/>
      <c r="H164" s="128"/>
      <c r="I164" s="121"/>
      <c r="J164" s="121"/>
      <c r="K164" s="121"/>
    </row>
    <row r="165" spans="2:11">
      <c r="B165" s="120"/>
      <c r="C165" s="121"/>
      <c r="D165" s="128"/>
      <c r="E165" s="128"/>
      <c r="F165" s="128"/>
      <c r="G165" s="128"/>
      <c r="H165" s="128"/>
      <c r="I165" s="121"/>
      <c r="J165" s="121"/>
      <c r="K165" s="121"/>
    </row>
    <row r="166" spans="2:11">
      <c r="B166" s="120"/>
      <c r="C166" s="121"/>
      <c r="D166" s="128"/>
      <c r="E166" s="128"/>
      <c r="F166" s="128"/>
      <c r="G166" s="128"/>
      <c r="H166" s="128"/>
      <c r="I166" s="121"/>
      <c r="J166" s="121"/>
      <c r="K166" s="121"/>
    </row>
    <row r="167" spans="2:11">
      <c r="B167" s="120"/>
      <c r="C167" s="121"/>
      <c r="D167" s="128"/>
      <c r="E167" s="128"/>
      <c r="F167" s="128"/>
      <c r="G167" s="128"/>
      <c r="H167" s="128"/>
      <c r="I167" s="121"/>
      <c r="J167" s="121"/>
      <c r="K167" s="121"/>
    </row>
    <row r="168" spans="2:11">
      <c r="B168" s="120"/>
      <c r="C168" s="121"/>
      <c r="D168" s="128"/>
      <c r="E168" s="128"/>
      <c r="F168" s="128"/>
      <c r="G168" s="128"/>
      <c r="H168" s="128"/>
      <c r="I168" s="121"/>
      <c r="J168" s="121"/>
      <c r="K168" s="121"/>
    </row>
    <row r="169" spans="2:11">
      <c r="B169" s="120"/>
      <c r="C169" s="121"/>
      <c r="D169" s="128"/>
      <c r="E169" s="128"/>
      <c r="F169" s="128"/>
      <c r="G169" s="128"/>
      <c r="H169" s="128"/>
      <c r="I169" s="121"/>
      <c r="J169" s="121"/>
      <c r="K169" s="121"/>
    </row>
    <row r="170" spans="2:11">
      <c r="B170" s="120"/>
      <c r="C170" s="121"/>
      <c r="D170" s="128"/>
      <c r="E170" s="128"/>
      <c r="F170" s="128"/>
      <c r="G170" s="128"/>
      <c r="H170" s="128"/>
      <c r="I170" s="121"/>
      <c r="J170" s="121"/>
      <c r="K170" s="121"/>
    </row>
    <row r="171" spans="2:11">
      <c r="B171" s="120"/>
      <c r="C171" s="121"/>
      <c r="D171" s="128"/>
      <c r="E171" s="128"/>
      <c r="F171" s="128"/>
      <c r="G171" s="128"/>
      <c r="H171" s="128"/>
      <c r="I171" s="121"/>
      <c r="J171" s="121"/>
      <c r="K171" s="121"/>
    </row>
    <row r="172" spans="2:11">
      <c r="B172" s="120"/>
      <c r="C172" s="121"/>
      <c r="D172" s="128"/>
      <c r="E172" s="128"/>
      <c r="F172" s="128"/>
      <c r="G172" s="128"/>
      <c r="H172" s="128"/>
      <c r="I172" s="121"/>
      <c r="J172" s="121"/>
      <c r="K172" s="121"/>
    </row>
    <row r="173" spans="2:11">
      <c r="B173" s="120"/>
      <c r="C173" s="121"/>
      <c r="D173" s="128"/>
      <c r="E173" s="128"/>
      <c r="F173" s="128"/>
      <c r="G173" s="128"/>
      <c r="H173" s="128"/>
      <c r="I173" s="121"/>
      <c r="J173" s="121"/>
      <c r="K173" s="121"/>
    </row>
    <row r="174" spans="2:11">
      <c r="B174" s="120"/>
      <c r="C174" s="121"/>
      <c r="D174" s="128"/>
      <c r="E174" s="128"/>
      <c r="F174" s="128"/>
      <c r="G174" s="128"/>
      <c r="H174" s="128"/>
      <c r="I174" s="121"/>
      <c r="J174" s="121"/>
      <c r="K174" s="121"/>
    </row>
    <row r="175" spans="2:11">
      <c r="B175" s="120"/>
      <c r="C175" s="121"/>
      <c r="D175" s="128"/>
      <c r="E175" s="128"/>
      <c r="F175" s="128"/>
      <c r="G175" s="128"/>
      <c r="H175" s="128"/>
      <c r="I175" s="121"/>
      <c r="J175" s="121"/>
      <c r="K175" s="121"/>
    </row>
    <row r="176" spans="2:11">
      <c r="B176" s="120"/>
      <c r="C176" s="121"/>
      <c r="D176" s="128"/>
      <c r="E176" s="128"/>
      <c r="F176" s="128"/>
      <c r="G176" s="128"/>
      <c r="H176" s="128"/>
      <c r="I176" s="121"/>
      <c r="J176" s="121"/>
      <c r="K176" s="121"/>
    </row>
    <row r="177" spans="2:11">
      <c r="B177" s="120"/>
      <c r="C177" s="121"/>
      <c r="D177" s="128"/>
      <c r="E177" s="128"/>
      <c r="F177" s="128"/>
      <c r="G177" s="128"/>
      <c r="H177" s="128"/>
      <c r="I177" s="121"/>
      <c r="J177" s="121"/>
      <c r="K177" s="121"/>
    </row>
    <row r="178" spans="2:11">
      <c r="B178" s="120"/>
      <c r="C178" s="121"/>
      <c r="D178" s="128"/>
      <c r="E178" s="128"/>
      <c r="F178" s="128"/>
      <c r="G178" s="128"/>
      <c r="H178" s="128"/>
      <c r="I178" s="121"/>
      <c r="J178" s="121"/>
      <c r="K178" s="121"/>
    </row>
    <row r="179" spans="2:11">
      <c r="B179" s="120"/>
      <c r="C179" s="121"/>
      <c r="D179" s="128"/>
      <c r="E179" s="128"/>
      <c r="F179" s="128"/>
      <c r="G179" s="128"/>
      <c r="H179" s="128"/>
      <c r="I179" s="121"/>
      <c r="J179" s="121"/>
      <c r="K179" s="121"/>
    </row>
    <row r="180" spans="2:11">
      <c r="B180" s="120"/>
      <c r="C180" s="121"/>
      <c r="D180" s="128"/>
      <c r="E180" s="128"/>
      <c r="F180" s="128"/>
      <c r="G180" s="128"/>
      <c r="H180" s="128"/>
      <c r="I180" s="121"/>
      <c r="J180" s="121"/>
      <c r="K180" s="121"/>
    </row>
    <row r="181" spans="2:11">
      <c r="B181" s="120"/>
      <c r="C181" s="121"/>
      <c r="D181" s="128"/>
      <c r="E181" s="128"/>
      <c r="F181" s="128"/>
      <c r="G181" s="128"/>
      <c r="H181" s="128"/>
      <c r="I181" s="121"/>
      <c r="J181" s="121"/>
      <c r="K181" s="121"/>
    </row>
    <row r="182" spans="2:11">
      <c r="B182" s="120"/>
      <c r="C182" s="121"/>
      <c r="D182" s="128"/>
      <c r="E182" s="128"/>
      <c r="F182" s="128"/>
      <c r="G182" s="128"/>
      <c r="H182" s="128"/>
      <c r="I182" s="121"/>
      <c r="J182" s="121"/>
      <c r="K182" s="121"/>
    </row>
    <row r="183" spans="2:11">
      <c r="B183" s="120"/>
      <c r="C183" s="121"/>
      <c r="D183" s="128"/>
      <c r="E183" s="128"/>
      <c r="F183" s="128"/>
      <c r="G183" s="128"/>
      <c r="H183" s="128"/>
      <c r="I183" s="121"/>
      <c r="J183" s="121"/>
      <c r="K183" s="121"/>
    </row>
    <row r="184" spans="2:11">
      <c r="B184" s="120"/>
      <c r="C184" s="121"/>
      <c r="D184" s="128"/>
      <c r="E184" s="128"/>
      <c r="F184" s="128"/>
      <c r="G184" s="128"/>
      <c r="H184" s="128"/>
      <c r="I184" s="121"/>
      <c r="J184" s="121"/>
      <c r="K184" s="121"/>
    </row>
    <row r="185" spans="2:11">
      <c r="B185" s="120"/>
      <c r="C185" s="121"/>
      <c r="D185" s="128"/>
      <c r="E185" s="128"/>
      <c r="F185" s="128"/>
      <c r="G185" s="128"/>
      <c r="H185" s="128"/>
      <c r="I185" s="121"/>
      <c r="J185" s="121"/>
      <c r="K185" s="121"/>
    </row>
    <row r="186" spans="2:11">
      <c r="B186" s="120"/>
      <c r="C186" s="121"/>
      <c r="D186" s="128"/>
      <c r="E186" s="128"/>
      <c r="F186" s="128"/>
      <c r="G186" s="128"/>
      <c r="H186" s="128"/>
      <c r="I186" s="121"/>
      <c r="J186" s="121"/>
      <c r="K186" s="121"/>
    </row>
    <row r="187" spans="2:11">
      <c r="B187" s="120"/>
      <c r="C187" s="121"/>
      <c r="D187" s="128"/>
      <c r="E187" s="128"/>
      <c r="F187" s="128"/>
      <c r="G187" s="128"/>
      <c r="H187" s="128"/>
      <c r="I187" s="121"/>
      <c r="J187" s="121"/>
      <c r="K187" s="121"/>
    </row>
    <row r="188" spans="2:11">
      <c r="B188" s="120"/>
      <c r="C188" s="121"/>
      <c r="D188" s="128"/>
      <c r="E188" s="128"/>
      <c r="F188" s="128"/>
      <c r="G188" s="128"/>
      <c r="H188" s="128"/>
      <c r="I188" s="121"/>
      <c r="J188" s="121"/>
      <c r="K188" s="121"/>
    </row>
    <row r="189" spans="2:11">
      <c r="B189" s="120"/>
      <c r="C189" s="121"/>
      <c r="D189" s="128"/>
      <c r="E189" s="128"/>
      <c r="F189" s="128"/>
      <c r="G189" s="128"/>
      <c r="H189" s="128"/>
      <c r="I189" s="121"/>
      <c r="J189" s="121"/>
      <c r="K189" s="121"/>
    </row>
    <row r="190" spans="2:11">
      <c r="B190" s="120"/>
      <c r="C190" s="121"/>
      <c r="D190" s="128"/>
      <c r="E190" s="128"/>
      <c r="F190" s="128"/>
      <c r="G190" s="128"/>
      <c r="H190" s="128"/>
      <c r="I190" s="121"/>
      <c r="J190" s="121"/>
      <c r="K190" s="121"/>
    </row>
    <row r="191" spans="2:11">
      <c r="B191" s="120"/>
      <c r="C191" s="121"/>
      <c r="D191" s="128"/>
      <c r="E191" s="128"/>
      <c r="F191" s="128"/>
      <c r="G191" s="128"/>
      <c r="H191" s="128"/>
      <c r="I191" s="121"/>
      <c r="J191" s="121"/>
      <c r="K191" s="121"/>
    </row>
    <row r="192" spans="2:11">
      <c r="B192" s="120"/>
      <c r="C192" s="121"/>
      <c r="D192" s="128"/>
      <c r="E192" s="128"/>
      <c r="F192" s="128"/>
      <c r="G192" s="128"/>
      <c r="H192" s="128"/>
      <c r="I192" s="121"/>
      <c r="J192" s="121"/>
      <c r="K192" s="121"/>
    </row>
    <row r="193" spans="2:11">
      <c r="B193" s="120"/>
      <c r="C193" s="121"/>
      <c r="D193" s="128"/>
      <c r="E193" s="128"/>
      <c r="F193" s="128"/>
      <c r="G193" s="128"/>
      <c r="H193" s="128"/>
      <c r="I193" s="121"/>
      <c r="J193" s="121"/>
      <c r="K193" s="121"/>
    </row>
    <row r="194" spans="2:11">
      <c r="B194" s="120"/>
      <c r="C194" s="121"/>
      <c r="D194" s="128"/>
      <c r="E194" s="128"/>
      <c r="F194" s="128"/>
      <c r="G194" s="128"/>
      <c r="H194" s="128"/>
      <c r="I194" s="121"/>
      <c r="J194" s="121"/>
      <c r="K194" s="121"/>
    </row>
    <row r="195" spans="2:11">
      <c r="B195" s="120"/>
      <c r="C195" s="121"/>
      <c r="D195" s="128"/>
      <c r="E195" s="128"/>
      <c r="F195" s="128"/>
      <c r="G195" s="128"/>
      <c r="H195" s="128"/>
      <c r="I195" s="121"/>
      <c r="J195" s="121"/>
      <c r="K195" s="121"/>
    </row>
    <row r="196" spans="2:11">
      <c r="B196" s="120"/>
      <c r="C196" s="121"/>
      <c r="D196" s="128"/>
      <c r="E196" s="128"/>
      <c r="F196" s="128"/>
      <c r="G196" s="128"/>
      <c r="H196" s="128"/>
      <c r="I196" s="121"/>
      <c r="J196" s="121"/>
      <c r="K196" s="121"/>
    </row>
    <row r="197" spans="2:11">
      <c r="B197" s="120"/>
      <c r="C197" s="121"/>
      <c r="D197" s="128"/>
      <c r="E197" s="128"/>
      <c r="F197" s="128"/>
      <c r="G197" s="128"/>
      <c r="H197" s="128"/>
      <c r="I197" s="121"/>
      <c r="J197" s="121"/>
      <c r="K197" s="121"/>
    </row>
    <row r="198" spans="2:11">
      <c r="B198" s="120"/>
      <c r="C198" s="121"/>
      <c r="D198" s="128"/>
      <c r="E198" s="128"/>
      <c r="F198" s="128"/>
      <c r="G198" s="128"/>
      <c r="H198" s="128"/>
      <c r="I198" s="121"/>
      <c r="J198" s="121"/>
      <c r="K198" s="121"/>
    </row>
    <row r="199" spans="2:11">
      <c r="B199" s="120"/>
      <c r="C199" s="121"/>
      <c r="D199" s="128"/>
      <c r="E199" s="128"/>
      <c r="F199" s="128"/>
      <c r="G199" s="128"/>
      <c r="H199" s="128"/>
      <c r="I199" s="121"/>
      <c r="J199" s="121"/>
      <c r="K199" s="121"/>
    </row>
    <row r="200" spans="2:11">
      <c r="B200" s="120"/>
      <c r="C200" s="121"/>
      <c r="D200" s="128"/>
      <c r="E200" s="128"/>
      <c r="F200" s="128"/>
      <c r="G200" s="128"/>
      <c r="H200" s="128"/>
      <c r="I200" s="121"/>
      <c r="J200" s="121"/>
      <c r="K200" s="121"/>
    </row>
    <row r="201" spans="2:11">
      <c r="B201" s="120"/>
      <c r="C201" s="121"/>
      <c r="D201" s="128"/>
      <c r="E201" s="128"/>
      <c r="F201" s="128"/>
      <c r="G201" s="128"/>
      <c r="H201" s="128"/>
      <c r="I201" s="121"/>
      <c r="J201" s="121"/>
      <c r="K201" s="121"/>
    </row>
    <row r="202" spans="2:11">
      <c r="B202" s="120"/>
      <c r="C202" s="121"/>
      <c r="D202" s="128"/>
      <c r="E202" s="128"/>
      <c r="F202" s="128"/>
      <c r="G202" s="128"/>
      <c r="H202" s="128"/>
      <c r="I202" s="121"/>
      <c r="J202" s="121"/>
      <c r="K202" s="121"/>
    </row>
    <row r="203" spans="2:11">
      <c r="B203" s="120"/>
      <c r="C203" s="121"/>
      <c r="D203" s="128"/>
      <c r="E203" s="128"/>
      <c r="F203" s="128"/>
      <c r="G203" s="128"/>
      <c r="H203" s="128"/>
      <c r="I203" s="121"/>
      <c r="J203" s="121"/>
      <c r="K203" s="121"/>
    </row>
    <row r="204" spans="2:11">
      <c r="B204" s="120"/>
      <c r="C204" s="121"/>
      <c r="D204" s="128"/>
      <c r="E204" s="128"/>
      <c r="F204" s="128"/>
      <c r="G204" s="128"/>
      <c r="H204" s="128"/>
      <c r="I204" s="121"/>
      <c r="J204" s="121"/>
      <c r="K204" s="121"/>
    </row>
    <row r="205" spans="2:11">
      <c r="B205" s="120"/>
      <c r="C205" s="121"/>
      <c r="D205" s="128"/>
      <c r="E205" s="128"/>
      <c r="F205" s="128"/>
      <c r="G205" s="128"/>
      <c r="H205" s="128"/>
      <c r="I205" s="121"/>
      <c r="J205" s="121"/>
      <c r="K205" s="121"/>
    </row>
    <row r="206" spans="2:11">
      <c r="B206" s="120"/>
      <c r="C206" s="121"/>
      <c r="D206" s="128"/>
      <c r="E206" s="128"/>
      <c r="F206" s="128"/>
      <c r="G206" s="128"/>
      <c r="H206" s="128"/>
      <c r="I206" s="121"/>
      <c r="J206" s="121"/>
      <c r="K206" s="121"/>
    </row>
    <row r="207" spans="2:11">
      <c r="B207" s="120"/>
      <c r="C207" s="121"/>
      <c r="D207" s="128"/>
      <c r="E207" s="128"/>
      <c r="F207" s="128"/>
      <c r="G207" s="128"/>
      <c r="H207" s="128"/>
      <c r="I207" s="121"/>
      <c r="J207" s="121"/>
      <c r="K207" s="121"/>
    </row>
    <row r="208" spans="2:11">
      <c r="B208" s="120"/>
      <c r="C208" s="121"/>
      <c r="D208" s="128"/>
      <c r="E208" s="128"/>
      <c r="F208" s="128"/>
      <c r="G208" s="128"/>
      <c r="H208" s="128"/>
      <c r="I208" s="121"/>
      <c r="J208" s="121"/>
      <c r="K208" s="121"/>
    </row>
    <row r="209" spans="2:11">
      <c r="B209" s="120"/>
      <c r="C209" s="121"/>
      <c r="D209" s="128"/>
      <c r="E209" s="128"/>
      <c r="F209" s="128"/>
      <c r="G209" s="128"/>
      <c r="H209" s="128"/>
      <c r="I209" s="121"/>
      <c r="J209" s="121"/>
      <c r="K209" s="121"/>
    </row>
    <row r="210" spans="2:11">
      <c r="B210" s="120"/>
      <c r="C210" s="121"/>
      <c r="D210" s="128"/>
      <c r="E210" s="128"/>
      <c r="F210" s="128"/>
      <c r="G210" s="128"/>
      <c r="H210" s="128"/>
      <c r="I210" s="121"/>
      <c r="J210" s="121"/>
      <c r="K210" s="121"/>
    </row>
    <row r="211" spans="2:11">
      <c r="B211" s="120"/>
      <c r="C211" s="121"/>
      <c r="D211" s="128"/>
      <c r="E211" s="128"/>
      <c r="F211" s="128"/>
      <c r="G211" s="128"/>
      <c r="H211" s="128"/>
      <c r="I211" s="121"/>
      <c r="J211" s="121"/>
      <c r="K211" s="121"/>
    </row>
    <row r="212" spans="2:11">
      <c r="B212" s="120"/>
      <c r="C212" s="121"/>
      <c r="D212" s="128"/>
      <c r="E212" s="128"/>
      <c r="F212" s="128"/>
      <c r="G212" s="128"/>
      <c r="H212" s="128"/>
      <c r="I212" s="121"/>
      <c r="J212" s="121"/>
      <c r="K212" s="121"/>
    </row>
    <row r="213" spans="2:11">
      <c r="B213" s="120"/>
      <c r="C213" s="121"/>
      <c r="D213" s="128"/>
      <c r="E213" s="128"/>
      <c r="F213" s="128"/>
      <c r="G213" s="128"/>
      <c r="H213" s="128"/>
      <c r="I213" s="121"/>
      <c r="J213" s="121"/>
      <c r="K213" s="121"/>
    </row>
    <row r="214" spans="2:11">
      <c r="B214" s="120"/>
      <c r="C214" s="121"/>
      <c r="D214" s="128"/>
      <c r="E214" s="128"/>
      <c r="F214" s="128"/>
      <c r="G214" s="128"/>
      <c r="H214" s="128"/>
      <c r="I214" s="121"/>
      <c r="J214" s="121"/>
      <c r="K214" s="121"/>
    </row>
    <row r="215" spans="2:11">
      <c r="B215" s="120"/>
      <c r="C215" s="121"/>
      <c r="D215" s="128"/>
      <c r="E215" s="128"/>
      <c r="F215" s="128"/>
      <c r="G215" s="128"/>
      <c r="H215" s="128"/>
      <c r="I215" s="121"/>
      <c r="J215" s="121"/>
      <c r="K215" s="121"/>
    </row>
    <row r="216" spans="2:11">
      <c r="B216" s="120"/>
      <c r="C216" s="121"/>
      <c r="D216" s="128"/>
      <c r="E216" s="128"/>
      <c r="F216" s="128"/>
      <c r="G216" s="128"/>
      <c r="H216" s="128"/>
      <c r="I216" s="121"/>
      <c r="J216" s="121"/>
      <c r="K216" s="121"/>
    </row>
    <row r="217" spans="2:11">
      <c r="B217" s="120"/>
      <c r="C217" s="121"/>
      <c r="D217" s="128"/>
      <c r="E217" s="128"/>
      <c r="F217" s="128"/>
      <c r="G217" s="128"/>
      <c r="H217" s="128"/>
      <c r="I217" s="121"/>
      <c r="J217" s="121"/>
      <c r="K217" s="121"/>
    </row>
    <row r="218" spans="2:11">
      <c r="B218" s="120"/>
      <c r="C218" s="121"/>
      <c r="D218" s="128"/>
      <c r="E218" s="128"/>
      <c r="F218" s="128"/>
      <c r="G218" s="128"/>
      <c r="H218" s="128"/>
      <c r="I218" s="121"/>
      <c r="J218" s="121"/>
      <c r="K218" s="121"/>
    </row>
    <row r="219" spans="2:11">
      <c r="B219" s="120"/>
      <c r="C219" s="121"/>
      <c r="D219" s="128"/>
      <c r="E219" s="128"/>
      <c r="F219" s="128"/>
      <c r="G219" s="128"/>
      <c r="H219" s="128"/>
      <c r="I219" s="121"/>
      <c r="J219" s="121"/>
      <c r="K219" s="121"/>
    </row>
    <row r="220" spans="2:11">
      <c r="B220" s="120"/>
      <c r="C220" s="121"/>
      <c r="D220" s="128"/>
      <c r="E220" s="128"/>
      <c r="F220" s="128"/>
      <c r="G220" s="128"/>
      <c r="H220" s="128"/>
      <c r="I220" s="121"/>
      <c r="J220" s="121"/>
      <c r="K220" s="121"/>
    </row>
    <row r="221" spans="2:11">
      <c r="B221" s="120"/>
      <c r="C221" s="121"/>
      <c r="D221" s="128"/>
      <c r="E221" s="128"/>
      <c r="F221" s="128"/>
      <c r="G221" s="128"/>
      <c r="H221" s="128"/>
      <c r="I221" s="121"/>
      <c r="J221" s="121"/>
      <c r="K221" s="121"/>
    </row>
    <row r="222" spans="2:11">
      <c r="B222" s="120"/>
      <c r="C222" s="121"/>
      <c r="D222" s="128"/>
      <c r="E222" s="128"/>
      <c r="F222" s="128"/>
      <c r="G222" s="128"/>
      <c r="H222" s="128"/>
      <c r="I222" s="121"/>
      <c r="J222" s="121"/>
      <c r="K222" s="121"/>
    </row>
    <row r="223" spans="2:11">
      <c r="B223" s="120"/>
      <c r="C223" s="121"/>
      <c r="D223" s="128"/>
      <c r="E223" s="128"/>
      <c r="F223" s="128"/>
      <c r="G223" s="128"/>
      <c r="H223" s="128"/>
      <c r="I223" s="121"/>
      <c r="J223" s="121"/>
      <c r="K223" s="121"/>
    </row>
    <row r="224" spans="2:11">
      <c r="B224" s="120"/>
      <c r="C224" s="121"/>
      <c r="D224" s="128"/>
      <c r="E224" s="128"/>
      <c r="F224" s="128"/>
      <c r="G224" s="128"/>
      <c r="H224" s="128"/>
      <c r="I224" s="121"/>
      <c r="J224" s="121"/>
      <c r="K224" s="121"/>
    </row>
    <row r="225" spans="2:11">
      <c r="B225" s="120"/>
      <c r="C225" s="121"/>
      <c r="D225" s="128"/>
      <c r="E225" s="128"/>
      <c r="F225" s="128"/>
      <c r="G225" s="128"/>
      <c r="H225" s="128"/>
      <c r="I225" s="121"/>
      <c r="J225" s="121"/>
      <c r="K225" s="121"/>
    </row>
    <row r="226" spans="2:11">
      <c r="B226" s="120"/>
      <c r="C226" s="121"/>
      <c r="D226" s="128"/>
      <c r="E226" s="128"/>
      <c r="F226" s="128"/>
      <c r="G226" s="128"/>
      <c r="H226" s="128"/>
      <c r="I226" s="121"/>
      <c r="J226" s="121"/>
      <c r="K226" s="121"/>
    </row>
    <row r="227" spans="2:11">
      <c r="B227" s="120"/>
      <c r="C227" s="121"/>
      <c r="D227" s="128"/>
      <c r="E227" s="128"/>
      <c r="F227" s="128"/>
      <c r="G227" s="128"/>
      <c r="H227" s="128"/>
      <c r="I227" s="121"/>
      <c r="J227" s="121"/>
      <c r="K227" s="121"/>
    </row>
    <row r="228" spans="2:11">
      <c r="B228" s="120"/>
      <c r="C228" s="121"/>
      <c r="D228" s="128"/>
      <c r="E228" s="128"/>
      <c r="F228" s="128"/>
      <c r="G228" s="128"/>
      <c r="H228" s="128"/>
      <c r="I228" s="121"/>
      <c r="J228" s="121"/>
      <c r="K228" s="121"/>
    </row>
    <row r="229" spans="2:11">
      <c r="B229" s="120"/>
      <c r="C229" s="121"/>
      <c r="D229" s="128"/>
      <c r="E229" s="128"/>
      <c r="F229" s="128"/>
      <c r="G229" s="128"/>
      <c r="H229" s="128"/>
      <c r="I229" s="121"/>
      <c r="J229" s="121"/>
      <c r="K229" s="121"/>
    </row>
    <row r="230" spans="2:11">
      <c r="B230" s="120"/>
      <c r="C230" s="121"/>
      <c r="D230" s="128"/>
      <c r="E230" s="128"/>
      <c r="F230" s="128"/>
      <c r="G230" s="128"/>
      <c r="H230" s="128"/>
      <c r="I230" s="121"/>
      <c r="J230" s="121"/>
      <c r="K230" s="121"/>
    </row>
    <row r="231" spans="2:11">
      <c r="B231" s="120"/>
      <c r="C231" s="121"/>
      <c r="D231" s="128"/>
      <c r="E231" s="128"/>
      <c r="F231" s="128"/>
      <c r="G231" s="128"/>
      <c r="H231" s="128"/>
      <c r="I231" s="121"/>
      <c r="J231" s="121"/>
      <c r="K231" s="121"/>
    </row>
    <row r="232" spans="2:11">
      <c r="B232" s="120"/>
      <c r="C232" s="121"/>
      <c r="D232" s="128"/>
      <c r="E232" s="128"/>
      <c r="F232" s="128"/>
      <c r="G232" s="128"/>
      <c r="H232" s="128"/>
      <c r="I232" s="121"/>
      <c r="J232" s="121"/>
      <c r="K232" s="121"/>
    </row>
    <row r="233" spans="2:11">
      <c r="B233" s="120"/>
      <c r="C233" s="121"/>
      <c r="D233" s="128"/>
      <c r="E233" s="128"/>
      <c r="F233" s="128"/>
      <c r="G233" s="128"/>
      <c r="H233" s="128"/>
      <c r="I233" s="121"/>
      <c r="J233" s="121"/>
      <c r="K233" s="121"/>
    </row>
    <row r="234" spans="2:11">
      <c r="B234" s="120"/>
      <c r="C234" s="121"/>
      <c r="D234" s="128"/>
      <c r="E234" s="128"/>
      <c r="F234" s="128"/>
      <c r="G234" s="128"/>
      <c r="H234" s="128"/>
      <c r="I234" s="121"/>
      <c r="J234" s="121"/>
      <c r="K234" s="121"/>
    </row>
    <row r="235" spans="2:11">
      <c r="B235" s="120"/>
      <c r="C235" s="121"/>
      <c r="D235" s="128"/>
      <c r="E235" s="128"/>
      <c r="F235" s="128"/>
      <c r="G235" s="128"/>
      <c r="H235" s="128"/>
      <c r="I235" s="121"/>
      <c r="J235" s="121"/>
      <c r="K235" s="121"/>
    </row>
    <row r="236" spans="2:11">
      <c r="B236" s="120"/>
      <c r="C236" s="121"/>
      <c r="D236" s="128"/>
      <c r="E236" s="128"/>
      <c r="F236" s="128"/>
      <c r="G236" s="128"/>
      <c r="H236" s="128"/>
      <c r="I236" s="121"/>
      <c r="J236" s="121"/>
      <c r="K236" s="121"/>
    </row>
    <row r="237" spans="2:11">
      <c r="B237" s="120"/>
      <c r="C237" s="121"/>
      <c r="D237" s="128"/>
      <c r="E237" s="128"/>
      <c r="F237" s="128"/>
      <c r="G237" s="128"/>
      <c r="H237" s="128"/>
      <c r="I237" s="121"/>
      <c r="J237" s="121"/>
      <c r="K237" s="121"/>
    </row>
    <row r="238" spans="2:11">
      <c r="B238" s="120"/>
      <c r="C238" s="121"/>
      <c r="D238" s="128"/>
      <c r="E238" s="128"/>
      <c r="F238" s="128"/>
      <c r="G238" s="128"/>
      <c r="H238" s="128"/>
      <c r="I238" s="121"/>
      <c r="J238" s="121"/>
      <c r="K238" s="121"/>
    </row>
    <row r="239" spans="2:11">
      <c r="B239" s="120"/>
      <c r="C239" s="121"/>
      <c r="D239" s="128"/>
      <c r="E239" s="128"/>
      <c r="F239" s="128"/>
      <c r="G239" s="128"/>
      <c r="H239" s="128"/>
      <c r="I239" s="121"/>
      <c r="J239" s="121"/>
      <c r="K239" s="121"/>
    </row>
    <row r="240" spans="2:11">
      <c r="B240" s="120"/>
      <c r="C240" s="121"/>
      <c r="D240" s="128"/>
      <c r="E240" s="128"/>
      <c r="F240" s="128"/>
      <c r="G240" s="128"/>
      <c r="H240" s="128"/>
      <c r="I240" s="121"/>
      <c r="J240" s="121"/>
      <c r="K240" s="121"/>
    </row>
    <row r="241" spans="2:11">
      <c r="B241" s="120"/>
      <c r="C241" s="121"/>
      <c r="D241" s="128"/>
      <c r="E241" s="128"/>
      <c r="F241" s="128"/>
      <c r="G241" s="128"/>
      <c r="H241" s="128"/>
      <c r="I241" s="121"/>
      <c r="J241" s="121"/>
      <c r="K241" s="121"/>
    </row>
    <row r="242" spans="2:11">
      <c r="B242" s="120"/>
      <c r="C242" s="121"/>
      <c r="D242" s="128"/>
      <c r="E242" s="128"/>
      <c r="F242" s="128"/>
      <c r="G242" s="128"/>
      <c r="H242" s="128"/>
      <c r="I242" s="121"/>
      <c r="J242" s="121"/>
      <c r="K242" s="121"/>
    </row>
    <row r="243" spans="2:11">
      <c r="B243" s="120"/>
      <c r="C243" s="121"/>
      <c r="D243" s="128"/>
      <c r="E243" s="128"/>
      <c r="F243" s="128"/>
      <c r="G243" s="128"/>
      <c r="H243" s="128"/>
      <c r="I243" s="121"/>
      <c r="J243" s="121"/>
      <c r="K243" s="121"/>
    </row>
    <row r="244" spans="2:11">
      <c r="B244" s="120"/>
      <c r="C244" s="121"/>
      <c r="D244" s="128"/>
      <c r="E244" s="128"/>
      <c r="F244" s="128"/>
      <c r="G244" s="128"/>
      <c r="H244" s="128"/>
      <c r="I244" s="121"/>
      <c r="J244" s="121"/>
      <c r="K244" s="121"/>
    </row>
    <row r="245" spans="2:11">
      <c r="B245" s="120"/>
      <c r="C245" s="121"/>
      <c r="D245" s="128"/>
      <c r="E245" s="128"/>
      <c r="F245" s="128"/>
      <c r="G245" s="128"/>
      <c r="H245" s="128"/>
      <c r="I245" s="121"/>
      <c r="J245" s="121"/>
      <c r="K245" s="121"/>
    </row>
    <row r="246" spans="2:11">
      <c r="B246" s="120"/>
      <c r="C246" s="121"/>
      <c r="D246" s="128"/>
      <c r="E246" s="128"/>
      <c r="F246" s="128"/>
      <c r="G246" s="128"/>
      <c r="H246" s="128"/>
      <c r="I246" s="121"/>
      <c r="J246" s="121"/>
      <c r="K246" s="121"/>
    </row>
    <row r="247" spans="2:11">
      <c r="B247" s="120"/>
      <c r="C247" s="121"/>
      <c r="D247" s="128"/>
      <c r="E247" s="128"/>
      <c r="F247" s="128"/>
      <c r="G247" s="128"/>
      <c r="H247" s="128"/>
      <c r="I247" s="121"/>
      <c r="J247" s="121"/>
      <c r="K247" s="121"/>
    </row>
    <row r="248" spans="2:11">
      <c r="B248" s="120"/>
      <c r="C248" s="121"/>
      <c r="D248" s="128"/>
      <c r="E248" s="128"/>
      <c r="F248" s="128"/>
      <c r="G248" s="128"/>
      <c r="H248" s="128"/>
      <c r="I248" s="121"/>
      <c r="J248" s="121"/>
      <c r="K248" s="121"/>
    </row>
    <row r="249" spans="2:11">
      <c r="B249" s="120"/>
      <c r="C249" s="121"/>
      <c r="D249" s="128"/>
      <c r="E249" s="128"/>
      <c r="F249" s="128"/>
      <c r="G249" s="128"/>
      <c r="H249" s="128"/>
      <c r="I249" s="121"/>
      <c r="J249" s="121"/>
      <c r="K249" s="121"/>
    </row>
    <row r="250" spans="2:11">
      <c r="B250" s="120"/>
      <c r="C250" s="121"/>
      <c r="D250" s="128"/>
      <c r="E250" s="128"/>
      <c r="F250" s="128"/>
      <c r="G250" s="128"/>
      <c r="H250" s="128"/>
      <c r="I250" s="121"/>
      <c r="J250" s="121"/>
      <c r="K250" s="121"/>
    </row>
    <row r="251" spans="2:11">
      <c r="B251" s="120"/>
      <c r="C251" s="121"/>
      <c r="D251" s="128"/>
      <c r="E251" s="128"/>
      <c r="F251" s="128"/>
      <c r="G251" s="128"/>
      <c r="H251" s="128"/>
      <c r="I251" s="121"/>
      <c r="J251" s="121"/>
      <c r="K251" s="121"/>
    </row>
    <row r="252" spans="2:11">
      <c r="B252" s="120"/>
      <c r="C252" s="121"/>
      <c r="D252" s="128"/>
      <c r="E252" s="128"/>
      <c r="F252" s="128"/>
      <c r="G252" s="128"/>
      <c r="H252" s="128"/>
      <c r="I252" s="121"/>
      <c r="J252" s="121"/>
      <c r="K252" s="121"/>
    </row>
    <row r="253" spans="2:11">
      <c r="B253" s="120"/>
      <c r="C253" s="121"/>
      <c r="D253" s="128"/>
      <c r="E253" s="128"/>
      <c r="F253" s="128"/>
      <c r="G253" s="128"/>
      <c r="H253" s="128"/>
      <c r="I253" s="121"/>
      <c r="J253" s="121"/>
      <c r="K253" s="121"/>
    </row>
    <row r="254" spans="2:11">
      <c r="B254" s="120"/>
      <c r="C254" s="121"/>
      <c r="D254" s="128"/>
      <c r="E254" s="128"/>
      <c r="F254" s="128"/>
      <c r="G254" s="128"/>
      <c r="H254" s="128"/>
      <c r="I254" s="121"/>
      <c r="J254" s="121"/>
      <c r="K254" s="121"/>
    </row>
    <row r="255" spans="2:11">
      <c r="B255" s="120"/>
      <c r="C255" s="121"/>
      <c r="D255" s="128"/>
      <c r="E255" s="128"/>
      <c r="F255" s="128"/>
      <c r="G255" s="128"/>
      <c r="H255" s="128"/>
      <c r="I255" s="121"/>
      <c r="J255" s="121"/>
      <c r="K255" s="121"/>
    </row>
    <row r="256" spans="2:11">
      <c r="B256" s="120"/>
      <c r="C256" s="121"/>
      <c r="D256" s="128"/>
      <c r="E256" s="128"/>
      <c r="F256" s="128"/>
      <c r="G256" s="128"/>
      <c r="H256" s="128"/>
      <c r="I256" s="121"/>
      <c r="J256" s="121"/>
      <c r="K256" s="121"/>
    </row>
    <row r="257" spans="2:11">
      <c r="B257" s="120"/>
      <c r="C257" s="121"/>
      <c r="D257" s="128"/>
      <c r="E257" s="128"/>
      <c r="F257" s="128"/>
      <c r="G257" s="128"/>
      <c r="H257" s="128"/>
      <c r="I257" s="121"/>
      <c r="J257" s="121"/>
      <c r="K257" s="121"/>
    </row>
    <row r="258" spans="2:11">
      <c r="B258" s="120"/>
      <c r="C258" s="121"/>
      <c r="D258" s="128"/>
      <c r="E258" s="128"/>
      <c r="F258" s="128"/>
      <c r="G258" s="128"/>
      <c r="H258" s="128"/>
      <c r="I258" s="121"/>
      <c r="J258" s="121"/>
      <c r="K258" s="121"/>
    </row>
    <row r="259" spans="2:11">
      <c r="B259" s="120"/>
      <c r="C259" s="121"/>
      <c r="D259" s="128"/>
      <c r="E259" s="128"/>
      <c r="F259" s="128"/>
      <c r="G259" s="128"/>
      <c r="H259" s="128"/>
      <c r="I259" s="121"/>
      <c r="J259" s="121"/>
      <c r="K259" s="121"/>
    </row>
    <row r="260" spans="2:11">
      <c r="B260" s="120"/>
      <c r="C260" s="121"/>
      <c r="D260" s="128"/>
      <c r="E260" s="128"/>
      <c r="F260" s="128"/>
      <c r="G260" s="128"/>
      <c r="H260" s="128"/>
      <c r="I260" s="121"/>
      <c r="J260" s="121"/>
      <c r="K260" s="121"/>
    </row>
    <row r="261" spans="2:11">
      <c r="B261" s="120"/>
      <c r="C261" s="121"/>
      <c r="D261" s="128"/>
      <c r="E261" s="128"/>
      <c r="F261" s="128"/>
      <c r="G261" s="128"/>
      <c r="H261" s="128"/>
      <c r="I261" s="121"/>
      <c r="J261" s="121"/>
      <c r="K261" s="121"/>
    </row>
    <row r="262" spans="2:11">
      <c r="B262" s="120"/>
      <c r="C262" s="121"/>
      <c r="D262" s="128"/>
      <c r="E262" s="128"/>
      <c r="F262" s="128"/>
      <c r="G262" s="128"/>
      <c r="H262" s="128"/>
      <c r="I262" s="121"/>
      <c r="J262" s="121"/>
      <c r="K262" s="121"/>
    </row>
    <row r="263" spans="2:11">
      <c r="B263" s="120"/>
      <c r="C263" s="121"/>
      <c r="D263" s="128"/>
      <c r="E263" s="128"/>
      <c r="F263" s="128"/>
      <c r="G263" s="128"/>
      <c r="H263" s="128"/>
      <c r="I263" s="121"/>
      <c r="J263" s="121"/>
      <c r="K263" s="121"/>
    </row>
    <row r="264" spans="2:11">
      <c r="B264" s="120"/>
      <c r="C264" s="121"/>
      <c r="D264" s="128"/>
      <c r="E264" s="128"/>
      <c r="F264" s="128"/>
      <c r="G264" s="128"/>
      <c r="H264" s="128"/>
      <c r="I264" s="121"/>
      <c r="J264" s="121"/>
      <c r="K264" s="121"/>
    </row>
    <row r="265" spans="2:11">
      <c r="B265" s="120"/>
      <c r="C265" s="121"/>
      <c r="D265" s="128"/>
      <c r="E265" s="128"/>
      <c r="F265" s="128"/>
      <c r="G265" s="128"/>
      <c r="H265" s="128"/>
      <c r="I265" s="121"/>
      <c r="J265" s="121"/>
      <c r="K265" s="121"/>
    </row>
    <row r="266" spans="2:11">
      <c r="B266" s="120"/>
      <c r="C266" s="121"/>
      <c r="D266" s="128"/>
      <c r="E266" s="128"/>
      <c r="F266" s="128"/>
      <c r="G266" s="128"/>
      <c r="H266" s="128"/>
      <c r="I266" s="121"/>
      <c r="J266" s="121"/>
      <c r="K266" s="121"/>
    </row>
    <row r="267" spans="2:11">
      <c r="B267" s="120"/>
      <c r="C267" s="121"/>
      <c r="D267" s="128"/>
      <c r="E267" s="128"/>
      <c r="F267" s="128"/>
      <c r="G267" s="128"/>
      <c r="H267" s="128"/>
      <c r="I267" s="121"/>
      <c r="J267" s="121"/>
      <c r="K267" s="121"/>
    </row>
    <row r="268" spans="2:11">
      <c r="B268" s="120"/>
      <c r="C268" s="121"/>
      <c r="D268" s="128"/>
      <c r="E268" s="128"/>
      <c r="F268" s="128"/>
      <c r="G268" s="128"/>
      <c r="H268" s="128"/>
      <c r="I268" s="121"/>
      <c r="J268" s="121"/>
      <c r="K268" s="121"/>
    </row>
    <row r="269" spans="2:11">
      <c r="B269" s="120"/>
      <c r="C269" s="121"/>
      <c r="D269" s="128"/>
      <c r="E269" s="128"/>
      <c r="F269" s="128"/>
      <c r="G269" s="128"/>
      <c r="H269" s="128"/>
      <c r="I269" s="121"/>
      <c r="J269" s="121"/>
      <c r="K269" s="121"/>
    </row>
    <row r="270" spans="2:11">
      <c r="B270" s="120"/>
      <c r="C270" s="121"/>
      <c r="D270" s="128"/>
      <c r="E270" s="128"/>
      <c r="F270" s="128"/>
      <c r="G270" s="128"/>
      <c r="H270" s="128"/>
      <c r="I270" s="121"/>
      <c r="J270" s="121"/>
      <c r="K270" s="121"/>
    </row>
    <row r="271" spans="2:11">
      <c r="B271" s="120"/>
      <c r="C271" s="121"/>
      <c r="D271" s="128"/>
      <c r="E271" s="128"/>
      <c r="F271" s="128"/>
      <c r="G271" s="128"/>
      <c r="H271" s="128"/>
      <c r="I271" s="121"/>
      <c r="J271" s="121"/>
      <c r="K271" s="121"/>
    </row>
    <row r="272" spans="2:11">
      <c r="B272" s="120"/>
      <c r="C272" s="121"/>
      <c r="D272" s="128"/>
      <c r="E272" s="128"/>
      <c r="F272" s="128"/>
      <c r="G272" s="128"/>
      <c r="H272" s="128"/>
      <c r="I272" s="121"/>
      <c r="J272" s="121"/>
      <c r="K272" s="121"/>
    </row>
    <row r="273" spans="2:11">
      <c r="B273" s="120"/>
      <c r="C273" s="121"/>
      <c r="D273" s="128"/>
      <c r="E273" s="128"/>
      <c r="F273" s="128"/>
      <c r="G273" s="128"/>
      <c r="H273" s="128"/>
      <c r="I273" s="121"/>
      <c r="J273" s="121"/>
      <c r="K273" s="121"/>
    </row>
    <row r="274" spans="2:11">
      <c r="B274" s="120"/>
      <c r="C274" s="121"/>
      <c r="D274" s="128"/>
      <c r="E274" s="128"/>
      <c r="F274" s="128"/>
      <c r="G274" s="128"/>
      <c r="H274" s="128"/>
      <c r="I274" s="121"/>
      <c r="J274" s="121"/>
      <c r="K274" s="121"/>
    </row>
    <row r="275" spans="2:11">
      <c r="B275" s="120"/>
      <c r="C275" s="121"/>
      <c r="D275" s="128"/>
      <c r="E275" s="128"/>
      <c r="F275" s="128"/>
      <c r="G275" s="128"/>
      <c r="H275" s="128"/>
      <c r="I275" s="121"/>
      <c r="J275" s="121"/>
      <c r="K275" s="121"/>
    </row>
    <row r="276" spans="2:11">
      <c r="B276" s="120"/>
      <c r="C276" s="121"/>
      <c r="D276" s="128"/>
      <c r="E276" s="128"/>
      <c r="F276" s="128"/>
      <c r="G276" s="128"/>
      <c r="H276" s="128"/>
      <c r="I276" s="121"/>
      <c r="J276" s="121"/>
      <c r="K276" s="121"/>
    </row>
    <row r="277" spans="2:11">
      <c r="B277" s="120"/>
      <c r="C277" s="121"/>
      <c r="D277" s="128"/>
      <c r="E277" s="128"/>
      <c r="F277" s="128"/>
      <c r="G277" s="128"/>
      <c r="H277" s="128"/>
      <c r="I277" s="121"/>
      <c r="J277" s="121"/>
      <c r="K277" s="121"/>
    </row>
    <row r="278" spans="2:11">
      <c r="B278" s="120"/>
      <c r="C278" s="121"/>
      <c r="D278" s="128"/>
      <c r="E278" s="128"/>
      <c r="F278" s="128"/>
      <c r="G278" s="128"/>
      <c r="H278" s="128"/>
      <c r="I278" s="121"/>
      <c r="J278" s="121"/>
      <c r="K278" s="121"/>
    </row>
    <row r="279" spans="2:11">
      <c r="B279" s="120"/>
      <c r="C279" s="121"/>
      <c r="D279" s="128"/>
      <c r="E279" s="128"/>
      <c r="F279" s="128"/>
      <c r="G279" s="128"/>
      <c r="H279" s="128"/>
      <c r="I279" s="121"/>
      <c r="J279" s="121"/>
      <c r="K279" s="121"/>
    </row>
    <row r="280" spans="2:11">
      <c r="B280" s="120"/>
      <c r="C280" s="121"/>
      <c r="D280" s="128"/>
      <c r="E280" s="128"/>
      <c r="F280" s="128"/>
      <c r="G280" s="128"/>
      <c r="H280" s="128"/>
      <c r="I280" s="121"/>
      <c r="J280" s="121"/>
      <c r="K280" s="121"/>
    </row>
    <row r="281" spans="2:11">
      <c r="B281" s="120"/>
      <c r="C281" s="121"/>
      <c r="D281" s="128"/>
      <c r="E281" s="128"/>
      <c r="F281" s="128"/>
      <c r="G281" s="128"/>
      <c r="H281" s="128"/>
      <c r="I281" s="121"/>
      <c r="J281" s="121"/>
      <c r="K281" s="121"/>
    </row>
    <row r="282" spans="2:11">
      <c r="B282" s="120"/>
      <c r="C282" s="121"/>
      <c r="D282" s="128"/>
      <c r="E282" s="128"/>
      <c r="F282" s="128"/>
      <c r="G282" s="128"/>
      <c r="H282" s="128"/>
      <c r="I282" s="121"/>
      <c r="J282" s="121"/>
      <c r="K282" s="121"/>
    </row>
    <row r="283" spans="2:11">
      <c r="B283" s="120"/>
      <c r="C283" s="121"/>
      <c r="D283" s="128"/>
      <c r="E283" s="128"/>
      <c r="F283" s="128"/>
      <c r="G283" s="128"/>
      <c r="H283" s="128"/>
      <c r="I283" s="121"/>
      <c r="J283" s="121"/>
      <c r="K283" s="121"/>
    </row>
    <row r="284" spans="2:11">
      <c r="B284" s="120"/>
      <c r="C284" s="121"/>
      <c r="D284" s="128"/>
      <c r="E284" s="128"/>
      <c r="F284" s="128"/>
      <c r="G284" s="128"/>
      <c r="H284" s="128"/>
      <c r="I284" s="121"/>
      <c r="J284" s="121"/>
      <c r="K284" s="121"/>
    </row>
    <row r="285" spans="2:11">
      <c r="B285" s="120"/>
      <c r="C285" s="121"/>
      <c r="D285" s="128"/>
      <c r="E285" s="128"/>
      <c r="F285" s="128"/>
      <c r="G285" s="128"/>
      <c r="H285" s="128"/>
      <c r="I285" s="121"/>
      <c r="J285" s="121"/>
      <c r="K285" s="121"/>
    </row>
    <row r="286" spans="2:11">
      <c r="B286" s="120"/>
      <c r="C286" s="121"/>
      <c r="D286" s="128"/>
      <c r="E286" s="128"/>
      <c r="F286" s="128"/>
      <c r="G286" s="128"/>
      <c r="H286" s="128"/>
      <c r="I286" s="121"/>
      <c r="J286" s="121"/>
      <c r="K286" s="121"/>
    </row>
    <row r="287" spans="2:11">
      <c r="B287" s="120"/>
      <c r="C287" s="121"/>
      <c r="D287" s="128"/>
      <c r="E287" s="128"/>
      <c r="F287" s="128"/>
      <c r="G287" s="128"/>
      <c r="H287" s="128"/>
      <c r="I287" s="121"/>
      <c r="J287" s="121"/>
      <c r="K287" s="121"/>
    </row>
    <row r="288" spans="2:11">
      <c r="B288" s="120"/>
      <c r="C288" s="121"/>
      <c r="D288" s="128"/>
      <c r="E288" s="128"/>
      <c r="F288" s="128"/>
      <c r="G288" s="128"/>
      <c r="H288" s="128"/>
      <c r="I288" s="121"/>
      <c r="J288" s="121"/>
      <c r="K288" s="121"/>
    </row>
    <row r="289" spans="2:11">
      <c r="B289" s="120"/>
      <c r="C289" s="121"/>
      <c r="D289" s="128"/>
      <c r="E289" s="128"/>
      <c r="F289" s="128"/>
      <c r="G289" s="128"/>
      <c r="H289" s="128"/>
      <c r="I289" s="121"/>
      <c r="J289" s="121"/>
      <c r="K289" s="121"/>
    </row>
    <row r="290" spans="2:11">
      <c r="B290" s="120"/>
      <c r="C290" s="121"/>
      <c r="D290" s="128"/>
      <c r="E290" s="128"/>
      <c r="F290" s="128"/>
      <c r="G290" s="128"/>
      <c r="H290" s="128"/>
      <c r="I290" s="121"/>
      <c r="J290" s="121"/>
      <c r="K290" s="121"/>
    </row>
    <row r="291" spans="2:11">
      <c r="B291" s="120"/>
      <c r="C291" s="121"/>
      <c r="D291" s="128"/>
      <c r="E291" s="128"/>
      <c r="F291" s="128"/>
      <c r="G291" s="128"/>
      <c r="H291" s="128"/>
      <c r="I291" s="121"/>
      <c r="J291" s="121"/>
      <c r="K291" s="121"/>
    </row>
    <row r="292" spans="2:11">
      <c r="B292" s="120"/>
      <c r="C292" s="121"/>
      <c r="D292" s="128"/>
      <c r="E292" s="128"/>
      <c r="F292" s="128"/>
      <c r="G292" s="128"/>
      <c r="H292" s="128"/>
      <c r="I292" s="121"/>
      <c r="J292" s="121"/>
      <c r="K292" s="121"/>
    </row>
    <row r="293" spans="2:11">
      <c r="B293" s="120"/>
      <c r="C293" s="121"/>
      <c r="D293" s="128"/>
      <c r="E293" s="128"/>
      <c r="F293" s="128"/>
      <c r="G293" s="128"/>
      <c r="H293" s="128"/>
      <c r="I293" s="121"/>
      <c r="J293" s="121"/>
      <c r="K293" s="121"/>
    </row>
    <row r="294" spans="2:11">
      <c r="B294" s="120"/>
      <c r="C294" s="121"/>
      <c r="D294" s="128"/>
      <c r="E294" s="128"/>
      <c r="F294" s="128"/>
      <c r="G294" s="128"/>
      <c r="H294" s="128"/>
      <c r="I294" s="121"/>
      <c r="J294" s="121"/>
      <c r="K294" s="121"/>
    </row>
    <row r="295" spans="2:11">
      <c r="B295" s="120"/>
      <c r="C295" s="121"/>
      <c r="D295" s="128"/>
      <c r="E295" s="128"/>
      <c r="F295" s="128"/>
      <c r="G295" s="128"/>
      <c r="H295" s="128"/>
      <c r="I295" s="121"/>
      <c r="J295" s="121"/>
      <c r="K295" s="121"/>
    </row>
    <row r="296" spans="2:11">
      <c r="B296" s="120"/>
      <c r="C296" s="121"/>
      <c r="D296" s="128"/>
      <c r="E296" s="128"/>
      <c r="F296" s="128"/>
      <c r="G296" s="128"/>
      <c r="H296" s="128"/>
      <c r="I296" s="121"/>
      <c r="J296" s="121"/>
      <c r="K296" s="121"/>
    </row>
    <row r="297" spans="2:11">
      <c r="B297" s="120"/>
      <c r="C297" s="121"/>
      <c r="D297" s="128"/>
      <c r="E297" s="128"/>
      <c r="F297" s="128"/>
      <c r="G297" s="128"/>
      <c r="H297" s="128"/>
      <c r="I297" s="121"/>
      <c r="J297" s="121"/>
      <c r="K297" s="121"/>
    </row>
    <row r="298" spans="2:11">
      <c r="B298" s="120"/>
      <c r="C298" s="121"/>
      <c r="D298" s="128"/>
      <c r="E298" s="128"/>
      <c r="F298" s="128"/>
      <c r="G298" s="128"/>
      <c r="H298" s="128"/>
      <c r="I298" s="121"/>
      <c r="J298" s="121"/>
      <c r="K298" s="121"/>
    </row>
    <row r="299" spans="2:11">
      <c r="B299" s="120"/>
      <c r="C299" s="121"/>
      <c r="D299" s="128"/>
      <c r="E299" s="128"/>
      <c r="F299" s="128"/>
      <c r="G299" s="128"/>
      <c r="H299" s="128"/>
      <c r="I299" s="121"/>
      <c r="J299" s="121"/>
      <c r="K299" s="121"/>
    </row>
    <row r="300" spans="2:11">
      <c r="B300" s="120"/>
      <c r="C300" s="121"/>
      <c r="D300" s="128"/>
      <c r="E300" s="128"/>
      <c r="F300" s="128"/>
      <c r="G300" s="128"/>
      <c r="H300" s="128"/>
      <c r="I300" s="121"/>
      <c r="J300" s="121"/>
      <c r="K300" s="121"/>
    </row>
    <row r="301" spans="2:11">
      <c r="B301" s="120"/>
      <c r="C301" s="121"/>
      <c r="D301" s="128"/>
      <c r="E301" s="128"/>
      <c r="F301" s="128"/>
      <c r="G301" s="128"/>
      <c r="H301" s="128"/>
      <c r="I301" s="121"/>
      <c r="J301" s="121"/>
      <c r="K301" s="121"/>
    </row>
    <row r="302" spans="2:11">
      <c r="B302" s="120"/>
      <c r="C302" s="121"/>
      <c r="D302" s="128"/>
      <c r="E302" s="128"/>
      <c r="F302" s="128"/>
      <c r="G302" s="128"/>
      <c r="H302" s="128"/>
      <c r="I302" s="121"/>
      <c r="J302" s="121"/>
      <c r="K302" s="121"/>
    </row>
    <row r="303" spans="2:11">
      <c r="B303" s="120"/>
      <c r="C303" s="121"/>
      <c r="D303" s="128"/>
      <c r="E303" s="128"/>
      <c r="F303" s="128"/>
      <c r="G303" s="128"/>
      <c r="H303" s="128"/>
      <c r="I303" s="121"/>
      <c r="J303" s="121"/>
      <c r="K303" s="12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3">
    <dataValidation allowBlank="1" showInputMessage="1" showErrorMessage="1" sqref="D15:K27 D13:D14 A1:A1048576 B1:B12 C5:C12 B15:C1048576 F13:K14 D1:K12 L1:XFD27 D28:XFD1048576"/>
    <dataValidation type="list" allowBlank="1" showInputMessage="1" showErrorMessage="1" sqref="E13">
      <formula1>#REF!</formula1>
    </dataValidation>
    <dataValidation type="list" allowBlank="1" showInputMessage="1" showErrorMessage="1" sqref="E14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1" bestFit="1" customWidth="1"/>
    <col min="4" max="4" width="11.85546875" style="1" customWidth="1"/>
    <col min="5" max="16384" width="9.140625" style="1"/>
  </cols>
  <sheetData>
    <row r="1" spans="2:6">
      <c r="B1" s="46" t="s">
        <v>144</v>
      </c>
      <c r="C1" s="67" t="s" vm="1">
        <v>228</v>
      </c>
    </row>
    <row r="2" spans="2:6">
      <c r="B2" s="46" t="s">
        <v>143</v>
      </c>
      <c r="C2" s="67" t="s">
        <v>229</v>
      </c>
    </row>
    <row r="3" spans="2:6">
      <c r="B3" s="46" t="s">
        <v>145</v>
      </c>
      <c r="C3" s="67" t="s">
        <v>230</v>
      </c>
    </row>
    <row r="4" spans="2:6">
      <c r="B4" s="46" t="s">
        <v>146</v>
      </c>
      <c r="C4" s="67">
        <v>8801</v>
      </c>
    </row>
    <row r="6" spans="2:6" ht="26.25" customHeight="1">
      <c r="B6" s="134" t="s">
        <v>179</v>
      </c>
      <c r="C6" s="135"/>
      <c r="D6" s="136"/>
    </row>
    <row r="7" spans="2:6" s="3" customFormat="1" ht="33">
      <c r="B7" s="47" t="s">
        <v>114</v>
      </c>
      <c r="C7" s="52" t="s">
        <v>106</v>
      </c>
      <c r="D7" s="53" t="s">
        <v>105</v>
      </c>
    </row>
    <row r="8" spans="2:6" s="3" customFormat="1">
      <c r="B8" s="14"/>
      <c r="C8" s="31" t="s">
        <v>207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3" t="s">
        <v>2912</v>
      </c>
      <c r="C10" s="80">
        <v>925199.37298256124</v>
      </c>
      <c r="D10" s="93"/>
    </row>
    <row r="11" spans="2:6">
      <c r="B11" s="70" t="s">
        <v>25</v>
      </c>
      <c r="C11" s="80">
        <v>191351.3800233597</v>
      </c>
      <c r="D11" s="102"/>
    </row>
    <row r="12" spans="2:6">
      <c r="B12" s="76" t="s">
        <v>2916</v>
      </c>
      <c r="C12" s="83">
        <v>12994.365395199999</v>
      </c>
      <c r="D12" s="94">
        <v>47201</v>
      </c>
      <c r="E12" s="3"/>
      <c r="F12" s="3"/>
    </row>
    <row r="13" spans="2:6">
      <c r="B13" s="76" t="s">
        <v>2917</v>
      </c>
      <c r="C13" s="83">
        <v>9144.1496904368287</v>
      </c>
      <c r="D13" s="94">
        <v>46772</v>
      </c>
      <c r="E13" s="3"/>
      <c r="F13" s="3"/>
    </row>
    <row r="14" spans="2:6">
      <c r="B14" s="76" t="s">
        <v>2132</v>
      </c>
      <c r="C14" s="83">
        <v>8724.9925457500012</v>
      </c>
      <c r="D14" s="94">
        <v>47209</v>
      </c>
    </row>
    <row r="15" spans="2:6">
      <c r="B15" s="76" t="s">
        <v>2918</v>
      </c>
      <c r="C15" s="83">
        <v>6886.1893200000013</v>
      </c>
      <c r="D15" s="94">
        <v>47118</v>
      </c>
      <c r="E15" s="3"/>
      <c r="F15" s="3"/>
    </row>
    <row r="16" spans="2:6">
      <c r="B16" s="76" t="s">
        <v>3036</v>
      </c>
      <c r="C16" s="83">
        <v>9927.2860000000001</v>
      </c>
      <c r="D16" s="94">
        <v>44926</v>
      </c>
      <c r="E16" s="3"/>
      <c r="F16" s="3"/>
    </row>
    <row r="17" spans="2:4">
      <c r="B17" s="76" t="s">
        <v>3037</v>
      </c>
      <c r="C17" s="83">
        <v>3136.6121800000001</v>
      </c>
      <c r="D17" s="94">
        <v>44255</v>
      </c>
    </row>
    <row r="18" spans="2:4">
      <c r="B18" s="76" t="s">
        <v>2134</v>
      </c>
      <c r="C18" s="83">
        <v>5381.113525689233</v>
      </c>
      <c r="D18" s="94">
        <v>47209</v>
      </c>
    </row>
    <row r="19" spans="2:4">
      <c r="B19" s="76" t="s">
        <v>2919</v>
      </c>
      <c r="C19" s="83">
        <v>23832.474740000001</v>
      </c>
      <c r="D19" s="94">
        <v>50257</v>
      </c>
    </row>
    <row r="20" spans="2:4">
      <c r="B20" s="76" t="s">
        <v>2920</v>
      </c>
      <c r="C20" s="83">
        <v>559.35456374285991</v>
      </c>
      <c r="D20" s="94">
        <v>46631</v>
      </c>
    </row>
    <row r="21" spans="2:4">
      <c r="B21" s="76" t="s">
        <v>2921</v>
      </c>
      <c r="C21" s="83">
        <v>721.39951109999993</v>
      </c>
      <c r="D21" s="94">
        <v>48214</v>
      </c>
    </row>
    <row r="22" spans="2:4">
      <c r="B22" s="76" t="s">
        <v>2922</v>
      </c>
      <c r="C22" s="83">
        <v>603.54947444999993</v>
      </c>
      <c r="D22" s="94">
        <v>48214</v>
      </c>
    </row>
    <row r="23" spans="2:4">
      <c r="B23" s="76" t="s">
        <v>2923</v>
      </c>
      <c r="C23" s="83">
        <v>412.25707090000003</v>
      </c>
      <c r="D23" s="94">
        <v>48214</v>
      </c>
    </row>
    <row r="24" spans="2:4">
      <c r="B24" s="76" t="s">
        <v>2924</v>
      </c>
      <c r="C24" s="83">
        <v>480.71842231749554</v>
      </c>
      <c r="D24" s="94">
        <v>48214</v>
      </c>
    </row>
    <row r="25" spans="2:4">
      <c r="B25" s="76" t="s">
        <v>2925</v>
      </c>
      <c r="C25" s="83">
        <v>378.49034384999999</v>
      </c>
      <c r="D25" s="94">
        <v>48214</v>
      </c>
    </row>
    <row r="26" spans="2:4">
      <c r="B26" s="76" t="s">
        <v>2926</v>
      </c>
      <c r="C26" s="83">
        <v>341.98540130000015</v>
      </c>
      <c r="D26" s="94">
        <v>48214</v>
      </c>
    </row>
    <row r="27" spans="2:4">
      <c r="B27" s="76" t="s">
        <v>2927</v>
      </c>
      <c r="C27" s="83">
        <v>664.92951499999992</v>
      </c>
      <c r="D27" s="94">
        <v>47817</v>
      </c>
    </row>
    <row r="28" spans="2:4">
      <c r="B28" s="76" t="s">
        <v>2928</v>
      </c>
      <c r="C28" s="83">
        <v>309.19220840000003</v>
      </c>
      <c r="D28" s="94">
        <v>47817</v>
      </c>
    </row>
    <row r="29" spans="2:4">
      <c r="B29" s="76" t="s">
        <v>2929</v>
      </c>
      <c r="C29" s="83">
        <v>598.43656350000003</v>
      </c>
      <c r="D29" s="94">
        <v>47817</v>
      </c>
    </row>
    <row r="30" spans="2:4">
      <c r="B30" s="76" t="s">
        <v>2930</v>
      </c>
      <c r="C30" s="83">
        <v>42.194277712913596</v>
      </c>
      <c r="D30" s="94">
        <v>48214</v>
      </c>
    </row>
    <row r="31" spans="2:4">
      <c r="B31" s="76" t="s">
        <v>2151</v>
      </c>
      <c r="C31" s="83">
        <v>3072.638251863174</v>
      </c>
      <c r="D31" s="94">
        <v>48214</v>
      </c>
    </row>
    <row r="32" spans="2:4">
      <c r="B32" s="76" t="s">
        <v>2144</v>
      </c>
      <c r="C32" s="83">
        <v>24159.715349999999</v>
      </c>
      <c r="D32" s="94">
        <v>46661</v>
      </c>
    </row>
    <row r="33" spans="2:4">
      <c r="B33" s="76" t="s">
        <v>2145</v>
      </c>
      <c r="C33" s="83">
        <v>25114.482880000003</v>
      </c>
      <c r="D33" s="94">
        <v>46661</v>
      </c>
    </row>
    <row r="34" spans="2:4">
      <c r="B34" s="76" t="s">
        <v>3038</v>
      </c>
      <c r="C34" s="83">
        <v>686.39286265178259</v>
      </c>
      <c r="D34" s="94">
        <v>44561</v>
      </c>
    </row>
    <row r="35" spans="2:4">
      <c r="B35" s="76" t="s">
        <v>3039</v>
      </c>
      <c r="C35" s="83">
        <v>17311.40753</v>
      </c>
      <c r="D35" s="94">
        <v>51774</v>
      </c>
    </row>
    <row r="36" spans="2:4">
      <c r="B36" s="76" t="s">
        <v>3040</v>
      </c>
      <c r="C36" s="83">
        <v>28026.879302383</v>
      </c>
      <c r="D36" s="94">
        <v>45935</v>
      </c>
    </row>
    <row r="37" spans="2:4">
      <c r="B37" s="76" t="s">
        <v>3041</v>
      </c>
      <c r="C37" s="83">
        <v>1274.02</v>
      </c>
      <c r="D37" s="94">
        <v>46100</v>
      </c>
    </row>
    <row r="38" spans="2:4">
      <c r="B38" s="76" t="s">
        <v>3042</v>
      </c>
      <c r="C38" s="83">
        <v>2254.8373871124231</v>
      </c>
      <c r="D38" s="94">
        <v>44545</v>
      </c>
    </row>
    <row r="39" spans="2:4">
      <c r="B39" s="76" t="s">
        <v>3043</v>
      </c>
      <c r="C39" s="83">
        <v>4235.1607800000002</v>
      </c>
      <c r="D39" s="94">
        <v>45935</v>
      </c>
    </row>
    <row r="40" spans="2:4">
      <c r="B40" s="76" t="s">
        <v>3044</v>
      </c>
      <c r="C40" s="83">
        <v>76.154929999999993</v>
      </c>
      <c r="D40" s="94">
        <v>44739</v>
      </c>
    </row>
    <row r="41" spans="2:4">
      <c r="B41" s="70" t="s">
        <v>2931</v>
      </c>
      <c r="C41" s="80">
        <v>733847.99295920157</v>
      </c>
      <c r="D41" s="102"/>
    </row>
    <row r="42" spans="2:4">
      <c r="B42" s="76" t="s">
        <v>2932</v>
      </c>
      <c r="C42" s="83">
        <v>3528.5787192651469</v>
      </c>
      <c r="D42" s="94">
        <v>45778</v>
      </c>
    </row>
    <row r="43" spans="2:4">
      <c r="B43" s="76" t="s">
        <v>2933</v>
      </c>
      <c r="C43" s="83">
        <v>61642.319613350999</v>
      </c>
      <c r="D43" s="94">
        <v>46997</v>
      </c>
    </row>
    <row r="44" spans="2:4">
      <c r="B44" s="76" t="s">
        <v>2934</v>
      </c>
      <c r="C44" s="83">
        <v>9924.3983076643945</v>
      </c>
      <c r="D44" s="94">
        <v>46326</v>
      </c>
    </row>
    <row r="45" spans="2:4">
      <c r="B45" s="76" t="s">
        <v>2935</v>
      </c>
      <c r="C45" s="83">
        <v>4207.9237602642306</v>
      </c>
      <c r="D45" s="94">
        <v>46326</v>
      </c>
    </row>
    <row r="46" spans="2:4">
      <c r="B46" s="76" t="s">
        <v>2161</v>
      </c>
      <c r="C46" s="83">
        <v>5731.8553113880762</v>
      </c>
      <c r="D46" s="94">
        <v>47270</v>
      </c>
    </row>
    <row r="47" spans="2:4">
      <c r="B47" s="76" t="s">
        <v>2936</v>
      </c>
      <c r="C47" s="83">
        <v>19.54115646285241</v>
      </c>
      <c r="D47" s="94">
        <v>44429</v>
      </c>
    </row>
    <row r="48" spans="2:4">
      <c r="B48" s="76" t="s">
        <v>2937</v>
      </c>
      <c r="C48" s="83">
        <v>1356.1942419783431</v>
      </c>
      <c r="D48" s="94">
        <v>46601</v>
      </c>
    </row>
    <row r="49" spans="2:4">
      <c r="B49" s="76" t="s">
        <v>2165</v>
      </c>
      <c r="C49" s="83">
        <v>15503.298894249996</v>
      </c>
      <c r="D49" s="94">
        <v>47209</v>
      </c>
    </row>
    <row r="50" spans="2:4">
      <c r="B50" s="76" t="s">
        <v>2938</v>
      </c>
      <c r="C50" s="83">
        <v>44295.86452783741</v>
      </c>
      <c r="D50" s="94">
        <v>46465</v>
      </c>
    </row>
    <row r="51" spans="2:4">
      <c r="B51" s="76" t="s">
        <v>2939</v>
      </c>
      <c r="C51" s="83">
        <v>30148.331547900001</v>
      </c>
      <c r="D51" s="94">
        <v>47082</v>
      </c>
    </row>
    <row r="52" spans="2:4">
      <c r="B52" s="76" t="s">
        <v>2940</v>
      </c>
      <c r="C52" s="83">
        <v>731.5768183978181</v>
      </c>
      <c r="D52" s="94">
        <v>45382</v>
      </c>
    </row>
    <row r="53" spans="2:4">
      <c r="B53" s="76" t="s">
        <v>2167</v>
      </c>
      <c r="C53" s="83">
        <v>10874.710348181983</v>
      </c>
      <c r="D53" s="94">
        <v>47119</v>
      </c>
    </row>
    <row r="54" spans="2:4">
      <c r="B54" s="76" t="s">
        <v>2941</v>
      </c>
      <c r="C54" s="83">
        <v>495.25710886271662</v>
      </c>
      <c r="D54" s="94">
        <v>47119</v>
      </c>
    </row>
    <row r="55" spans="2:4">
      <c r="B55" s="76" t="s">
        <v>2153</v>
      </c>
      <c r="C55" s="83">
        <v>6773.7060808713004</v>
      </c>
      <c r="D55" s="94">
        <v>47119</v>
      </c>
    </row>
    <row r="56" spans="2:4">
      <c r="B56" s="76" t="s">
        <v>2942</v>
      </c>
      <c r="C56" s="83">
        <v>21.915265708383942</v>
      </c>
      <c r="D56" s="94">
        <v>44722</v>
      </c>
    </row>
    <row r="57" spans="2:4">
      <c r="B57" s="76" t="s">
        <v>3045</v>
      </c>
      <c r="C57" s="83">
        <v>838.45001000000002</v>
      </c>
      <c r="D57" s="94">
        <v>44332</v>
      </c>
    </row>
    <row r="58" spans="2:4">
      <c r="B58" s="76" t="s">
        <v>2171</v>
      </c>
      <c r="C58" s="83">
        <v>12335.523870325675</v>
      </c>
      <c r="D58" s="94">
        <v>47119</v>
      </c>
    </row>
    <row r="59" spans="2:4">
      <c r="B59" s="76" t="s">
        <v>2943</v>
      </c>
      <c r="C59" s="83">
        <v>296.23591914999986</v>
      </c>
      <c r="D59" s="94">
        <v>47119</v>
      </c>
    </row>
    <row r="60" spans="2:4">
      <c r="B60" s="76" t="s">
        <v>2944</v>
      </c>
      <c r="C60" s="83">
        <v>4736.1652465265161</v>
      </c>
      <c r="D60" s="94">
        <v>46742</v>
      </c>
    </row>
    <row r="61" spans="2:4">
      <c r="B61" s="76" t="s">
        <v>2945</v>
      </c>
      <c r="C61" s="83">
        <v>21324.520865300001</v>
      </c>
      <c r="D61" s="94">
        <v>47715</v>
      </c>
    </row>
    <row r="62" spans="2:4">
      <c r="B62" s="76" t="s">
        <v>2946</v>
      </c>
      <c r="C62" s="83">
        <v>26655.651065549999</v>
      </c>
      <c r="D62" s="94">
        <v>47715</v>
      </c>
    </row>
    <row r="63" spans="2:4">
      <c r="B63" s="76" t="s">
        <v>2174</v>
      </c>
      <c r="C63" s="83">
        <v>1769.7253346096857</v>
      </c>
      <c r="D63" s="94">
        <v>45557</v>
      </c>
    </row>
    <row r="64" spans="2:4">
      <c r="B64" s="76" t="s">
        <v>2947</v>
      </c>
      <c r="C64" s="83">
        <v>815.78252967180526</v>
      </c>
      <c r="D64" s="94">
        <v>46742</v>
      </c>
    </row>
    <row r="65" spans="2:4">
      <c r="B65" s="76" t="s">
        <v>2176</v>
      </c>
      <c r="C65" s="83">
        <v>7320.0289348566121</v>
      </c>
      <c r="D65" s="94">
        <v>50041</v>
      </c>
    </row>
    <row r="66" spans="2:4">
      <c r="B66" s="76" t="s">
        <v>2177</v>
      </c>
      <c r="C66" s="83">
        <v>914.41806962611633</v>
      </c>
      <c r="D66" s="94">
        <v>46971</v>
      </c>
    </row>
    <row r="67" spans="2:4">
      <c r="B67" s="76" t="s">
        <v>3046</v>
      </c>
      <c r="C67" s="83">
        <v>9381.6597000000002</v>
      </c>
      <c r="D67" s="94">
        <v>46934</v>
      </c>
    </row>
    <row r="68" spans="2:4">
      <c r="B68" s="76" t="s">
        <v>2948</v>
      </c>
      <c r="C68" s="83">
        <v>458.07310324986366</v>
      </c>
      <c r="D68" s="94">
        <v>46012</v>
      </c>
    </row>
    <row r="69" spans="2:4">
      <c r="B69" s="76" t="s">
        <v>2949</v>
      </c>
      <c r="C69" s="83">
        <v>31314.831385506004</v>
      </c>
      <c r="D69" s="94">
        <v>47849</v>
      </c>
    </row>
    <row r="70" spans="2:4">
      <c r="B70" s="76" t="s">
        <v>2950</v>
      </c>
      <c r="C70" s="83">
        <v>24.983897544497008</v>
      </c>
      <c r="D70" s="94">
        <v>46326</v>
      </c>
    </row>
    <row r="71" spans="2:4">
      <c r="B71" s="76" t="s">
        <v>2951</v>
      </c>
      <c r="C71" s="83">
        <v>9.3092293444970693</v>
      </c>
      <c r="D71" s="94">
        <v>46326</v>
      </c>
    </row>
    <row r="72" spans="2:4">
      <c r="B72" s="76" t="s">
        <v>2952</v>
      </c>
      <c r="C72" s="83">
        <v>1294.7447999999999</v>
      </c>
      <c r="D72" s="94">
        <v>46326</v>
      </c>
    </row>
    <row r="73" spans="2:4">
      <c r="B73" s="76" t="s">
        <v>2953</v>
      </c>
      <c r="C73" s="83">
        <v>1294.7447999999999</v>
      </c>
      <c r="D73" s="94">
        <v>46326</v>
      </c>
    </row>
    <row r="74" spans="2:4">
      <c r="B74" s="76" t="s">
        <v>3047</v>
      </c>
      <c r="C74" s="83">
        <v>1511.5348899999999</v>
      </c>
      <c r="D74" s="94">
        <v>45531</v>
      </c>
    </row>
    <row r="75" spans="2:4">
      <c r="B75" s="76" t="s">
        <v>3048</v>
      </c>
      <c r="C75" s="83">
        <v>14651.529129999999</v>
      </c>
      <c r="D75" s="94">
        <v>45615</v>
      </c>
    </row>
    <row r="76" spans="2:4">
      <c r="B76" s="76" t="s">
        <v>2954</v>
      </c>
      <c r="C76" s="83">
        <v>32318.517440000003</v>
      </c>
      <c r="D76" s="94">
        <v>47392</v>
      </c>
    </row>
    <row r="77" spans="2:4">
      <c r="B77" s="76" t="s">
        <v>2183</v>
      </c>
      <c r="C77" s="83">
        <v>56.109430152750001</v>
      </c>
      <c r="D77" s="94">
        <v>46199</v>
      </c>
    </row>
    <row r="78" spans="2:4">
      <c r="B78" s="76" t="s">
        <v>3049</v>
      </c>
      <c r="C78" s="83">
        <v>4221.98272</v>
      </c>
      <c r="D78" s="94">
        <v>46626</v>
      </c>
    </row>
    <row r="79" spans="2:4">
      <c r="B79" s="76" t="s">
        <v>2955</v>
      </c>
      <c r="C79" s="83">
        <v>238.57415742454594</v>
      </c>
      <c r="D79" s="94">
        <v>46201</v>
      </c>
    </row>
    <row r="80" spans="2:4">
      <c r="B80" s="76" t="s">
        <v>2185</v>
      </c>
      <c r="C80" s="83">
        <v>334.71254202817113</v>
      </c>
      <c r="D80" s="94">
        <v>46201</v>
      </c>
    </row>
    <row r="81" spans="2:4">
      <c r="B81" s="76" t="s">
        <v>2147</v>
      </c>
      <c r="C81" s="83">
        <v>463.1606289469907</v>
      </c>
      <c r="D81" s="94">
        <v>47262</v>
      </c>
    </row>
    <row r="82" spans="2:4">
      <c r="B82" s="76" t="s">
        <v>2956</v>
      </c>
      <c r="C82" s="83">
        <v>3081.1177808140947</v>
      </c>
      <c r="D82" s="94">
        <v>45485</v>
      </c>
    </row>
    <row r="83" spans="2:4">
      <c r="B83" s="76" t="s">
        <v>2957</v>
      </c>
      <c r="C83" s="83">
        <v>41756.013257095707</v>
      </c>
      <c r="D83" s="94">
        <v>46417</v>
      </c>
    </row>
    <row r="84" spans="2:4">
      <c r="B84" s="76" t="s">
        <v>2958</v>
      </c>
      <c r="C84" s="83">
        <v>4730.5992805218884</v>
      </c>
      <c r="D84" s="94">
        <v>45777</v>
      </c>
    </row>
    <row r="85" spans="2:4">
      <c r="B85" s="76" t="s">
        <v>2188</v>
      </c>
      <c r="C85" s="83">
        <v>132.63370385223783</v>
      </c>
      <c r="D85" s="94">
        <v>46734</v>
      </c>
    </row>
    <row r="86" spans="2:4">
      <c r="B86" s="76" t="s">
        <v>2959</v>
      </c>
      <c r="C86" s="83">
        <v>5027.8308414016601</v>
      </c>
      <c r="D86" s="94">
        <v>47178</v>
      </c>
    </row>
    <row r="87" spans="2:4">
      <c r="B87" s="76" t="s">
        <v>2190</v>
      </c>
      <c r="C87" s="83">
        <v>9.1562235500000106</v>
      </c>
      <c r="D87" s="94">
        <v>46201</v>
      </c>
    </row>
    <row r="88" spans="2:4">
      <c r="B88" s="76" t="s">
        <v>2191</v>
      </c>
      <c r="C88" s="83">
        <v>8306.4821694392795</v>
      </c>
      <c r="D88" s="94">
        <v>47447</v>
      </c>
    </row>
    <row r="89" spans="2:4">
      <c r="B89" s="76" t="s">
        <v>2192</v>
      </c>
      <c r="C89" s="83">
        <v>320.59063825307379</v>
      </c>
      <c r="D89" s="94">
        <v>47363</v>
      </c>
    </row>
    <row r="90" spans="2:4">
      <c r="B90" s="76" t="s">
        <v>3050</v>
      </c>
      <c r="C90" s="83">
        <v>5154.8128200000001</v>
      </c>
      <c r="D90" s="94">
        <v>45008</v>
      </c>
    </row>
    <row r="91" spans="2:4">
      <c r="B91" s="76" t="s">
        <v>2960</v>
      </c>
      <c r="C91" s="83">
        <v>888.33129748159399</v>
      </c>
      <c r="D91" s="94">
        <v>45047</v>
      </c>
    </row>
    <row r="92" spans="2:4">
      <c r="B92" s="76" t="s">
        <v>2961</v>
      </c>
      <c r="C92" s="83">
        <v>1206.5394202105995</v>
      </c>
      <c r="D92" s="94">
        <v>45710</v>
      </c>
    </row>
    <row r="93" spans="2:4">
      <c r="B93" s="76" t="s">
        <v>2962</v>
      </c>
      <c r="C93" s="83">
        <v>17195.778570107999</v>
      </c>
      <c r="D93" s="94">
        <v>46573</v>
      </c>
    </row>
    <row r="94" spans="2:4">
      <c r="B94" s="76" t="s">
        <v>2195</v>
      </c>
      <c r="C94" s="83">
        <v>4406.0479006979995</v>
      </c>
      <c r="D94" s="94">
        <v>47255</v>
      </c>
    </row>
    <row r="95" spans="2:4">
      <c r="B95" s="76" t="s">
        <v>2963</v>
      </c>
      <c r="C95" s="83">
        <v>257.31355800708474</v>
      </c>
      <c r="D95" s="94">
        <v>46734</v>
      </c>
    </row>
    <row r="96" spans="2:4">
      <c r="B96" s="76" t="s">
        <v>2964</v>
      </c>
      <c r="C96" s="83">
        <v>9405.4037664092721</v>
      </c>
      <c r="D96" s="94">
        <v>46572</v>
      </c>
    </row>
    <row r="97" spans="2:4">
      <c r="B97" s="76" t="s">
        <v>2965</v>
      </c>
      <c r="C97" s="83">
        <v>5915.6033477399997</v>
      </c>
      <c r="D97" s="94">
        <v>46524</v>
      </c>
    </row>
    <row r="98" spans="2:4">
      <c r="B98" s="76" t="s">
        <v>3051</v>
      </c>
      <c r="C98" s="83">
        <v>3311.7973500000003</v>
      </c>
      <c r="D98" s="94">
        <v>44821</v>
      </c>
    </row>
    <row r="99" spans="2:4">
      <c r="B99" s="76" t="s">
        <v>2201</v>
      </c>
      <c r="C99" s="83">
        <v>7292.2329249151353</v>
      </c>
      <c r="D99" s="94">
        <v>46844</v>
      </c>
    </row>
    <row r="100" spans="2:4">
      <c r="B100" s="76" t="s">
        <v>2966</v>
      </c>
      <c r="C100" s="83">
        <v>25615.998093599999</v>
      </c>
      <c r="D100" s="94">
        <v>45107</v>
      </c>
    </row>
    <row r="101" spans="2:4">
      <c r="B101" s="76" t="s">
        <v>2205</v>
      </c>
      <c r="C101" s="83">
        <v>4765.2373728072344</v>
      </c>
      <c r="D101" s="94">
        <v>45869</v>
      </c>
    </row>
    <row r="102" spans="2:4">
      <c r="B102" s="76" t="s">
        <v>3052</v>
      </c>
      <c r="C102" s="83">
        <v>855.25227000000007</v>
      </c>
      <c r="D102" s="94">
        <v>46059</v>
      </c>
    </row>
    <row r="103" spans="2:4">
      <c r="B103" s="76" t="s">
        <v>3053</v>
      </c>
      <c r="C103" s="83">
        <v>1239.7885200000001</v>
      </c>
      <c r="D103" s="94">
        <v>44256</v>
      </c>
    </row>
    <row r="104" spans="2:4">
      <c r="B104" s="76" t="s">
        <v>2206</v>
      </c>
      <c r="C104" s="83">
        <v>26218.043558899997</v>
      </c>
      <c r="D104" s="94">
        <v>46539</v>
      </c>
    </row>
    <row r="105" spans="2:4">
      <c r="B105" s="76" t="s">
        <v>2207</v>
      </c>
      <c r="C105" s="83">
        <v>1049.1948347499999</v>
      </c>
      <c r="D105" s="94">
        <v>47992</v>
      </c>
    </row>
    <row r="106" spans="2:4">
      <c r="B106" s="76" t="s">
        <v>2208</v>
      </c>
      <c r="C106" s="83">
        <v>141.43027971442703</v>
      </c>
      <c r="D106" s="94">
        <v>47212</v>
      </c>
    </row>
    <row r="107" spans="2:4">
      <c r="B107" s="76" t="s">
        <v>2967</v>
      </c>
      <c r="C107" s="83">
        <v>5869.5227678721303</v>
      </c>
      <c r="D107" s="94">
        <v>46601</v>
      </c>
    </row>
    <row r="108" spans="2:4">
      <c r="B108" s="76" t="s">
        <v>2210</v>
      </c>
      <c r="C108" s="83">
        <v>69.170413281990662</v>
      </c>
      <c r="D108" s="94">
        <v>46722</v>
      </c>
    </row>
    <row r="109" spans="2:4">
      <c r="B109" s="76" t="s">
        <v>2968</v>
      </c>
      <c r="C109" s="83">
        <v>11668.421399731416</v>
      </c>
      <c r="D109" s="94">
        <v>46794</v>
      </c>
    </row>
    <row r="110" spans="2:4">
      <c r="B110" s="76" t="s">
        <v>2211</v>
      </c>
      <c r="C110" s="83">
        <v>17796.321198222002</v>
      </c>
      <c r="D110" s="94">
        <v>47407</v>
      </c>
    </row>
    <row r="111" spans="2:4">
      <c r="B111" s="76" t="s">
        <v>2969</v>
      </c>
      <c r="C111" s="83">
        <v>481.54724790566996</v>
      </c>
      <c r="D111" s="94">
        <v>48213</v>
      </c>
    </row>
    <row r="112" spans="2:4">
      <c r="B112" s="76" t="s">
        <v>2156</v>
      </c>
      <c r="C112" s="83">
        <v>51.26770814999999</v>
      </c>
      <c r="D112" s="94">
        <v>45939</v>
      </c>
    </row>
    <row r="113" spans="2:4">
      <c r="B113" s="76" t="s">
        <v>2970</v>
      </c>
      <c r="C113" s="83">
        <v>18072.72574586649</v>
      </c>
      <c r="D113" s="94">
        <v>46539</v>
      </c>
    </row>
    <row r="114" spans="2:4">
      <c r="B114" s="76" t="s">
        <v>3054</v>
      </c>
      <c r="C114" s="83">
        <v>1332.4928</v>
      </c>
      <c r="D114" s="94">
        <v>44611</v>
      </c>
    </row>
    <row r="115" spans="2:4">
      <c r="B115" s="76" t="s">
        <v>3055</v>
      </c>
      <c r="C115" s="83">
        <v>517.59937000000002</v>
      </c>
      <c r="D115" s="94">
        <v>45648</v>
      </c>
    </row>
    <row r="116" spans="2:4">
      <c r="B116" s="76" t="s">
        <v>2971</v>
      </c>
      <c r="C116" s="83">
        <v>16464.702943158514</v>
      </c>
      <c r="D116" s="94">
        <v>48446</v>
      </c>
    </row>
    <row r="117" spans="2:4">
      <c r="B117" s="76" t="s">
        <v>2972</v>
      </c>
      <c r="C117" s="83">
        <v>10091.067879875704</v>
      </c>
      <c r="D117" s="94">
        <v>48446</v>
      </c>
    </row>
    <row r="118" spans="2:4">
      <c r="B118" s="76" t="s">
        <v>2973</v>
      </c>
      <c r="C118" s="83">
        <v>96.721781584200031</v>
      </c>
      <c r="D118" s="94">
        <v>48446</v>
      </c>
    </row>
    <row r="119" spans="2:4">
      <c r="B119" s="76" t="s">
        <v>2974</v>
      </c>
      <c r="C119" s="83">
        <v>63.973581049999552</v>
      </c>
      <c r="D119" s="94">
        <v>47741</v>
      </c>
    </row>
    <row r="120" spans="2:4">
      <c r="B120" s="76" t="s">
        <v>2150</v>
      </c>
      <c r="C120" s="83">
        <v>14292.235271649999</v>
      </c>
      <c r="D120" s="94">
        <v>48268</v>
      </c>
    </row>
    <row r="121" spans="2:4">
      <c r="B121" s="76" t="s">
        <v>2218</v>
      </c>
      <c r="C121" s="83">
        <v>196.26519193999997</v>
      </c>
      <c r="D121" s="94">
        <v>46827</v>
      </c>
    </row>
    <row r="122" spans="2:4">
      <c r="B122" s="76" t="s">
        <v>2975</v>
      </c>
      <c r="C122" s="83">
        <v>2462.5447383651085</v>
      </c>
      <c r="D122" s="94">
        <v>48723</v>
      </c>
    </row>
    <row r="123" spans="2:4">
      <c r="B123" s="76" t="s">
        <v>2976</v>
      </c>
      <c r="C123" s="83">
        <v>37.542761836534076</v>
      </c>
      <c r="D123" s="94">
        <v>47031</v>
      </c>
    </row>
    <row r="124" spans="2:4">
      <c r="B124" s="76" t="s">
        <v>2977</v>
      </c>
      <c r="C124" s="83">
        <v>1429.5712026006338</v>
      </c>
      <c r="D124" s="94">
        <v>45869</v>
      </c>
    </row>
    <row r="125" spans="2:4">
      <c r="B125" s="76" t="s">
        <v>3056</v>
      </c>
      <c r="C125" s="83">
        <v>4096.6483900000003</v>
      </c>
      <c r="D125" s="94">
        <v>45602</v>
      </c>
    </row>
    <row r="126" spans="2:4">
      <c r="B126" s="76" t="s">
        <v>2220</v>
      </c>
      <c r="C126" s="83">
        <v>7114.1716174457606</v>
      </c>
      <c r="D126" s="94">
        <v>47107</v>
      </c>
    </row>
    <row r="127" spans="2:4">
      <c r="B127" s="76" t="s">
        <v>2221</v>
      </c>
      <c r="C127" s="83">
        <v>74.340091349999994</v>
      </c>
      <c r="D127" s="94">
        <v>46734</v>
      </c>
    </row>
    <row r="128" spans="2:4">
      <c r="B128" s="76" t="s">
        <v>2978</v>
      </c>
      <c r="C128" s="83">
        <v>4111.5655570674489</v>
      </c>
      <c r="D128" s="94">
        <v>46637</v>
      </c>
    </row>
    <row r="129" spans="2:4">
      <c r="B129" s="76" t="s">
        <v>2979</v>
      </c>
      <c r="C129" s="83">
        <v>17032.583781054</v>
      </c>
      <c r="D129" s="94">
        <v>47574</v>
      </c>
    </row>
    <row r="130" spans="2:4">
      <c r="B130" s="76" t="s">
        <v>3057</v>
      </c>
      <c r="C130" s="83">
        <v>4546.8089900000004</v>
      </c>
      <c r="D130" s="94">
        <v>45165</v>
      </c>
    </row>
    <row r="131" spans="2:4">
      <c r="B131" s="76" t="s">
        <v>3058</v>
      </c>
      <c r="C131" s="83">
        <v>9149.5941600000006</v>
      </c>
      <c r="D131" s="94">
        <v>46325</v>
      </c>
    </row>
    <row r="132" spans="2:4">
      <c r="B132" s="76" t="s">
        <v>2980</v>
      </c>
      <c r="C132" s="83">
        <v>3675.5509454419011</v>
      </c>
      <c r="D132" s="94">
        <v>48069</v>
      </c>
    </row>
    <row r="133" spans="2:4">
      <c r="B133" s="76" t="s">
        <v>3059</v>
      </c>
      <c r="C133" s="83">
        <v>8227.1365100000003</v>
      </c>
      <c r="D133" s="94">
        <v>44286</v>
      </c>
    </row>
    <row r="134" spans="2:4">
      <c r="B134" s="76" t="s">
        <v>2981</v>
      </c>
      <c r="C134" s="83">
        <v>10.643977405710798</v>
      </c>
      <c r="D134" s="94">
        <v>47102</v>
      </c>
    </row>
    <row r="135" spans="2:4">
      <c r="B135" s="76" t="s">
        <v>2223</v>
      </c>
      <c r="C135" s="83">
        <v>9485.6095592000001</v>
      </c>
      <c r="D135" s="94">
        <v>48004</v>
      </c>
    </row>
    <row r="136" spans="2:4">
      <c r="B136" s="76" t="s">
        <v>2982</v>
      </c>
      <c r="C136" s="83">
        <v>178.89125090286757</v>
      </c>
      <c r="D136" s="94">
        <v>46482</v>
      </c>
    </row>
    <row r="137" spans="2:4">
      <c r="B137" s="76" t="s">
        <v>2983</v>
      </c>
      <c r="C137" s="83">
        <v>17031.082943600195</v>
      </c>
      <c r="D137" s="94">
        <v>46643</v>
      </c>
    </row>
    <row r="138" spans="2:4">
      <c r="B138" s="120"/>
      <c r="C138" s="121"/>
      <c r="D138" s="121"/>
    </row>
    <row r="139" spans="2:4">
      <c r="B139" s="120"/>
      <c r="C139" s="121"/>
      <c r="D139" s="121"/>
    </row>
    <row r="140" spans="2:4">
      <c r="B140" s="120"/>
      <c r="C140" s="121"/>
      <c r="D140" s="121"/>
    </row>
    <row r="141" spans="2:4">
      <c r="B141" s="120"/>
      <c r="C141" s="121"/>
      <c r="D141" s="121"/>
    </row>
    <row r="142" spans="2:4">
      <c r="B142" s="120"/>
      <c r="C142" s="121"/>
      <c r="D142" s="121"/>
    </row>
    <row r="143" spans="2:4">
      <c r="B143" s="120"/>
      <c r="C143" s="121"/>
      <c r="D143" s="121"/>
    </row>
    <row r="144" spans="2:4">
      <c r="B144" s="120"/>
      <c r="C144" s="121"/>
      <c r="D144" s="121"/>
    </row>
    <row r="145" spans="2:4">
      <c r="B145" s="120"/>
      <c r="C145" s="121"/>
      <c r="D145" s="121"/>
    </row>
    <row r="146" spans="2:4">
      <c r="B146" s="120"/>
      <c r="C146" s="121"/>
      <c r="D146" s="121"/>
    </row>
    <row r="147" spans="2:4">
      <c r="B147" s="120"/>
      <c r="C147" s="121"/>
      <c r="D147" s="121"/>
    </row>
    <row r="148" spans="2:4">
      <c r="B148" s="120"/>
      <c r="C148" s="121"/>
      <c r="D148" s="121"/>
    </row>
    <row r="149" spans="2:4">
      <c r="B149" s="120"/>
      <c r="C149" s="121"/>
      <c r="D149" s="121"/>
    </row>
    <row r="150" spans="2:4">
      <c r="B150" s="120"/>
      <c r="C150" s="121"/>
      <c r="D150" s="121"/>
    </row>
    <row r="151" spans="2:4">
      <c r="B151" s="120"/>
      <c r="C151" s="121"/>
      <c r="D151" s="121"/>
    </row>
    <row r="152" spans="2:4">
      <c r="B152" s="120"/>
      <c r="C152" s="121"/>
      <c r="D152" s="121"/>
    </row>
    <row r="153" spans="2:4">
      <c r="B153" s="120"/>
      <c r="C153" s="121"/>
      <c r="D153" s="121"/>
    </row>
    <row r="154" spans="2:4">
      <c r="B154" s="120"/>
      <c r="C154" s="121"/>
      <c r="D154" s="121"/>
    </row>
    <row r="155" spans="2:4">
      <c r="B155" s="120"/>
      <c r="C155" s="121"/>
      <c r="D155" s="121"/>
    </row>
    <row r="156" spans="2:4">
      <c r="B156" s="120"/>
      <c r="C156" s="121"/>
      <c r="D156" s="121"/>
    </row>
    <row r="157" spans="2:4">
      <c r="B157" s="120"/>
      <c r="C157" s="121"/>
      <c r="D157" s="121"/>
    </row>
    <row r="158" spans="2:4">
      <c r="B158" s="120"/>
      <c r="C158" s="121"/>
      <c r="D158" s="121"/>
    </row>
    <row r="159" spans="2:4">
      <c r="B159" s="120"/>
      <c r="C159" s="121"/>
      <c r="D159" s="121"/>
    </row>
    <row r="160" spans="2:4">
      <c r="B160" s="120"/>
      <c r="C160" s="121"/>
      <c r="D160" s="121"/>
    </row>
    <row r="161" spans="2:4">
      <c r="B161" s="120"/>
      <c r="C161" s="121"/>
      <c r="D161" s="121"/>
    </row>
    <row r="162" spans="2:4">
      <c r="B162" s="120"/>
      <c r="C162" s="121"/>
      <c r="D162" s="121"/>
    </row>
    <row r="163" spans="2:4">
      <c r="B163" s="120"/>
      <c r="C163" s="121"/>
      <c r="D163" s="121"/>
    </row>
    <row r="164" spans="2:4">
      <c r="B164" s="120"/>
      <c r="C164" s="121"/>
      <c r="D164" s="121"/>
    </row>
    <row r="165" spans="2:4">
      <c r="B165" s="120"/>
      <c r="C165" s="121"/>
      <c r="D165" s="121"/>
    </row>
    <row r="166" spans="2:4">
      <c r="B166" s="120"/>
      <c r="C166" s="121"/>
      <c r="D166" s="121"/>
    </row>
    <row r="167" spans="2:4">
      <c r="B167" s="120"/>
      <c r="C167" s="121"/>
      <c r="D167" s="121"/>
    </row>
    <row r="168" spans="2:4">
      <c r="B168" s="120"/>
      <c r="C168" s="121"/>
      <c r="D168" s="121"/>
    </row>
    <row r="169" spans="2:4">
      <c r="B169" s="120"/>
      <c r="C169" s="121"/>
      <c r="D169" s="121"/>
    </row>
    <row r="170" spans="2:4">
      <c r="B170" s="120"/>
      <c r="C170" s="121"/>
      <c r="D170" s="121"/>
    </row>
    <row r="171" spans="2:4">
      <c r="B171" s="120"/>
      <c r="C171" s="121"/>
      <c r="D171" s="121"/>
    </row>
    <row r="172" spans="2:4">
      <c r="B172" s="120"/>
      <c r="C172" s="121"/>
      <c r="D172" s="121"/>
    </row>
    <row r="173" spans="2:4">
      <c r="B173" s="120"/>
      <c r="C173" s="121"/>
      <c r="D173" s="121"/>
    </row>
    <row r="174" spans="2:4">
      <c r="B174" s="120"/>
      <c r="C174" s="121"/>
      <c r="D174" s="121"/>
    </row>
    <row r="175" spans="2:4">
      <c r="B175" s="120"/>
      <c r="C175" s="121"/>
      <c r="D175" s="121"/>
    </row>
    <row r="176" spans="2:4">
      <c r="B176" s="120"/>
      <c r="C176" s="121"/>
      <c r="D176" s="121"/>
    </row>
    <row r="177" spans="2:4">
      <c r="B177" s="120"/>
      <c r="C177" s="121"/>
      <c r="D177" s="121"/>
    </row>
    <row r="178" spans="2:4">
      <c r="B178" s="120"/>
      <c r="C178" s="121"/>
      <c r="D178" s="121"/>
    </row>
    <row r="179" spans="2:4">
      <c r="B179" s="120"/>
      <c r="C179" s="121"/>
      <c r="D179" s="121"/>
    </row>
    <row r="180" spans="2:4">
      <c r="B180" s="120"/>
      <c r="C180" s="121"/>
      <c r="D180" s="121"/>
    </row>
    <row r="181" spans="2:4">
      <c r="B181" s="120"/>
      <c r="C181" s="121"/>
      <c r="D181" s="121"/>
    </row>
    <row r="182" spans="2:4">
      <c r="B182" s="120"/>
      <c r="C182" s="121"/>
      <c r="D182" s="121"/>
    </row>
    <row r="183" spans="2:4">
      <c r="B183" s="120"/>
      <c r="C183" s="121"/>
      <c r="D183" s="121"/>
    </row>
    <row r="184" spans="2:4">
      <c r="B184" s="120"/>
      <c r="C184" s="121"/>
      <c r="D184" s="121"/>
    </row>
    <row r="185" spans="2:4">
      <c r="B185" s="120"/>
      <c r="C185" s="121"/>
      <c r="D185" s="121"/>
    </row>
    <row r="186" spans="2:4">
      <c r="B186" s="120"/>
      <c r="C186" s="121"/>
      <c r="D186" s="121"/>
    </row>
    <row r="187" spans="2:4">
      <c r="B187" s="120"/>
      <c r="C187" s="121"/>
      <c r="D187" s="121"/>
    </row>
    <row r="188" spans="2:4">
      <c r="B188" s="120"/>
      <c r="C188" s="121"/>
      <c r="D188" s="121"/>
    </row>
    <row r="189" spans="2:4">
      <c r="B189" s="120"/>
      <c r="C189" s="121"/>
      <c r="D189" s="121"/>
    </row>
    <row r="190" spans="2:4">
      <c r="B190" s="120"/>
      <c r="C190" s="121"/>
      <c r="D190" s="121"/>
    </row>
    <row r="191" spans="2:4">
      <c r="B191" s="120"/>
      <c r="C191" s="121"/>
      <c r="D191" s="121"/>
    </row>
    <row r="192" spans="2:4">
      <c r="B192" s="120"/>
      <c r="C192" s="121"/>
      <c r="D192" s="121"/>
    </row>
    <row r="193" spans="2:4">
      <c r="B193" s="120"/>
      <c r="C193" s="121"/>
      <c r="D193" s="121"/>
    </row>
    <row r="194" spans="2:4">
      <c r="B194" s="120"/>
      <c r="C194" s="121"/>
      <c r="D194" s="121"/>
    </row>
    <row r="195" spans="2:4">
      <c r="B195" s="120"/>
      <c r="C195" s="121"/>
      <c r="D195" s="121"/>
    </row>
    <row r="196" spans="2:4">
      <c r="B196" s="120"/>
      <c r="C196" s="121"/>
      <c r="D196" s="121"/>
    </row>
    <row r="197" spans="2:4">
      <c r="B197" s="120"/>
      <c r="C197" s="121"/>
      <c r="D197" s="121"/>
    </row>
    <row r="198" spans="2:4">
      <c r="B198" s="120"/>
      <c r="C198" s="121"/>
      <c r="D198" s="121"/>
    </row>
    <row r="199" spans="2:4">
      <c r="B199" s="120"/>
      <c r="C199" s="121"/>
      <c r="D199" s="121"/>
    </row>
    <row r="200" spans="2:4">
      <c r="B200" s="120"/>
      <c r="C200" s="121"/>
      <c r="D200" s="121"/>
    </row>
    <row r="201" spans="2:4">
      <c r="B201" s="120"/>
      <c r="C201" s="121"/>
      <c r="D201" s="121"/>
    </row>
    <row r="202" spans="2:4">
      <c r="B202" s="120"/>
      <c r="C202" s="121"/>
      <c r="D202" s="121"/>
    </row>
    <row r="203" spans="2:4">
      <c r="B203" s="120"/>
      <c r="C203" s="121"/>
      <c r="D203" s="121"/>
    </row>
    <row r="204" spans="2:4">
      <c r="B204" s="120"/>
      <c r="C204" s="121"/>
      <c r="D204" s="121"/>
    </row>
    <row r="205" spans="2:4">
      <c r="B205" s="120"/>
      <c r="C205" s="121"/>
      <c r="D205" s="121"/>
    </row>
    <row r="206" spans="2:4">
      <c r="B206" s="120"/>
      <c r="C206" s="121"/>
      <c r="D206" s="121"/>
    </row>
    <row r="207" spans="2:4">
      <c r="B207" s="120"/>
      <c r="C207" s="121"/>
      <c r="D207" s="121"/>
    </row>
    <row r="208" spans="2:4">
      <c r="B208" s="120"/>
      <c r="C208" s="121"/>
      <c r="D208" s="121"/>
    </row>
    <row r="209" spans="2:4">
      <c r="B209" s="120"/>
      <c r="C209" s="121"/>
      <c r="D209" s="121"/>
    </row>
    <row r="210" spans="2:4">
      <c r="B210" s="120"/>
      <c r="C210" s="121"/>
      <c r="D210" s="121"/>
    </row>
    <row r="211" spans="2:4">
      <c r="B211" s="120"/>
      <c r="C211" s="121"/>
      <c r="D211" s="121"/>
    </row>
    <row r="212" spans="2:4">
      <c r="B212" s="120"/>
      <c r="C212" s="121"/>
      <c r="D212" s="121"/>
    </row>
    <row r="213" spans="2:4">
      <c r="B213" s="120"/>
      <c r="C213" s="121"/>
      <c r="D213" s="121"/>
    </row>
    <row r="214" spans="2:4">
      <c r="B214" s="120"/>
      <c r="C214" s="121"/>
      <c r="D214" s="121"/>
    </row>
    <row r="215" spans="2:4">
      <c r="B215" s="120"/>
      <c r="C215" s="121"/>
      <c r="D215" s="121"/>
    </row>
    <row r="216" spans="2:4">
      <c r="B216" s="120"/>
      <c r="C216" s="121"/>
      <c r="D216" s="121"/>
    </row>
    <row r="217" spans="2:4">
      <c r="B217" s="120"/>
      <c r="C217" s="121"/>
      <c r="D217" s="121"/>
    </row>
    <row r="218" spans="2:4">
      <c r="B218" s="120"/>
      <c r="C218" s="121"/>
      <c r="D218" s="121"/>
    </row>
    <row r="219" spans="2:4">
      <c r="B219" s="120"/>
      <c r="C219" s="121"/>
      <c r="D219" s="121"/>
    </row>
    <row r="220" spans="2:4">
      <c r="B220" s="120"/>
      <c r="C220" s="121"/>
      <c r="D220" s="121"/>
    </row>
    <row r="221" spans="2:4">
      <c r="B221" s="120"/>
      <c r="C221" s="121"/>
      <c r="D221" s="121"/>
    </row>
    <row r="222" spans="2:4">
      <c r="B222" s="120"/>
      <c r="C222" s="121"/>
      <c r="D222" s="121"/>
    </row>
    <row r="223" spans="2:4">
      <c r="B223" s="120"/>
      <c r="C223" s="121"/>
      <c r="D223" s="121"/>
    </row>
    <row r="224" spans="2:4">
      <c r="B224" s="120"/>
      <c r="C224" s="121"/>
      <c r="D224" s="121"/>
    </row>
    <row r="225" spans="2:4">
      <c r="B225" s="120"/>
      <c r="C225" s="121"/>
      <c r="D225" s="121"/>
    </row>
    <row r="226" spans="2:4">
      <c r="B226" s="120"/>
      <c r="C226" s="121"/>
      <c r="D226" s="121"/>
    </row>
    <row r="227" spans="2:4">
      <c r="B227" s="120"/>
      <c r="C227" s="121"/>
      <c r="D227" s="121"/>
    </row>
    <row r="228" spans="2:4">
      <c r="B228" s="120"/>
      <c r="C228" s="121"/>
      <c r="D228" s="121"/>
    </row>
    <row r="229" spans="2:4">
      <c r="B229" s="120"/>
      <c r="C229" s="121"/>
      <c r="D229" s="121"/>
    </row>
    <row r="230" spans="2:4">
      <c r="B230" s="120"/>
      <c r="C230" s="121"/>
      <c r="D230" s="121"/>
    </row>
    <row r="231" spans="2:4">
      <c r="B231" s="120"/>
      <c r="C231" s="121"/>
      <c r="D231" s="121"/>
    </row>
    <row r="232" spans="2:4">
      <c r="B232" s="120"/>
      <c r="C232" s="121"/>
      <c r="D232" s="121"/>
    </row>
    <row r="233" spans="2:4">
      <c r="B233" s="120"/>
      <c r="C233" s="121"/>
      <c r="D233" s="121"/>
    </row>
    <row r="234" spans="2:4">
      <c r="B234" s="120"/>
      <c r="C234" s="121"/>
      <c r="D234" s="121"/>
    </row>
    <row r="235" spans="2:4">
      <c r="B235" s="120"/>
      <c r="C235" s="121"/>
      <c r="D235" s="121"/>
    </row>
    <row r="236" spans="2:4">
      <c r="B236" s="120"/>
      <c r="C236" s="121"/>
      <c r="D236" s="121"/>
    </row>
    <row r="237" spans="2:4">
      <c r="B237" s="120"/>
      <c r="C237" s="121"/>
      <c r="D237" s="121"/>
    </row>
    <row r="238" spans="2:4">
      <c r="B238" s="120"/>
      <c r="C238" s="121"/>
      <c r="D238" s="121"/>
    </row>
    <row r="239" spans="2:4">
      <c r="B239" s="120"/>
      <c r="C239" s="121"/>
      <c r="D239" s="121"/>
    </row>
    <row r="240" spans="2:4">
      <c r="B240" s="120"/>
      <c r="C240" s="121"/>
      <c r="D240" s="121"/>
    </row>
    <row r="241" spans="2:4">
      <c r="B241" s="120"/>
      <c r="C241" s="121"/>
      <c r="D241" s="121"/>
    </row>
    <row r="242" spans="2:4">
      <c r="B242" s="120"/>
      <c r="C242" s="121"/>
      <c r="D242" s="121"/>
    </row>
    <row r="243" spans="2:4">
      <c r="B243" s="120"/>
      <c r="C243" s="121"/>
      <c r="D243" s="121"/>
    </row>
    <row r="244" spans="2:4">
      <c r="B244" s="120"/>
      <c r="C244" s="121"/>
      <c r="D244" s="121"/>
    </row>
    <row r="245" spans="2:4">
      <c r="B245" s="120"/>
      <c r="C245" s="121"/>
      <c r="D245" s="121"/>
    </row>
    <row r="246" spans="2:4">
      <c r="B246" s="120"/>
      <c r="C246" s="121"/>
      <c r="D246" s="121"/>
    </row>
    <row r="247" spans="2:4">
      <c r="B247" s="120"/>
      <c r="C247" s="121"/>
      <c r="D247" s="121"/>
    </row>
    <row r="248" spans="2:4">
      <c r="B248" s="120"/>
      <c r="C248" s="121"/>
      <c r="D248" s="121"/>
    </row>
    <row r="249" spans="2:4">
      <c r="B249" s="120"/>
      <c r="C249" s="121"/>
      <c r="D249" s="121"/>
    </row>
    <row r="250" spans="2:4">
      <c r="B250" s="120"/>
      <c r="C250" s="121"/>
      <c r="D250" s="121"/>
    </row>
    <row r="251" spans="2:4">
      <c r="B251" s="120"/>
      <c r="C251" s="121"/>
      <c r="D251" s="121"/>
    </row>
    <row r="252" spans="2:4">
      <c r="B252" s="120"/>
      <c r="C252" s="121"/>
      <c r="D252" s="121"/>
    </row>
    <row r="253" spans="2:4">
      <c r="B253" s="120"/>
      <c r="C253" s="121"/>
      <c r="D253" s="121"/>
    </row>
    <row r="254" spans="2:4">
      <c r="B254" s="120"/>
      <c r="C254" s="121"/>
      <c r="D254" s="121"/>
    </row>
    <row r="255" spans="2:4">
      <c r="B255" s="120"/>
      <c r="C255" s="121"/>
      <c r="D255" s="121"/>
    </row>
    <row r="256" spans="2:4">
      <c r="B256" s="120"/>
      <c r="C256" s="121"/>
      <c r="D256" s="121"/>
    </row>
    <row r="257" spans="2:4">
      <c r="B257" s="120"/>
      <c r="C257" s="121"/>
      <c r="D257" s="121"/>
    </row>
    <row r="258" spans="2:4">
      <c r="B258" s="120"/>
      <c r="C258" s="121"/>
      <c r="D258" s="121"/>
    </row>
    <row r="259" spans="2:4">
      <c r="B259" s="120"/>
      <c r="C259" s="121"/>
      <c r="D259" s="121"/>
    </row>
    <row r="260" spans="2:4">
      <c r="B260" s="120"/>
      <c r="C260" s="121"/>
      <c r="D260" s="121"/>
    </row>
    <row r="261" spans="2:4">
      <c r="B261" s="120"/>
      <c r="C261" s="121"/>
      <c r="D261" s="121"/>
    </row>
    <row r="262" spans="2:4">
      <c r="B262" s="120"/>
      <c r="C262" s="121"/>
      <c r="D262" s="121"/>
    </row>
    <row r="263" spans="2:4">
      <c r="B263" s="120"/>
      <c r="C263" s="121"/>
      <c r="D263" s="121"/>
    </row>
    <row r="264" spans="2:4">
      <c r="B264" s="120"/>
      <c r="C264" s="121"/>
      <c r="D264" s="121"/>
    </row>
    <row r="265" spans="2:4">
      <c r="B265" s="120"/>
      <c r="C265" s="121"/>
      <c r="D265" s="121"/>
    </row>
    <row r="266" spans="2:4">
      <c r="B266" s="120"/>
      <c r="C266" s="121"/>
      <c r="D266" s="121"/>
    </row>
    <row r="267" spans="2:4">
      <c r="B267" s="120"/>
      <c r="C267" s="121"/>
      <c r="D267" s="121"/>
    </row>
    <row r="268" spans="2:4">
      <c r="B268" s="120"/>
      <c r="C268" s="121"/>
      <c r="D268" s="121"/>
    </row>
    <row r="269" spans="2:4">
      <c r="B269" s="120"/>
      <c r="C269" s="121"/>
      <c r="D269" s="121"/>
    </row>
    <row r="270" spans="2:4">
      <c r="B270" s="120"/>
      <c r="C270" s="121"/>
      <c r="D270" s="121"/>
    </row>
    <row r="271" spans="2:4">
      <c r="B271" s="120"/>
      <c r="C271" s="121"/>
      <c r="D271" s="121"/>
    </row>
    <row r="272" spans="2:4">
      <c r="B272" s="120"/>
      <c r="C272" s="121"/>
      <c r="D272" s="121"/>
    </row>
    <row r="273" spans="2:4">
      <c r="B273" s="120"/>
      <c r="C273" s="121"/>
      <c r="D273" s="121"/>
    </row>
    <row r="274" spans="2:4">
      <c r="B274" s="120"/>
      <c r="C274" s="121"/>
      <c r="D274" s="121"/>
    </row>
    <row r="275" spans="2:4">
      <c r="B275" s="120"/>
      <c r="C275" s="121"/>
      <c r="D275" s="121"/>
    </row>
    <row r="276" spans="2:4">
      <c r="B276" s="120"/>
      <c r="C276" s="121"/>
      <c r="D276" s="121"/>
    </row>
    <row r="277" spans="2:4">
      <c r="B277" s="120"/>
      <c r="C277" s="121"/>
      <c r="D277" s="121"/>
    </row>
    <row r="278" spans="2:4">
      <c r="B278" s="120"/>
      <c r="C278" s="121"/>
      <c r="D278" s="121"/>
    </row>
    <row r="279" spans="2:4">
      <c r="B279" s="120"/>
      <c r="C279" s="121"/>
      <c r="D279" s="121"/>
    </row>
    <row r="280" spans="2:4">
      <c r="B280" s="120"/>
      <c r="C280" s="121"/>
      <c r="D280" s="121"/>
    </row>
    <row r="281" spans="2:4">
      <c r="B281" s="120"/>
      <c r="C281" s="121"/>
      <c r="D281" s="121"/>
    </row>
    <row r="282" spans="2:4">
      <c r="B282" s="120"/>
      <c r="C282" s="121"/>
      <c r="D282" s="121"/>
    </row>
    <row r="283" spans="2:4">
      <c r="B283" s="120"/>
      <c r="C283" s="121"/>
      <c r="D283" s="121"/>
    </row>
    <row r="284" spans="2:4">
      <c r="B284" s="120"/>
      <c r="C284" s="121"/>
      <c r="D284" s="121"/>
    </row>
    <row r="285" spans="2:4">
      <c r="B285" s="120"/>
      <c r="C285" s="121"/>
      <c r="D285" s="121"/>
    </row>
    <row r="286" spans="2:4">
      <c r="B286" s="120"/>
      <c r="C286" s="121"/>
      <c r="D286" s="121"/>
    </row>
    <row r="287" spans="2:4">
      <c r="B287" s="120"/>
      <c r="C287" s="121"/>
      <c r="D287" s="121"/>
    </row>
    <row r="288" spans="2:4">
      <c r="B288" s="120"/>
      <c r="C288" s="121"/>
      <c r="D288" s="121"/>
    </row>
    <row r="289" spans="2:4">
      <c r="B289" s="120"/>
      <c r="C289" s="121"/>
      <c r="D289" s="121"/>
    </row>
    <row r="290" spans="2:4">
      <c r="B290" s="120"/>
      <c r="C290" s="121"/>
      <c r="D290" s="121"/>
    </row>
    <row r="291" spans="2:4">
      <c r="B291" s="120"/>
      <c r="C291" s="121"/>
      <c r="D291" s="121"/>
    </row>
    <row r="292" spans="2:4">
      <c r="B292" s="120"/>
      <c r="C292" s="121"/>
      <c r="D292" s="121"/>
    </row>
    <row r="293" spans="2:4">
      <c r="B293" s="120"/>
      <c r="C293" s="121"/>
      <c r="D293" s="121"/>
    </row>
    <row r="294" spans="2:4">
      <c r="B294" s="120"/>
      <c r="C294" s="121"/>
      <c r="D294" s="121"/>
    </row>
    <row r="295" spans="2:4">
      <c r="B295" s="120"/>
      <c r="C295" s="121"/>
      <c r="D295" s="121"/>
    </row>
    <row r="296" spans="2:4">
      <c r="B296" s="120"/>
      <c r="C296" s="121"/>
      <c r="D296" s="121"/>
    </row>
    <row r="297" spans="2:4">
      <c r="B297" s="120"/>
      <c r="C297" s="121"/>
      <c r="D297" s="121"/>
    </row>
    <row r="298" spans="2:4">
      <c r="B298" s="120"/>
      <c r="C298" s="121"/>
      <c r="D298" s="121"/>
    </row>
    <row r="299" spans="2:4">
      <c r="B299" s="120"/>
      <c r="C299" s="121"/>
      <c r="D299" s="121"/>
    </row>
    <row r="300" spans="2:4">
      <c r="B300" s="120"/>
      <c r="C300" s="121"/>
      <c r="D300" s="121"/>
    </row>
    <row r="301" spans="2:4">
      <c r="B301" s="120"/>
      <c r="C301" s="121"/>
      <c r="D301" s="121"/>
    </row>
    <row r="302" spans="2:4">
      <c r="B302" s="120"/>
      <c r="C302" s="121"/>
      <c r="D302" s="121"/>
    </row>
    <row r="303" spans="2:4">
      <c r="B303" s="120"/>
      <c r="C303" s="121"/>
      <c r="D303" s="121"/>
    </row>
    <row r="304" spans="2:4">
      <c r="B304" s="120"/>
      <c r="C304" s="121"/>
      <c r="D304" s="121"/>
    </row>
    <row r="305" spans="2:4">
      <c r="B305" s="120"/>
      <c r="C305" s="121"/>
      <c r="D305" s="121"/>
    </row>
    <row r="306" spans="2:4">
      <c r="B306" s="120"/>
      <c r="C306" s="121"/>
      <c r="D306" s="121"/>
    </row>
    <row r="307" spans="2:4">
      <c r="B307" s="120"/>
      <c r="C307" s="121"/>
      <c r="D307" s="121"/>
    </row>
    <row r="308" spans="2:4">
      <c r="B308" s="120"/>
      <c r="C308" s="121"/>
      <c r="D308" s="121"/>
    </row>
    <row r="309" spans="2:4">
      <c r="B309" s="120"/>
      <c r="C309" s="121"/>
      <c r="D309" s="121"/>
    </row>
    <row r="310" spans="2:4">
      <c r="B310" s="120"/>
      <c r="C310" s="121"/>
      <c r="D310" s="121"/>
    </row>
    <row r="311" spans="2:4">
      <c r="B311" s="120"/>
      <c r="C311" s="121"/>
      <c r="D311" s="121"/>
    </row>
    <row r="312" spans="2:4">
      <c r="B312" s="120"/>
      <c r="C312" s="121"/>
      <c r="D312" s="121"/>
    </row>
    <row r="313" spans="2:4">
      <c r="B313" s="120"/>
      <c r="C313" s="121"/>
      <c r="D313" s="121"/>
    </row>
    <row r="314" spans="2:4">
      <c r="B314" s="120"/>
      <c r="C314" s="121"/>
      <c r="D314" s="121"/>
    </row>
    <row r="315" spans="2:4">
      <c r="B315" s="120"/>
      <c r="C315" s="121"/>
      <c r="D315" s="121"/>
    </row>
    <row r="316" spans="2:4">
      <c r="B316" s="120"/>
      <c r="C316" s="121"/>
      <c r="D316" s="121"/>
    </row>
    <row r="317" spans="2:4">
      <c r="B317" s="120"/>
      <c r="C317" s="121"/>
      <c r="D317" s="121"/>
    </row>
    <row r="318" spans="2:4">
      <c r="B318" s="120"/>
      <c r="C318" s="121"/>
      <c r="D318" s="121"/>
    </row>
    <row r="319" spans="2:4">
      <c r="B319" s="120"/>
      <c r="C319" s="121"/>
      <c r="D319" s="121"/>
    </row>
    <row r="320" spans="2:4">
      <c r="B320" s="120"/>
      <c r="C320" s="121"/>
      <c r="D320" s="121"/>
    </row>
    <row r="321" spans="2:4">
      <c r="B321" s="120"/>
      <c r="C321" s="121"/>
      <c r="D321" s="121"/>
    </row>
    <row r="322" spans="2:4">
      <c r="B322" s="120"/>
      <c r="C322" s="121"/>
      <c r="D322" s="121"/>
    </row>
    <row r="323" spans="2:4">
      <c r="B323" s="120"/>
      <c r="C323" s="121"/>
      <c r="D323" s="121"/>
    </row>
    <row r="324" spans="2:4">
      <c r="B324" s="120"/>
      <c r="C324" s="121"/>
      <c r="D324" s="121"/>
    </row>
    <row r="325" spans="2:4">
      <c r="B325" s="120"/>
      <c r="C325" s="121"/>
      <c r="D325" s="121"/>
    </row>
    <row r="326" spans="2:4">
      <c r="B326" s="120"/>
      <c r="C326" s="121"/>
      <c r="D326" s="121"/>
    </row>
    <row r="327" spans="2:4">
      <c r="B327" s="120"/>
      <c r="C327" s="121"/>
      <c r="D327" s="121"/>
    </row>
    <row r="328" spans="2:4">
      <c r="B328" s="120"/>
      <c r="C328" s="121"/>
      <c r="D328" s="121"/>
    </row>
    <row r="329" spans="2:4">
      <c r="B329" s="120"/>
      <c r="C329" s="121"/>
      <c r="D329" s="121"/>
    </row>
    <row r="330" spans="2:4">
      <c r="B330" s="120"/>
      <c r="C330" s="121"/>
      <c r="D330" s="121"/>
    </row>
    <row r="331" spans="2:4">
      <c r="B331" s="120"/>
      <c r="C331" s="121"/>
      <c r="D331" s="121"/>
    </row>
    <row r="332" spans="2:4">
      <c r="B332" s="120"/>
      <c r="C332" s="121"/>
      <c r="D332" s="121"/>
    </row>
    <row r="333" spans="2:4">
      <c r="B333" s="120"/>
      <c r="C333" s="121"/>
      <c r="D333" s="121"/>
    </row>
    <row r="334" spans="2:4">
      <c r="B334" s="120"/>
      <c r="C334" s="121"/>
      <c r="D334" s="121"/>
    </row>
    <row r="335" spans="2:4">
      <c r="B335" s="120"/>
      <c r="C335" s="121"/>
      <c r="D335" s="121"/>
    </row>
    <row r="336" spans="2:4">
      <c r="B336" s="120"/>
      <c r="C336" s="121"/>
      <c r="D336" s="121"/>
    </row>
    <row r="337" spans="2:4">
      <c r="B337" s="120"/>
      <c r="C337" s="121"/>
      <c r="D337" s="121"/>
    </row>
    <row r="338" spans="2:4">
      <c r="B338" s="120"/>
      <c r="C338" s="121"/>
      <c r="D338" s="121"/>
    </row>
    <row r="339" spans="2:4">
      <c r="B339" s="120"/>
      <c r="C339" s="121"/>
      <c r="D339" s="121"/>
    </row>
    <row r="340" spans="2:4">
      <c r="B340" s="120"/>
      <c r="C340" s="121"/>
      <c r="D340" s="121"/>
    </row>
    <row r="341" spans="2:4">
      <c r="B341" s="120"/>
      <c r="C341" s="121"/>
      <c r="D341" s="121"/>
    </row>
    <row r="342" spans="2:4">
      <c r="B342" s="120"/>
      <c r="C342" s="121"/>
      <c r="D342" s="121"/>
    </row>
    <row r="343" spans="2:4">
      <c r="B343" s="120"/>
      <c r="C343" s="121"/>
      <c r="D343" s="121"/>
    </row>
    <row r="344" spans="2:4">
      <c r="B344" s="120"/>
      <c r="C344" s="121"/>
      <c r="D344" s="121"/>
    </row>
    <row r="345" spans="2:4">
      <c r="B345" s="120"/>
      <c r="C345" s="121"/>
      <c r="D345" s="121"/>
    </row>
    <row r="346" spans="2:4">
      <c r="B346" s="120"/>
      <c r="C346" s="121"/>
      <c r="D346" s="121"/>
    </row>
    <row r="347" spans="2:4">
      <c r="B347" s="120"/>
      <c r="C347" s="121"/>
      <c r="D347" s="121"/>
    </row>
    <row r="348" spans="2:4">
      <c r="B348" s="120"/>
      <c r="C348" s="121"/>
      <c r="D348" s="121"/>
    </row>
    <row r="349" spans="2:4">
      <c r="B349" s="120"/>
      <c r="C349" s="121"/>
      <c r="D349" s="121"/>
    </row>
    <row r="350" spans="2:4">
      <c r="B350" s="120"/>
      <c r="C350" s="121"/>
      <c r="D350" s="121"/>
    </row>
    <row r="351" spans="2:4">
      <c r="B351" s="120"/>
      <c r="C351" s="121"/>
      <c r="D351" s="121"/>
    </row>
    <row r="352" spans="2:4">
      <c r="B352" s="120"/>
      <c r="C352" s="121"/>
      <c r="D352" s="121"/>
    </row>
    <row r="353" spans="2:4">
      <c r="B353" s="120"/>
      <c r="C353" s="121"/>
      <c r="D353" s="121"/>
    </row>
    <row r="354" spans="2:4">
      <c r="B354" s="120"/>
      <c r="C354" s="121"/>
      <c r="D354" s="121"/>
    </row>
    <row r="355" spans="2:4">
      <c r="B355" s="120"/>
      <c r="C355" s="121"/>
      <c r="D355" s="121"/>
    </row>
    <row r="356" spans="2:4">
      <c r="B356" s="120"/>
      <c r="C356" s="121"/>
      <c r="D356" s="121"/>
    </row>
    <row r="357" spans="2:4">
      <c r="B357" s="120"/>
      <c r="C357" s="121"/>
      <c r="D357" s="121"/>
    </row>
    <row r="358" spans="2:4">
      <c r="B358" s="120"/>
      <c r="C358" s="121"/>
      <c r="D358" s="121"/>
    </row>
    <row r="359" spans="2:4">
      <c r="B359" s="120"/>
      <c r="C359" s="121"/>
      <c r="D359" s="121"/>
    </row>
    <row r="360" spans="2:4">
      <c r="B360" s="120"/>
      <c r="C360" s="121"/>
      <c r="D360" s="121"/>
    </row>
    <row r="361" spans="2:4">
      <c r="B361" s="120"/>
      <c r="C361" s="121"/>
      <c r="D361" s="121"/>
    </row>
    <row r="362" spans="2:4">
      <c r="B362" s="120"/>
      <c r="C362" s="121"/>
      <c r="D362" s="121"/>
    </row>
    <row r="363" spans="2:4">
      <c r="B363" s="120"/>
      <c r="C363" s="121"/>
      <c r="D363" s="121"/>
    </row>
    <row r="364" spans="2:4">
      <c r="B364" s="120"/>
      <c r="C364" s="121"/>
      <c r="D364" s="121"/>
    </row>
    <row r="365" spans="2:4">
      <c r="B365" s="120"/>
      <c r="C365" s="121"/>
      <c r="D365" s="121"/>
    </row>
    <row r="366" spans="2:4">
      <c r="B366" s="120"/>
      <c r="C366" s="121"/>
      <c r="D366" s="121"/>
    </row>
    <row r="367" spans="2:4">
      <c r="B367" s="120"/>
      <c r="C367" s="121"/>
      <c r="D367" s="121"/>
    </row>
    <row r="368" spans="2:4">
      <c r="B368" s="120"/>
      <c r="C368" s="121"/>
      <c r="D368" s="121"/>
    </row>
    <row r="369" spans="2:4">
      <c r="B369" s="120"/>
      <c r="C369" s="121"/>
      <c r="D369" s="121"/>
    </row>
    <row r="370" spans="2:4">
      <c r="B370" s="120"/>
      <c r="C370" s="121"/>
      <c r="D370" s="121"/>
    </row>
    <row r="371" spans="2:4">
      <c r="B371" s="120"/>
      <c r="C371" s="121"/>
      <c r="D371" s="121"/>
    </row>
    <row r="372" spans="2:4">
      <c r="B372" s="120"/>
      <c r="C372" s="121"/>
      <c r="D372" s="121"/>
    </row>
    <row r="373" spans="2:4">
      <c r="B373" s="120"/>
      <c r="C373" s="121"/>
      <c r="D373" s="121"/>
    </row>
    <row r="374" spans="2:4">
      <c r="B374" s="120"/>
      <c r="C374" s="121"/>
      <c r="D374" s="121"/>
    </row>
    <row r="375" spans="2:4">
      <c r="B375" s="120"/>
      <c r="C375" s="121"/>
      <c r="D375" s="121"/>
    </row>
    <row r="376" spans="2:4">
      <c r="B376" s="120"/>
      <c r="C376" s="121"/>
      <c r="D376" s="121"/>
    </row>
    <row r="377" spans="2:4">
      <c r="B377" s="120"/>
      <c r="C377" s="121"/>
      <c r="D377" s="121"/>
    </row>
    <row r="378" spans="2:4">
      <c r="B378" s="120"/>
      <c r="C378" s="121"/>
      <c r="D378" s="121"/>
    </row>
    <row r="379" spans="2:4">
      <c r="B379" s="120"/>
      <c r="C379" s="121"/>
      <c r="D379" s="121"/>
    </row>
    <row r="380" spans="2:4">
      <c r="B380" s="120"/>
      <c r="C380" s="121"/>
      <c r="D380" s="121"/>
    </row>
    <row r="381" spans="2:4">
      <c r="B381" s="120"/>
      <c r="C381" s="121"/>
      <c r="D381" s="121"/>
    </row>
    <row r="382" spans="2:4">
      <c r="B382" s="120"/>
      <c r="C382" s="121"/>
      <c r="D382" s="121"/>
    </row>
    <row r="383" spans="2:4">
      <c r="B383" s="120"/>
      <c r="C383" s="121"/>
      <c r="D383" s="121"/>
    </row>
    <row r="384" spans="2:4">
      <c r="B384" s="120"/>
      <c r="C384" s="121"/>
      <c r="D384" s="121"/>
    </row>
    <row r="385" spans="2:4">
      <c r="B385" s="120"/>
      <c r="C385" s="121"/>
      <c r="D385" s="121"/>
    </row>
    <row r="386" spans="2:4">
      <c r="B386" s="120"/>
      <c r="C386" s="121"/>
      <c r="D386" s="121"/>
    </row>
    <row r="387" spans="2:4">
      <c r="B387" s="120"/>
      <c r="C387" s="121"/>
      <c r="D387" s="121"/>
    </row>
    <row r="388" spans="2:4">
      <c r="B388" s="120"/>
      <c r="C388" s="121"/>
      <c r="D388" s="121"/>
    </row>
    <row r="389" spans="2:4">
      <c r="B389" s="120"/>
      <c r="C389" s="121"/>
      <c r="D389" s="121"/>
    </row>
    <row r="390" spans="2:4">
      <c r="B390" s="120"/>
      <c r="C390" s="121"/>
      <c r="D390" s="121"/>
    </row>
    <row r="391" spans="2:4">
      <c r="B391" s="120"/>
      <c r="C391" s="121"/>
      <c r="D391" s="121"/>
    </row>
    <row r="392" spans="2:4">
      <c r="B392" s="120"/>
      <c r="C392" s="121"/>
      <c r="D392" s="121"/>
    </row>
    <row r="393" spans="2:4">
      <c r="B393" s="120"/>
      <c r="C393" s="121"/>
      <c r="D393" s="121"/>
    </row>
    <row r="394" spans="2:4">
      <c r="B394" s="120"/>
      <c r="C394" s="121"/>
      <c r="D394" s="121"/>
    </row>
    <row r="395" spans="2:4">
      <c r="B395" s="120"/>
      <c r="C395" s="121"/>
      <c r="D395" s="121"/>
    </row>
    <row r="396" spans="2:4">
      <c r="B396" s="120"/>
      <c r="C396" s="121"/>
      <c r="D396" s="121"/>
    </row>
    <row r="397" spans="2:4">
      <c r="B397" s="120"/>
      <c r="C397" s="121"/>
      <c r="D397" s="121"/>
    </row>
    <row r="398" spans="2:4">
      <c r="B398" s="120"/>
      <c r="C398" s="121"/>
      <c r="D398" s="121"/>
    </row>
    <row r="399" spans="2:4">
      <c r="B399" s="120"/>
      <c r="C399" s="121"/>
      <c r="D399" s="121"/>
    </row>
    <row r="400" spans="2:4">
      <c r="B400" s="120"/>
      <c r="C400" s="121"/>
      <c r="D400" s="121"/>
    </row>
    <row r="401" spans="2:4">
      <c r="B401" s="120"/>
      <c r="C401" s="121"/>
      <c r="D401" s="121"/>
    </row>
    <row r="402" spans="2:4">
      <c r="B402" s="120"/>
      <c r="C402" s="121"/>
      <c r="D402" s="121"/>
    </row>
    <row r="403" spans="2:4">
      <c r="B403" s="120"/>
      <c r="C403" s="121"/>
      <c r="D403" s="121"/>
    </row>
    <row r="404" spans="2:4">
      <c r="B404" s="120"/>
      <c r="C404" s="121"/>
      <c r="D404" s="121"/>
    </row>
    <row r="405" spans="2:4">
      <c r="B405" s="120"/>
      <c r="C405" s="121"/>
      <c r="D405" s="121"/>
    </row>
    <row r="406" spans="2:4">
      <c r="B406" s="120"/>
      <c r="C406" s="121"/>
      <c r="D406" s="121"/>
    </row>
    <row r="407" spans="2:4">
      <c r="B407" s="120"/>
      <c r="C407" s="121"/>
      <c r="D407" s="121"/>
    </row>
    <row r="408" spans="2:4">
      <c r="B408" s="120"/>
      <c r="C408" s="121"/>
      <c r="D408" s="121"/>
    </row>
    <row r="409" spans="2:4">
      <c r="B409" s="120"/>
      <c r="C409" s="121"/>
      <c r="D409" s="121"/>
    </row>
    <row r="410" spans="2:4">
      <c r="B410" s="120"/>
      <c r="C410" s="121"/>
      <c r="D410" s="121"/>
    </row>
    <row r="411" spans="2:4">
      <c r="B411" s="120"/>
      <c r="C411" s="121"/>
      <c r="D411" s="121"/>
    </row>
    <row r="412" spans="2:4">
      <c r="B412" s="120"/>
      <c r="C412" s="121"/>
      <c r="D412" s="121"/>
    </row>
    <row r="413" spans="2:4">
      <c r="B413" s="120"/>
      <c r="C413" s="121"/>
      <c r="D413" s="121"/>
    </row>
    <row r="414" spans="2:4">
      <c r="B414" s="120"/>
      <c r="C414" s="121"/>
      <c r="D414" s="121"/>
    </row>
    <row r="415" spans="2:4">
      <c r="B415" s="120"/>
      <c r="C415" s="121"/>
      <c r="D415" s="121"/>
    </row>
    <row r="416" spans="2:4">
      <c r="B416" s="120"/>
      <c r="C416" s="121"/>
      <c r="D416" s="121"/>
    </row>
    <row r="417" spans="2:4">
      <c r="B417" s="120"/>
      <c r="C417" s="121"/>
      <c r="D417" s="121"/>
    </row>
    <row r="418" spans="2:4">
      <c r="B418" s="120"/>
      <c r="C418" s="121"/>
      <c r="D418" s="121"/>
    </row>
    <row r="419" spans="2:4">
      <c r="B419" s="120"/>
      <c r="C419" s="121"/>
      <c r="D419" s="121"/>
    </row>
    <row r="420" spans="2:4">
      <c r="B420" s="120"/>
      <c r="C420" s="121"/>
      <c r="D420" s="121"/>
    </row>
    <row r="421" spans="2:4">
      <c r="B421" s="120"/>
      <c r="C421" s="121"/>
      <c r="D421" s="121"/>
    </row>
    <row r="422" spans="2:4">
      <c r="B422" s="120"/>
      <c r="C422" s="121"/>
      <c r="D422" s="121"/>
    </row>
    <row r="423" spans="2:4">
      <c r="B423" s="120"/>
      <c r="C423" s="121"/>
      <c r="D423" s="121"/>
    </row>
    <row r="424" spans="2:4">
      <c r="B424" s="120"/>
      <c r="C424" s="121"/>
      <c r="D424" s="121"/>
    </row>
    <row r="425" spans="2:4">
      <c r="B425" s="120"/>
      <c r="C425" s="121"/>
      <c r="D425" s="121"/>
    </row>
    <row r="426" spans="2:4">
      <c r="B426" s="120"/>
      <c r="C426" s="121"/>
      <c r="D426" s="121"/>
    </row>
    <row r="427" spans="2:4">
      <c r="B427" s="120"/>
      <c r="C427" s="121"/>
      <c r="D427" s="121"/>
    </row>
    <row r="428" spans="2:4">
      <c r="B428" s="120"/>
      <c r="C428" s="121"/>
      <c r="D428" s="121"/>
    </row>
    <row r="429" spans="2:4">
      <c r="B429" s="120"/>
      <c r="C429" s="121"/>
      <c r="D429" s="121"/>
    </row>
    <row r="430" spans="2:4">
      <c r="B430" s="120"/>
      <c r="C430" s="121"/>
      <c r="D430" s="121"/>
    </row>
    <row r="431" spans="2:4">
      <c r="B431" s="120"/>
      <c r="C431" s="121"/>
      <c r="D431" s="121"/>
    </row>
    <row r="432" spans="2:4">
      <c r="B432" s="120"/>
      <c r="C432" s="121"/>
      <c r="D432" s="121"/>
    </row>
    <row r="433" spans="2:4">
      <c r="B433" s="120"/>
      <c r="C433" s="121"/>
      <c r="D433" s="121"/>
    </row>
    <row r="434" spans="2:4">
      <c r="B434" s="120"/>
      <c r="C434" s="121"/>
      <c r="D434" s="121"/>
    </row>
    <row r="435" spans="2:4">
      <c r="B435" s="120"/>
      <c r="C435" s="121"/>
      <c r="D435" s="121"/>
    </row>
    <row r="436" spans="2:4">
      <c r="B436" s="120"/>
      <c r="C436" s="121"/>
      <c r="D436" s="121"/>
    </row>
    <row r="437" spans="2:4">
      <c r="B437" s="120"/>
      <c r="C437" s="121"/>
      <c r="D437" s="121"/>
    </row>
    <row r="438" spans="2:4">
      <c r="B438" s="120"/>
      <c r="C438" s="121"/>
      <c r="D438" s="121"/>
    </row>
    <row r="439" spans="2:4">
      <c r="B439" s="120"/>
      <c r="C439" s="121"/>
      <c r="D439" s="121"/>
    </row>
    <row r="440" spans="2:4">
      <c r="B440" s="120"/>
      <c r="C440" s="121"/>
      <c r="D440" s="121"/>
    </row>
    <row r="441" spans="2:4">
      <c r="B441" s="120"/>
      <c r="C441" s="121"/>
      <c r="D441" s="121"/>
    </row>
    <row r="442" spans="2:4">
      <c r="B442" s="120"/>
      <c r="C442" s="121"/>
      <c r="D442" s="121"/>
    </row>
    <row r="443" spans="2:4">
      <c r="B443" s="120"/>
      <c r="C443" s="121"/>
      <c r="D443" s="121"/>
    </row>
    <row r="444" spans="2:4">
      <c r="B444" s="120"/>
      <c r="C444" s="121"/>
      <c r="D444" s="121"/>
    </row>
    <row r="445" spans="2:4">
      <c r="B445" s="120"/>
      <c r="C445" s="121"/>
      <c r="D445" s="121"/>
    </row>
    <row r="446" spans="2:4">
      <c r="B446" s="120"/>
      <c r="C446" s="121"/>
      <c r="D446" s="121"/>
    </row>
    <row r="447" spans="2:4">
      <c r="B447" s="120"/>
      <c r="C447" s="121"/>
      <c r="D447" s="121"/>
    </row>
    <row r="448" spans="2:4">
      <c r="B448" s="120"/>
      <c r="C448" s="121"/>
      <c r="D448" s="121"/>
    </row>
    <row r="449" spans="2:4">
      <c r="B449" s="120"/>
      <c r="C449" s="121"/>
      <c r="D449" s="121"/>
    </row>
    <row r="450" spans="2:4">
      <c r="B450" s="120"/>
      <c r="C450" s="121"/>
      <c r="D450" s="121"/>
    </row>
    <row r="451" spans="2:4">
      <c r="B451" s="120"/>
      <c r="C451" s="121"/>
      <c r="D451" s="121"/>
    </row>
    <row r="452" spans="2:4">
      <c r="B452" s="120"/>
      <c r="C452" s="121"/>
      <c r="D452" s="121"/>
    </row>
    <row r="453" spans="2:4">
      <c r="B453" s="120"/>
      <c r="C453" s="121"/>
      <c r="D453" s="121"/>
    </row>
    <row r="454" spans="2:4">
      <c r="B454" s="120"/>
      <c r="C454" s="121"/>
      <c r="D454" s="121"/>
    </row>
    <row r="455" spans="2:4">
      <c r="B455" s="120"/>
      <c r="C455" s="121"/>
      <c r="D455" s="121"/>
    </row>
    <row r="456" spans="2:4">
      <c r="B456" s="120"/>
      <c r="C456" s="121"/>
      <c r="D456" s="121"/>
    </row>
    <row r="457" spans="2:4">
      <c r="B457" s="120"/>
      <c r="C457" s="121"/>
      <c r="D457" s="121"/>
    </row>
    <row r="458" spans="2:4">
      <c r="B458" s="120"/>
      <c r="C458" s="121"/>
      <c r="D458" s="121"/>
    </row>
    <row r="459" spans="2:4">
      <c r="B459" s="120"/>
      <c r="C459" s="121"/>
      <c r="D459" s="121"/>
    </row>
    <row r="460" spans="2:4">
      <c r="B460" s="120"/>
      <c r="C460" s="121"/>
      <c r="D460" s="121"/>
    </row>
    <row r="461" spans="2:4">
      <c r="B461" s="120"/>
      <c r="C461" s="121"/>
      <c r="D461" s="121"/>
    </row>
    <row r="462" spans="2:4">
      <c r="B462" s="120"/>
      <c r="C462" s="121"/>
      <c r="D462" s="121"/>
    </row>
    <row r="463" spans="2:4">
      <c r="B463" s="120"/>
      <c r="C463" s="121"/>
      <c r="D463" s="121"/>
    </row>
    <row r="464" spans="2:4">
      <c r="B464" s="120"/>
      <c r="C464" s="121"/>
      <c r="D464" s="121"/>
    </row>
    <row r="465" spans="2:4">
      <c r="B465" s="120"/>
      <c r="C465" s="121"/>
      <c r="D465" s="121"/>
    </row>
    <row r="466" spans="2:4">
      <c r="B466" s="120"/>
      <c r="C466" s="121"/>
      <c r="D466" s="121"/>
    </row>
    <row r="467" spans="2:4">
      <c r="B467" s="120"/>
      <c r="C467" s="121"/>
      <c r="D467" s="121"/>
    </row>
    <row r="468" spans="2:4">
      <c r="B468" s="120"/>
      <c r="C468" s="121"/>
      <c r="D468" s="121"/>
    </row>
    <row r="469" spans="2:4">
      <c r="B469" s="120"/>
      <c r="C469" s="121"/>
      <c r="D469" s="121"/>
    </row>
    <row r="470" spans="2:4">
      <c r="B470" s="120"/>
      <c r="C470" s="121"/>
      <c r="D470" s="121"/>
    </row>
    <row r="471" spans="2:4">
      <c r="B471" s="120"/>
      <c r="C471" s="121"/>
      <c r="D471" s="121"/>
    </row>
    <row r="472" spans="2:4">
      <c r="B472" s="120"/>
      <c r="C472" s="121"/>
      <c r="D472" s="121"/>
    </row>
    <row r="473" spans="2:4">
      <c r="B473" s="120"/>
      <c r="C473" s="121"/>
      <c r="D473" s="121"/>
    </row>
    <row r="474" spans="2:4">
      <c r="B474" s="120"/>
      <c r="C474" s="121"/>
      <c r="D474" s="121"/>
    </row>
    <row r="475" spans="2:4">
      <c r="B475" s="120"/>
      <c r="C475" s="121"/>
      <c r="D475" s="121"/>
    </row>
    <row r="476" spans="2:4">
      <c r="B476" s="120"/>
      <c r="C476" s="121"/>
      <c r="D476" s="121"/>
    </row>
    <row r="477" spans="2:4">
      <c r="B477" s="120"/>
      <c r="C477" s="121"/>
      <c r="D477" s="121"/>
    </row>
    <row r="478" spans="2:4">
      <c r="B478" s="120"/>
      <c r="C478" s="121"/>
      <c r="D478" s="121"/>
    </row>
    <row r="479" spans="2:4">
      <c r="B479" s="120"/>
      <c r="C479" s="121"/>
      <c r="D479" s="121"/>
    </row>
    <row r="480" spans="2:4">
      <c r="B480" s="120"/>
      <c r="C480" s="121"/>
      <c r="D480" s="121"/>
    </row>
    <row r="481" spans="2:4">
      <c r="B481" s="120"/>
      <c r="C481" s="121"/>
      <c r="D481" s="121"/>
    </row>
    <row r="482" spans="2:4">
      <c r="B482" s="120"/>
      <c r="C482" s="121"/>
      <c r="D482" s="121"/>
    </row>
    <row r="483" spans="2:4">
      <c r="B483" s="120"/>
      <c r="C483" s="121"/>
      <c r="D483" s="121"/>
    </row>
    <row r="484" spans="2:4">
      <c r="B484" s="120"/>
      <c r="C484" s="121"/>
      <c r="D484" s="121"/>
    </row>
    <row r="485" spans="2:4">
      <c r="B485" s="120"/>
      <c r="C485" s="121"/>
      <c r="D485" s="121"/>
    </row>
    <row r="486" spans="2:4">
      <c r="B486" s="120"/>
      <c r="C486" s="121"/>
      <c r="D486" s="121"/>
    </row>
    <row r="487" spans="2:4">
      <c r="B487" s="120"/>
      <c r="C487" s="121"/>
      <c r="D487" s="121"/>
    </row>
    <row r="488" spans="2:4">
      <c r="B488" s="120"/>
      <c r="C488" s="121"/>
      <c r="D488" s="121"/>
    </row>
    <row r="489" spans="2:4">
      <c r="B489" s="120"/>
      <c r="C489" s="121"/>
      <c r="D489" s="121"/>
    </row>
    <row r="490" spans="2:4">
      <c r="B490" s="120"/>
      <c r="C490" s="121"/>
      <c r="D490" s="121"/>
    </row>
    <row r="491" spans="2:4">
      <c r="B491" s="120"/>
      <c r="C491" s="121"/>
      <c r="D491" s="121"/>
    </row>
    <row r="492" spans="2:4">
      <c r="B492" s="120"/>
      <c r="C492" s="121"/>
      <c r="D492" s="121"/>
    </row>
    <row r="493" spans="2:4">
      <c r="B493" s="120"/>
      <c r="C493" s="121"/>
      <c r="D493" s="121"/>
    </row>
    <row r="494" spans="2:4">
      <c r="B494" s="120"/>
      <c r="C494" s="121"/>
      <c r="D494" s="121"/>
    </row>
    <row r="495" spans="2:4">
      <c r="B495" s="120"/>
      <c r="C495" s="121"/>
      <c r="D495" s="121"/>
    </row>
    <row r="496" spans="2:4">
      <c r="B496" s="120"/>
      <c r="C496" s="121"/>
      <c r="D496" s="121"/>
    </row>
    <row r="497" spans="2:4">
      <c r="B497" s="120"/>
      <c r="C497" s="121"/>
      <c r="D497" s="121"/>
    </row>
    <row r="498" spans="2:4">
      <c r="B498" s="120"/>
      <c r="C498" s="121"/>
      <c r="D498" s="121"/>
    </row>
    <row r="499" spans="2:4">
      <c r="B499" s="120"/>
      <c r="C499" s="121"/>
      <c r="D499" s="121"/>
    </row>
    <row r="500" spans="2:4">
      <c r="B500" s="120"/>
      <c r="C500" s="121"/>
      <c r="D500" s="121"/>
    </row>
    <row r="501" spans="2:4">
      <c r="B501" s="120"/>
      <c r="C501" s="121"/>
      <c r="D501" s="121"/>
    </row>
    <row r="502" spans="2:4">
      <c r="B502" s="120"/>
      <c r="C502" s="121"/>
      <c r="D502" s="121"/>
    </row>
    <row r="503" spans="2:4">
      <c r="B503" s="120"/>
      <c r="C503" s="121"/>
      <c r="D503" s="121"/>
    </row>
    <row r="504" spans="2:4">
      <c r="B504" s="120"/>
      <c r="C504" s="121"/>
      <c r="D504" s="121"/>
    </row>
    <row r="505" spans="2:4">
      <c r="B505" s="120"/>
      <c r="C505" s="121"/>
      <c r="D505" s="121"/>
    </row>
    <row r="506" spans="2:4">
      <c r="B506" s="120"/>
      <c r="C506" s="121"/>
      <c r="D506" s="121"/>
    </row>
    <row r="507" spans="2:4">
      <c r="B507" s="120"/>
      <c r="C507" s="121"/>
      <c r="D507" s="121"/>
    </row>
    <row r="508" spans="2:4">
      <c r="B508" s="120"/>
      <c r="C508" s="121"/>
      <c r="D508" s="121"/>
    </row>
    <row r="509" spans="2:4">
      <c r="B509" s="120"/>
      <c r="C509" s="121"/>
      <c r="D509" s="121"/>
    </row>
    <row r="510" spans="2:4">
      <c r="B510" s="120"/>
      <c r="C510" s="121"/>
      <c r="D510" s="121"/>
    </row>
    <row r="511" spans="2:4">
      <c r="B511" s="120"/>
      <c r="C511" s="121"/>
      <c r="D511" s="121"/>
    </row>
    <row r="512" spans="2:4">
      <c r="B512" s="120"/>
      <c r="C512" s="121"/>
      <c r="D512" s="121"/>
    </row>
    <row r="513" spans="2:4">
      <c r="B513" s="120"/>
      <c r="C513" s="121"/>
      <c r="D513" s="121"/>
    </row>
    <row r="514" spans="2:4">
      <c r="B514" s="120"/>
      <c r="C514" s="121"/>
      <c r="D514" s="121"/>
    </row>
    <row r="515" spans="2:4">
      <c r="B515" s="120"/>
      <c r="C515" s="121"/>
      <c r="D515" s="121"/>
    </row>
    <row r="516" spans="2:4">
      <c r="B516" s="120"/>
      <c r="C516" s="121"/>
      <c r="D516" s="121"/>
    </row>
    <row r="517" spans="2:4">
      <c r="B517" s="120"/>
      <c r="C517" s="121"/>
      <c r="D517" s="121"/>
    </row>
    <row r="518" spans="2:4">
      <c r="B518" s="120"/>
      <c r="C518" s="121"/>
      <c r="D518" s="121"/>
    </row>
    <row r="519" spans="2:4">
      <c r="B519" s="120"/>
      <c r="C519" s="121"/>
      <c r="D519" s="121"/>
    </row>
    <row r="520" spans="2:4">
      <c r="B520" s="120"/>
      <c r="C520" s="121"/>
      <c r="D520" s="121"/>
    </row>
    <row r="521" spans="2:4">
      <c r="B521" s="120"/>
      <c r="C521" s="121"/>
      <c r="D521" s="121"/>
    </row>
    <row r="522" spans="2:4">
      <c r="B522" s="120"/>
      <c r="C522" s="121"/>
      <c r="D522" s="121"/>
    </row>
    <row r="523" spans="2:4">
      <c r="B523" s="120"/>
      <c r="C523" s="121"/>
      <c r="D523" s="121"/>
    </row>
    <row r="524" spans="2:4">
      <c r="B524" s="120"/>
      <c r="C524" s="121"/>
      <c r="D524" s="121"/>
    </row>
    <row r="525" spans="2:4">
      <c r="B525" s="120"/>
      <c r="C525" s="121"/>
      <c r="D525" s="121"/>
    </row>
    <row r="526" spans="2:4">
      <c r="B526" s="120"/>
      <c r="C526" s="121"/>
      <c r="D526" s="121"/>
    </row>
    <row r="527" spans="2:4">
      <c r="B527" s="120"/>
      <c r="C527" s="121"/>
      <c r="D527" s="121"/>
    </row>
    <row r="528" spans="2:4">
      <c r="B528" s="120"/>
      <c r="C528" s="121"/>
      <c r="D528" s="121"/>
    </row>
    <row r="529" spans="2:4">
      <c r="B529" s="120"/>
      <c r="C529" s="121"/>
      <c r="D529" s="121"/>
    </row>
    <row r="530" spans="2:4">
      <c r="B530" s="120"/>
      <c r="C530" s="121"/>
      <c r="D530" s="121"/>
    </row>
    <row r="531" spans="2:4">
      <c r="B531" s="120"/>
      <c r="C531" s="121"/>
      <c r="D531" s="121"/>
    </row>
    <row r="532" spans="2:4">
      <c r="B532" s="120"/>
      <c r="C532" s="121"/>
      <c r="D532" s="121"/>
    </row>
    <row r="533" spans="2:4">
      <c r="B533" s="120"/>
      <c r="C533" s="121"/>
      <c r="D533" s="121"/>
    </row>
    <row r="534" spans="2:4">
      <c r="B534" s="120"/>
      <c r="C534" s="121"/>
      <c r="D534" s="121"/>
    </row>
    <row r="535" spans="2:4">
      <c r="B535" s="120"/>
      <c r="C535" s="121"/>
      <c r="D535" s="121"/>
    </row>
    <row r="536" spans="2:4">
      <c r="B536" s="120"/>
      <c r="C536" s="121"/>
      <c r="D536" s="121"/>
    </row>
    <row r="537" spans="2:4">
      <c r="B537" s="120"/>
      <c r="C537" s="121"/>
      <c r="D537" s="121"/>
    </row>
    <row r="538" spans="2:4">
      <c r="B538" s="120"/>
      <c r="C538" s="121"/>
      <c r="D538" s="121"/>
    </row>
    <row r="539" spans="2:4">
      <c r="B539" s="120"/>
      <c r="C539" s="121"/>
      <c r="D539" s="121"/>
    </row>
    <row r="540" spans="2:4">
      <c r="B540" s="120"/>
      <c r="C540" s="121"/>
      <c r="D540" s="121"/>
    </row>
    <row r="541" spans="2:4">
      <c r="B541" s="120"/>
      <c r="C541" s="121"/>
      <c r="D541" s="121"/>
    </row>
    <row r="542" spans="2:4">
      <c r="B542" s="120"/>
      <c r="C542" s="121"/>
      <c r="D542" s="121"/>
    </row>
    <row r="543" spans="2:4">
      <c r="B543" s="120"/>
      <c r="C543" s="121"/>
      <c r="D543" s="121"/>
    </row>
    <row r="544" spans="2:4">
      <c r="B544" s="120"/>
      <c r="C544" s="121"/>
      <c r="D544" s="121"/>
    </row>
    <row r="545" spans="2:4">
      <c r="B545" s="120"/>
      <c r="C545" s="121"/>
      <c r="D545" s="121"/>
    </row>
    <row r="546" spans="2:4">
      <c r="B546" s="120"/>
      <c r="C546" s="121"/>
      <c r="D546" s="121"/>
    </row>
    <row r="547" spans="2:4">
      <c r="B547" s="120"/>
      <c r="C547" s="121"/>
      <c r="D547" s="121"/>
    </row>
    <row r="548" spans="2:4">
      <c r="B548" s="120"/>
      <c r="C548" s="121"/>
      <c r="D548" s="121"/>
    </row>
    <row r="549" spans="2:4">
      <c r="B549" s="120"/>
      <c r="C549" s="121"/>
      <c r="D549" s="121"/>
    </row>
    <row r="550" spans="2:4">
      <c r="B550" s="120"/>
      <c r="C550" s="121"/>
      <c r="D550" s="121"/>
    </row>
    <row r="551" spans="2:4">
      <c r="B551" s="120"/>
      <c r="C551" s="121"/>
      <c r="D551" s="121"/>
    </row>
    <row r="552" spans="2:4">
      <c r="B552" s="120"/>
      <c r="C552" s="121"/>
      <c r="D552" s="121"/>
    </row>
    <row r="553" spans="2:4">
      <c r="B553" s="120"/>
      <c r="C553" s="121"/>
      <c r="D553" s="121"/>
    </row>
    <row r="554" spans="2:4">
      <c r="B554" s="120"/>
      <c r="C554" s="121"/>
      <c r="D554" s="121"/>
    </row>
    <row r="555" spans="2:4">
      <c r="B555" s="120"/>
      <c r="C555" s="121"/>
      <c r="D555" s="121"/>
    </row>
    <row r="556" spans="2:4">
      <c r="B556" s="120"/>
      <c r="C556" s="121"/>
      <c r="D556" s="121"/>
    </row>
    <row r="557" spans="2:4">
      <c r="B557" s="120"/>
      <c r="C557" s="121"/>
      <c r="D557" s="121"/>
    </row>
    <row r="558" spans="2:4">
      <c r="B558" s="120"/>
      <c r="C558" s="121"/>
      <c r="D558" s="121"/>
    </row>
    <row r="559" spans="2:4">
      <c r="B559" s="120"/>
      <c r="C559" s="121"/>
      <c r="D559" s="121"/>
    </row>
    <row r="560" spans="2:4">
      <c r="B560" s="120"/>
      <c r="C560" s="121"/>
      <c r="D560" s="121"/>
    </row>
    <row r="561" spans="2:4">
      <c r="B561" s="120"/>
      <c r="C561" s="121"/>
      <c r="D561" s="121"/>
    </row>
    <row r="562" spans="2:4">
      <c r="B562" s="120"/>
      <c r="C562" s="121"/>
      <c r="D562" s="121"/>
    </row>
    <row r="563" spans="2:4">
      <c r="B563" s="120"/>
      <c r="C563" s="121"/>
      <c r="D563" s="121"/>
    </row>
    <row r="564" spans="2:4">
      <c r="B564" s="120"/>
      <c r="C564" s="121"/>
      <c r="D564" s="121"/>
    </row>
    <row r="565" spans="2:4">
      <c r="B565" s="120"/>
      <c r="C565" s="121"/>
      <c r="D565" s="121"/>
    </row>
    <row r="566" spans="2:4">
      <c r="B566" s="120"/>
      <c r="C566" s="121"/>
      <c r="D566" s="121"/>
    </row>
    <row r="567" spans="2:4">
      <c r="B567" s="120"/>
      <c r="C567" s="121"/>
      <c r="D567" s="121"/>
    </row>
    <row r="568" spans="2:4">
      <c r="B568" s="120"/>
      <c r="C568" s="121"/>
      <c r="D568" s="121"/>
    </row>
    <row r="569" spans="2:4">
      <c r="B569" s="120"/>
      <c r="C569" s="121"/>
      <c r="D569" s="121"/>
    </row>
    <row r="570" spans="2:4">
      <c r="B570" s="120"/>
      <c r="C570" s="121"/>
      <c r="D570" s="121"/>
    </row>
    <row r="571" spans="2:4">
      <c r="B571" s="120"/>
      <c r="C571" s="121"/>
      <c r="D571" s="121"/>
    </row>
    <row r="572" spans="2:4">
      <c r="B572" s="120"/>
      <c r="C572" s="121"/>
      <c r="D572" s="121"/>
    </row>
    <row r="573" spans="2:4">
      <c r="B573" s="120"/>
      <c r="C573" s="121"/>
      <c r="D573" s="121"/>
    </row>
    <row r="574" spans="2:4">
      <c r="B574" s="120"/>
      <c r="C574" s="121"/>
      <c r="D574" s="121"/>
    </row>
    <row r="575" spans="2:4">
      <c r="B575" s="120"/>
      <c r="C575" s="121"/>
      <c r="D575" s="121"/>
    </row>
    <row r="576" spans="2:4">
      <c r="B576" s="120"/>
      <c r="C576" s="121"/>
      <c r="D576" s="121"/>
    </row>
    <row r="577" spans="2:4">
      <c r="B577" s="120"/>
      <c r="C577" s="121"/>
      <c r="D577" s="121"/>
    </row>
    <row r="578" spans="2:4">
      <c r="B578" s="120"/>
      <c r="C578" s="121"/>
      <c r="D578" s="121"/>
    </row>
    <row r="579" spans="2:4">
      <c r="B579" s="120"/>
      <c r="C579" s="121"/>
      <c r="D579" s="121"/>
    </row>
    <row r="580" spans="2:4">
      <c r="B580" s="120"/>
      <c r="C580" s="121"/>
      <c r="D580" s="121"/>
    </row>
    <row r="581" spans="2:4">
      <c r="B581" s="120"/>
      <c r="C581" s="121"/>
      <c r="D581" s="121"/>
    </row>
    <row r="582" spans="2:4">
      <c r="B582" s="120"/>
      <c r="C582" s="121"/>
      <c r="D582" s="121"/>
    </row>
    <row r="583" spans="2:4">
      <c r="B583" s="120"/>
      <c r="C583" s="121"/>
      <c r="D583" s="121"/>
    </row>
    <row r="584" spans="2:4">
      <c r="B584" s="120"/>
      <c r="C584" s="121"/>
      <c r="D584" s="121"/>
    </row>
    <row r="585" spans="2:4">
      <c r="B585" s="120"/>
      <c r="C585" s="121"/>
      <c r="D585" s="121"/>
    </row>
    <row r="586" spans="2:4">
      <c r="B586" s="120"/>
      <c r="C586" s="121"/>
      <c r="D586" s="121"/>
    </row>
    <row r="587" spans="2:4">
      <c r="B587" s="120"/>
      <c r="C587" s="121"/>
      <c r="D587" s="121"/>
    </row>
    <row r="588" spans="2:4">
      <c r="B588" s="120"/>
      <c r="C588" s="121"/>
      <c r="D588" s="121"/>
    </row>
    <row r="589" spans="2:4">
      <c r="B589" s="120"/>
      <c r="C589" s="121"/>
      <c r="D589" s="121"/>
    </row>
    <row r="590" spans="2:4">
      <c r="B590" s="120"/>
      <c r="C590" s="121"/>
      <c r="D590" s="121"/>
    </row>
    <row r="591" spans="2:4">
      <c r="B591" s="120"/>
      <c r="C591" s="121"/>
      <c r="D591" s="121"/>
    </row>
    <row r="592" spans="2:4">
      <c r="B592" s="120"/>
      <c r="C592" s="121"/>
      <c r="D592" s="121"/>
    </row>
    <row r="593" spans="2:4">
      <c r="B593" s="120"/>
      <c r="C593" s="121"/>
      <c r="D593" s="121"/>
    </row>
    <row r="594" spans="2:4">
      <c r="B594" s="120"/>
      <c r="C594" s="121"/>
      <c r="D594" s="121"/>
    </row>
    <row r="595" spans="2:4">
      <c r="B595" s="120"/>
      <c r="C595" s="121"/>
      <c r="D595" s="121"/>
    </row>
    <row r="596" spans="2:4">
      <c r="B596" s="120"/>
      <c r="C596" s="121"/>
      <c r="D596" s="121"/>
    </row>
    <row r="597" spans="2:4">
      <c r="B597" s="120"/>
      <c r="C597" s="121"/>
      <c r="D597" s="121"/>
    </row>
    <row r="598" spans="2:4">
      <c r="B598" s="120"/>
      <c r="C598" s="121"/>
      <c r="D598" s="121"/>
    </row>
    <row r="599" spans="2:4">
      <c r="B599" s="120"/>
      <c r="C599" s="121"/>
      <c r="D599" s="121"/>
    </row>
    <row r="600" spans="2:4">
      <c r="B600" s="120"/>
      <c r="C600" s="121"/>
      <c r="D600" s="121"/>
    </row>
    <row r="601" spans="2:4">
      <c r="B601" s="120"/>
      <c r="C601" s="121"/>
      <c r="D601" s="121"/>
    </row>
    <row r="602" spans="2:4">
      <c r="B602" s="120"/>
      <c r="C602" s="121"/>
      <c r="D602" s="121"/>
    </row>
    <row r="603" spans="2:4">
      <c r="B603" s="120"/>
      <c r="C603" s="121"/>
      <c r="D603" s="121"/>
    </row>
    <row r="604" spans="2:4">
      <c r="B604" s="120"/>
      <c r="C604" s="121"/>
      <c r="D604" s="121"/>
    </row>
    <row r="605" spans="2:4">
      <c r="B605" s="120"/>
      <c r="C605" s="121"/>
      <c r="D605" s="121"/>
    </row>
    <row r="606" spans="2:4">
      <c r="B606" s="120"/>
      <c r="C606" s="121"/>
      <c r="D606" s="121"/>
    </row>
    <row r="607" spans="2:4">
      <c r="B607" s="120"/>
      <c r="C607" s="121"/>
      <c r="D607" s="121"/>
    </row>
    <row r="608" spans="2:4">
      <c r="B608" s="120"/>
      <c r="C608" s="121"/>
      <c r="D608" s="121"/>
    </row>
    <row r="609" spans="2:4">
      <c r="B609" s="120"/>
      <c r="C609" s="121"/>
      <c r="D609" s="121"/>
    </row>
    <row r="610" spans="2:4">
      <c r="B610" s="120"/>
      <c r="C610" s="121"/>
      <c r="D610" s="121"/>
    </row>
    <row r="611" spans="2:4">
      <c r="B611" s="120"/>
      <c r="C611" s="121"/>
      <c r="D611" s="121"/>
    </row>
    <row r="612" spans="2:4">
      <c r="B612" s="120"/>
      <c r="C612" s="121"/>
      <c r="D612" s="121"/>
    </row>
    <row r="613" spans="2:4">
      <c r="B613" s="120"/>
      <c r="C613" s="121"/>
      <c r="D613" s="121"/>
    </row>
    <row r="614" spans="2:4">
      <c r="B614" s="120"/>
      <c r="C614" s="121"/>
      <c r="D614" s="121"/>
    </row>
    <row r="615" spans="2:4">
      <c r="B615" s="120"/>
      <c r="C615" s="121"/>
      <c r="D615" s="121"/>
    </row>
    <row r="616" spans="2:4">
      <c r="B616" s="120"/>
      <c r="C616" s="121"/>
      <c r="D616" s="121"/>
    </row>
    <row r="617" spans="2:4">
      <c r="B617" s="120"/>
      <c r="C617" s="121"/>
      <c r="D617" s="121"/>
    </row>
    <row r="618" spans="2:4">
      <c r="B618" s="120"/>
      <c r="C618" s="121"/>
      <c r="D618" s="121"/>
    </row>
    <row r="619" spans="2:4">
      <c r="B619" s="120"/>
      <c r="C619" s="121"/>
      <c r="D619" s="121"/>
    </row>
    <row r="620" spans="2:4">
      <c r="B620" s="120"/>
      <c r="C620" s="121"/>
      <c r="D620" s="121"/>
    </row>
    <row r="621" spans="2:4">
      <c r="B621" s="120"/>
      <c r="C621" s="121"/>
      <c r="D621" s="121"/>
    </row>
    <row r="622" spans="2:4">
      <c r="B622" s="120"/>
      <c r="C622" s="121"/>
      <c r="D622" s="121"/>
    </row>
    <row r="623" spans="2:4">
      <c r="B623" s="120"/>
      <c r="C623" s="121"/>
      <c r="D623" s="121"/>
    </row>
    <row r="624" spans="2:4">
      <c r="B624" s="120"/>
      <c r="C624" s="121"/>
      <c r="D624" s="121"/>
    </row>
    <row r="625" spans="2:4">
      <c r="B625" s="120"/>
      <c r="C625" s="121"/>
      <c r="D625" s="121"/>
    </row>
    <row r="626" spans="2:4">
      <c r="B626" s="120"/>
      <c r="C626" s="121"/>
      <c r="D626" s="121"/>
    </row>
    <row r="627" spans="2:4">
      <c r="B627" s="120"/>
      <c r="C627" s="121"/>
      <c r="D627" s="121"/>
    </row>
    <row r="628" spans="2:4">
      <c r="B628" s="120"/>
      <c r="C628" s="121"/>
      <c r="D628" s="121"/>
    </row>
    <row r="629" spans="2:4">
      <c r="B629" s="120"/>
      <c r="C629" s="121"/>
      <c r="D629" s="121"/>
    </row>
    <row r="630" spans="2:4">
      <c r="B630" s="120"/>
      <c r="C630" s="121"/>
      <c r="D630" s="121"/>
    </row>
    <row r="631" spans="2:4">
      <c r="B631" s="120"/>
      <c r="C631" s="121"/>
      <c r="D631" s="121"/>
    </row>
    <row r="632" spans="2:4">
      <c r="B632" s="120"/>
      <c r="C632" s="121"/>
      <c r="D632" s="121"/>
    </row>
    <row r="633" spans="2:4">
      <c r="B633" s="120"/>
      <c r="C633" s="121"/>
      <c r="D633" s="121"/>
    </row>
    <row r="634" spans="2:4">
      <c r="B634" s="120"/>
      <c r="C634" s="121"/>
      <c r="D634" s="121"/>
    </row>
    <row r="635" spans="2:4">
      <c r="B635" s="120"/>
      <c r="C635" s="121"/>
      <c r="D635" s="121"/>
    </row>
    <row r="636" spans="2:4">
      <c r="B636" s="120"/>
      <c r="C636" s="121"/>
      <c r="D636" s="121"/>
    </row>
    <row r="637" spans="2:4">
      <c r="B637" s="120"/>
      <c r="C637" s="121"/>
      <c r="D637" s="121"/>
    </row>
    <row r="638" spans="2:4">
      <c r="B638" s="120"/>
      <c r="C638" s="121"/>
      <c r="D638" s="121"/>
    </row>
    <row r="639" spans="2:4">
      <c r="B639" s="120"/>
      <c r="C639" s="121"/>
      <c r="D639" s="121"/>
    </row>
    <row r="640" spans="2:4">
      <c r="B640" s="120"/>
      <c r="C640" s="121"/>
      <c r="D640" s="121"/>
    </row>
    <row r="641" spans="2:4">
      <c r="B641" s="120"/>
      <c r="C641" s="121"/>
      <c r="D641" s="121"/>
    </row>
    <row r="642" spans="2:4">
      <c r="B642" s="120"/>
      <c r="C642" s="121"/>
      <c r="D642" s="121"/>
    </row>
    <row r="643" spans="2:4">
      <c r="B643" s="120"/>
      <c r="C643" s="121"/>
      <c r="D643" s="121"/>
    </row>
    <row r="644" spans="2:4">
      <c r="B644" s="120"/>
      <c r="C644" s="121"/>
      <c r="D644" s="121"/>
    </row>
    <row r="645" spans="2:4">
      <c r="B645" s="120"/>
      <c r="C645" s="121"/>
      <c r="D645" s="121"/>
    </row>
    <row r="646" spans="2:4">
      <c r="B646" s="120"/>
      <c r="C646" s="121"/>
      <c r="D646" s="121"/>
    </row>
    <row r="647" spans="2:4">
      <c r="B647" s="120"/>
      <c r="C647" s="121"/>
      <c r="D647" s="121"/>
    </row>
    <row r="648" spans="2:4">
      <c r="B648" s="120"/>
      <c r="C648" s="121"/>
      <c r="D648" s="121"/>
    </row>
    <row r="649" spans="2:4">
      <c r="B649" s="120"/>
      <c r="C649" s="121"/>
      <c r="D649" s="121"/>
    </row>
    <row r="650" spans="2:4">
      <c r="B650" s="120"/>
      <c r="C650" s="121"/>
      <c r="D650" s="121"/>
    </row>
    <row r="651" spans="2:4">
      <c r="B651" s="120"/>
      <c r="C651" s="121"/>
      <c r="D651" s="121"/>
    </row>
    <row r="652" spans="2:4">
      <c r="B652" s="120"/>
      <c r="C652" s="121"/>
      <c r="D652" s="121"/>
    </row>
    <row r="653" spans="2:4">
      <c r="B653" s="120"/>
      <c r="C653" s="121"/>
      <c r="D653" s="121"/>
    </row>
    <row r="654" spans="2:4">
      <c r="B654" s="120"/>
      <c r="C654" s="121"/>
      <c r="D654" s="121"/>
    </row>
    <row r="655" spans="2:4">
      <c r="B655" s="120"/>
      <c r="C655" s="121"/>
      <c r="D655" s="121"/>
    </row>
    <row r="656" spans="2:4">
      <c r="B656" s="120"/>
      <c r="C656" s="121"/>
      <c r="D656" s="121"/>
    </row>
    <row r="657" spans="2:4">
      <c r="B657" s="120"/>
      <c r="C657" s="121"/>
      <c r="D657" s="121"/>
    </row>
    <row r="658" spans="2:4">
      <c r="B658" s="120"/>
      <c r="C658" s="121"/>
      <c r="D658" s="121"/>
    </row>
    <row r="659" spans="2:4">
      <c r="B659" s="120"/>
      <c r="C659" s="121"/>
      <c r="D659" s="121"/>
    </row>
    <row r="660" spans="2:4">
      <c r="B660" s="120"/>
      <c r="C660" s="121"/>
      <c r="D660" s="121"/>
    </row>
    <row r="661" spans="2:4">
      <c r="B661" s="120"/>
      <c r="C661" s="121"/>
      <c r="D661" s="121"/>
    </row>
    <row r="662" spans="2:4">
      <c r="B662" s="120"/>
      <c r="C662" s="121"/>
      <c r="D662" s="121"/>
    </row>
    <row r="663" spans="2:4">
      <c r="B663" s="120"/>
      <c r="C663" s="121"/>
      <c r="D663" s="121"/>
    </row>
    <row r="664" spans="2:4">
      <c r="B664" s="120"/>
      <c r="C664" s="121"/>
      <c r="D664" s="121"/>
    </row>
    <row r="665" spans="2:4">
      <c r="B665" s="120"/>
      <c r="C665" s="121"/>
      <c r="D665" s="121"/>
    </row>
    <row r="666" spans="2:4">
      <c r="B666" s="120"/>
      <c r="C666" s="121"/>
      <c r="D666" s="121"/>
    </row>
    <row r="667" spans="2:4">
      <c r="B667" s="120"/>
      <c r="C667" s="121"/>
      <c r="D667" s="121"/>
    </row>
    <row r="668" spans="2:4">
      <c r="B668" s="120"/>
      <c r="C668" s="121"/>
      <c r="D668" s="121"/>
    </row>
    <row r="669" spans="2:4">
      <c r="B669" s="120"/>
      <c r="C669" s="121"/>
      <c r="D669" s="121"/>
    </row>
    <row r="670" spans="2:4">
      <c r="B670" s="120"/>
      <c r="C670" s="121"/>
      <c r="D670" s="121"/>
    </row>
    <row r="671" spans="2:4">
      <c r="B671" s="120"/>
      <c r="C671" s="121"/>
      <c r="D671" s="121"/>
    </row>
    <row r="672" spans="2:4">
      <c r="B672" s="120"/>
      <c r="C672" s="121"/>
      <c r="D672" s="121"/>
    </row>
    <row r="673" spans="2:4">
      <c r="B673" s="120"/>
      <c r="C673" s="121"/>
      <c r="D673" s="121"/>
    </row>
    <row r="674" spans="2:4">
      <c r="B674" s="120"/>
      <c r="C674" s="121"/>
      <c r="D674" s="121"/>
    </row>
    <row r="675" spans="2:4">
      <c r="B675" s="120"/>
      <c r="C675" s="121"/>
      <c r="D675" s="121"/>
    </row>
    <row r="676" spans="2:4">
      <c r="B676" s="120"/>
      <c r="C676" s="121"/>
      <c r="D676" s="121"/>
    </row>
    <row r="677" spans="2:4">
      <c r="B677" s="120"/>
      <c r="C677" s="121"/>
      <c r="D677" s="121"/>
    </row>
    <row r="678" spans="2:4">
      <c r="B678" s="120"/>
      <c r="C678" s="121"/>
      <c r="D678" s="121"/>
    </row>
    <row r="679" spans="2:4">
      <c r="B679" s="120"/>
      <c r="C679" s="121"/>
      <c r="D679" s="121"/>
    </row>
    <row r="680" spans="2:4">
      <c r="B680" s="120"/>
      <c r="C680" s="121"/>
      <c r="D680" s="121"/>
    </row>
    <row r="681" spans="2:4">
      <c r="B681" s="120"/>
      <c r="C681" s="121"/>
      <c r="D681" s="121"/>
    </row>
    <row r="682" spans="2:4">
      <c r="B682" s="120"/>
      <c r="C682" s="121"/>
      <c r="D682" s="121"/>
    </row>
    <row r="683" spans="2:4">
      <c r="B683" s="120"/>
      <c r="C683" s="121"/>
      <c r="D683" s="121"/>
    </row>
    <row r="684" spans="2:4">
      <c r="B684" s="120"/>
      <c r="C684" s="121"/>
      <c r="D684" s="121"/>
    </row>
    <row r="685" spans="2:4">
      <c r="B685" s="120"/>
      <c r="C685" s="121"/>
      <c r="D685" s="121"/>
    </row>
    <row r="686" spans="2:4">
      <c r="B686" s="120"/>
      <c r="C686" s="121"/>
      <c r="D686" s="121"/>
    </row>
    <row r="687" spans="2:4">
      <c r="B687" s="120"/>
      <c r="C687" s="121"/>
      <c r="D687" s="121"/>
    </row>
    <row r="688" spans="2:4">
      <c r="B688" s="120"/>
      <c r="C688" s="121"/>
      <c r="D688" s="121"/>
    </row>
    <row r="689" spans="2:4">
      <c r="B689" s="120"/>
      <c r="C689" s="121"/>
      <c r="D689" s="121"/>
    </row>
    <row r="690" spans="2:4">
      <c r="B690" s="120"/>
      <c r="C690" s="121"/>
      <c r="D690" s="121"/>
    </row>
    <row r="691" spans="2:4">
      <c r="B691" s="120"/>
      <c r="C691" s="121"/>
      <c r="D691" s="121"/>
    </row>
    <row r="692" spans="2:4">
      <c r="B692" s="120"/>
      <c r="C692" s="121"/>
      <c r="D692" s="121"/>
    </row>
    <row r="693" spans="2:4">
      <c r="B693" s="120"/>
      <c r="C693" s="121"/>
      <c r="D693" s="121"/>
    </row>
    <row r="694" spans="2:4">
      <c r="B694" s="120"/>
      <c r="C694" s="121"/>
      <c r="D694" s="121"/>
    </row>
    <row r="695" spans="2:4">
      <c r="B695" s="120"/>
      <c r="C695" s="121"/>
      <c r="D695" s="121"/>
    </row>
    <row r="696" spans="2:4">
      <c r="B696" s="120"/>
      <c r="C696" s="121"/>
      <c r="D696" s="121"/>
    </row>
    <row r="697" spans="2:4">
      <c r="B697" s="120"/>
      <c r="C697" s="121"/>
      <c r="D697" s="121"/>
    </row>
    <row r="698" spans="2:4">
      <c r="B698" s="120"/>
      <c r="C698" s="121"/>
      <c r="D698" s="121"/>
    </row>
    <row r="699" spans="2:4">
      <c r="B699" s="120"/>
      <c r="C699" s="121"/>
      <c r="D699" s="121"/>
    </row>
    <row r="700" spans="2:4">
      <c r="B700" s="120"/>
      <c r="C700" s="121"/>
      <c r="D700" s="121"/>
    </row>
    <row r="701" spans="2:4">
      <c r="B701" s="120"/>
      <c r="C701" s="121"/>
      <c r="D701" s="121"/>
    </row>
    <row r="702" spans="2:4">
      <c r="B702" s="120"/>
      <c r="C702" s="121"/>
      <c r="D702" s="121"/>
    </row>
    <row r="703" spans="2:4">
      <c r="B703" s="120"/>
      <c r="C703" s="121"/>
      <c r="D703" s="121"/>
    </row>
    <row r="704" spans="2:4">
      <c r="B704" s="120"/>
      <c r="C704" s="121"/>
      <c r="D704" s="121"/>
    </row>
    <row r="705" spans="2:4">
      <c r="B705" s="120"/>
      <c r="C705" s="121"/>
      <c r="D705" s="121"/>
    </row>
    <row r="706" spans="2:4">
      <c r="B706" s="120"/>
      <c r="C706" s="121"/>
      <c r="D706" s="121"/>
    </row>
    <row r="707" spans="2:4">
      <c r="B707" s="120"/>
      <c r="C707" s="121"/>
      <c r="D707" s="121"/>
    </row>
    <row r="708" spans="2:4">
      <c r="B708" s="120"/>
      <c r="C708" s="121"/>
      <c r="D708" s="121"/>
    </row>
    <row r="709" spans="2:4">
      <c r="B709" s="120"/>
      <c r="C709" s="121"/>
      <c r="D709" s="121"/>
    </row>
    <row r="710" spans="2:4">
      <c r="B710" s="120"/>
      <c r="C710" s="121"/>
      <c r="D710" s="121"/>
    </row>
    <row r="711" spans="2:4">
      <c r="B711" s="120"/>
      <c r="C711" s="121"/>
      <c r="D711" s="121"/>
    </row>
    <row r="712" spans="2:4">
      <c r="B712" s="120"/>
      <c r="C712" s="121"/>
      <c r="D712" s="121"/>
    </row>
    <row r="713" spans="2:4">
      <c r="B713" s="120"/>
      <c r="C713" s="121"/>
      <c r="D713" s="121"/>
    </row>
    <row r="714" spans="2:4">
      <c r="B714" s="120"/>
      <c r="C714" s="121"/>
      <c r="D714" s="121"/>
    </row>
    <row r="715" spans="2:4">
      <c r="B715" s="120"/>
      <c r="C715" s="121"/>
      <c r="D715" s="121"/>
    </row>
    <row r="716" spans="2:4">
      <c r="B716" s="120"/>
      <c r="C716" s="121"/>
      <c r="D716" s="121"/>
    </row>
    <row r="717" spans="2:4">
      <c r="B717" s="120"/>
      <c r="C717" s="121"/>
      <c r="D717" s="121"/>
    </row>
    <row r="718" spans="2:4">
      <c r="B718" s="120"/>
      <c r="C718" s="121"/>
      <c r="D718" s="121"/>
    </row>
    <row r="719" spans="2:4">
      <c r="B719" s="120"/>
      <c r="C719" s="121"/>
      <c r="D719" s="121"/>
    </row>
    <row r="720" spans="2:4">
      <c r="B720" s="120"/>
      <c r="C720" s="121"/>
      <c r="D720" s="121"/>
    </row>
    <row r="721" spans="2:4">
      <c r="B721" s="120"/>
      <c r="C721" s="121"/>
      <c r="D721" s="121"/>
    </row>
    <row r="722" spans="2:4">
      <c r="B722" s="120"/>
      <c r="C722" s="121"/>
      <c r="D722" s="121"/>
    </row>
    <row r="723" spans="2:4">
      <c r="B723" s="120"/>
      <c r="C723" s="121"/>
      <c r="D723" s="121"/>
    </row>
    <row r="724" spans="2:4">
      <c r="B724" s="120"/>
      <c r="C724" s="121"/>
      <c r="D724" s="121"/>
    </row>
    <row r="725" spans="2:4">
      <c r="B725" s="120"/>
      <c r="C725" s="121"/>
      <c r="D725" s="121"/>
    </row>
    <row r="726" spans="2:4">
      <c r="B726" s="120"/>
      <c r="C726" s="121"/>
      <c r="D726" s="121"/>
    </row>
    <row r="727" spans="2:4">
      <c r="B727" s="120"/>
      <c r="C727" s="121"/>
      <c r="D727" s="121"/>
    </row>
    <row r="728" spans="2:4">
      <c r="B728" s="120"/>
      <c r="C728" s="121"/>
      <c r="D728" s="121"/>
    </row>
    <row r="729" spans="2:4">
      <c r="B729" s="120"/>
      <c r="C729" s="121"/>
      <c r="D729" s="121"/>
    </row>
    <row r="730" spans="2:4">
      <c r="B730" s="120"/>
      <c r="C730" s="121"/>
      <c r="D730" s="121"/>
    </row>
    <row r="731" spans="2:4">
      <c r="B731" s="120"/>
      <c r="C731" s="121"/>
      <c r="D731" s="121"/>
    </row>
    <row r="732" spans="2:4">
      <c r="B732" s="120"/>
      <c r="C732" s="121"/>
      <c r="D732" s="121"/>
    </row>
    <row r="733" spans="2:4">
      <c r="B733" s="120"/>
      <c r="C733" s="121"/>
      <c r="D733" s="121"/>
    </row>
    <row r="734" spans="2:4">
      <c r="B734" s="120"/>
      <c r="C734" s="121"/>
      <c r="D734" s="121"/>
    </row>
    <row r="735" spans="2:4">
      <c r="B735" s="120"/>
      <c r="C735" s="121"/>
      <c r="D735" s="121"/>
    </row>
    <row r="736" spans="2:4">
      <c r="B736" s="120"/>
      <c r="C736" s="121"/>
      <c r="D736" s="121"/>
    </row>
    <row r="737" spans="2:4">
      <c r="B737" s="120"/>
      <c r="C737" s="121"/>
      <c r="D737" s="121"/>
    </row>
    <row r="738" spans="2:4">
      <c r="B738" s="120"/>
      <c r="C738" s="121"/>
      <c r="D738" s="121"/>
    </row>
    <row r="739" spans="2:4">
      <c r="B739" s="120"/>
      <c r="C739" s="121"/>
      <c r="D739" s="121"/>
    </row>
    <row r="740" spans="2:4">
      <c r="B740" s="120"/>
      <c r="C740" s="121"/>
      <c r="D740" s="121"/>
    </row>
    <row r="741" spans="2:4">
      <c r="B741" s="120"/>
      <c r="C741" s="121"/>
      <c r="D741" s="121"/>
    </row>
    <row r="742" spans="2:4">
      <c r="B742" s="120"/>
      <c r="C742" s="121"/>
      <c r="D742" s="121"/>
    </row>
    <row r="743" spans="2:4">
      <c r="B743" s="120"/>
      <c r="C743" s="121"/>
      <c r="D743" s="121"/>
    </row>
    <row r="744" spans="2:4">
      <c r="B744" s="120"/>
      <c r="C744" s="121"/>
      <c r="D744" s="121"/>
    </row>
    <row r="745" spans="2:4">
      <c r="B745" s="120"/>
      <c r="C745" s="121"/>
      <c r="D745" s="121"/>
    </row>
    <row r="746" spans="2:4">
      <c r="B746" s="120"/>
      <c r="C746" s="121"/>
      <c r="D746" s="121"/>
    </row>
    <row r="747" spans="2:4">
      <c r="B747" s="120"/>
      <c r="C747" s="121"/>
      <c r="D747" s="121"/>
    </row>
    <row r="748" spans="2:4">
      <c r="B748" s="120"/>
      <c r="C748" s="121"/>
      <c r="D748" s="121"/>
    </row>
    <row r="749" spans="2:4">
      <c r="B749" s="120"/>
      <c r="C749" s="121"/>
      <c r="D749" s="121"/>
    </row>
    <row r="750" spans="2:4">
      <c r="B750" s="120"/>
      <c r="C750" s="121"/>
      <c r="D750" s="121"/>
    </row>
    <row r="751" spans="2:4">
      <c r="B751" s="120"/>
      <c r="C751" s="121"/>
      <c r="D751" s="121"/>
    </row>
    <row r="752" spans="2:4">
      <c r="B752" s="120"/>
      <c r="C752" s="121"/>
      <c r="D752" s="121"/>
    </row>
    <row r="753" spans="2:4">
      <c r="B753" s="120"/>
      <c r="C753" s="121"/>
      <c r="D753" s="121"/>
    </row>
    <row r="754" spans="2:4">
      <c r="B754" s="120"/>
      <c r="C754" s="121"/>
      <c r="D754" s="121"/>
    </row>
    <row r="755" spans="2:4">
      <c r="B755" s="120"/>
      <c r="C755" s="121"/>
      <c r="D755" s="121"/>
    </row>
    <row r="756" spans="2:4">
      <c r="B756" s="120"/>
      <c r="C756" s="121"/>
      <c r="D756" s="121"/>
    </row>
    <row r="757" spans="2:4">
      <c r="B757" s="120"/>
      <c r="C757" s="121"/>
      <c r="D757" s="121"/>
    </row>
    <row r="758" spans="2:4">
      <c r="B758" s="120"/>
      <c r="C758" s="121"/>
      <c r="D758" s="121"/>
    </row>
    <row r="759" spans="2:4">
      <c r="B759" s="120"/>
      <c r="C759" s="121"/>
      <c r="D759" s="121"/>
    </row>
    <row r="760" spans="2:4">
      <c r="B760" s="120"/>
      <c r="C760" s="121"/>
      <c r="D760" s="121"/>
    </row>
    <row r="761" spans="2:4">
      <c r="B761" s="120"/>
      <c r="C761" s="121"/>
      <c r="D761" s="121"/>
    </row>
    <row r="762" spans="2:4">
      <c r="B762" s="120"/>
      <c r="C762" s="121"/>
      <c r="D762" s="121"/>
    </row>
    <row r="763" spans="2:4">
      <c r="B763" s="120"/>
      <c r="C763" s="121"/>
      <c r="D763" s="121"/>
    </row>
    <row r="764" spans="2:4">
      <c r="B764" s="120"/>
      <c r="C764" s="121"/>
      <c r="D764" s="121"/>
    </row>
    <row r="765" spans="2:4">
      <c r="B765" s="120"/>
      <c r="C765" s="121"/>
      <c r="D765" s="121"/>
    </row>
    <row r="766" spans="2:4">
      <c r="B766" s="120"/>
      <c r="C766" s="121"/>
      <c r="D766" s="121"/>
    </row>
    <row r="767" spans="2:4">
      <c r="B767" s="120"/>
      <c r="C767" s="121"/>
      <c r="D767" s="121"/>
    </row>
    <row r="768" spans="2:4">
      <c r="B768" s="120"/>
      <c r="C768" s="121"/>
      <c r="D768" s="121"/>
    </row>
    <row r="769" spans="2:4">
      <c r="B769" s="120"/>
      <c r="C769" s="121"/>
      <c r="D769" s="121"/>
    </row>
    <row r="770" spans="2:4">
      <c r="B770" s="120"/>
      <c r="C770" s="121"/>
      <c r="D770" s="121"/>
    </row>
    <row r="771" spans="2:4">
      <c r="B771" s="120"/>
      <c r="C771" s="121"/>
      <c r="D771" s="121"/>
    </row>
    <row r="772" spans="2:4">
      <c r="B772" s="120"/>
      <c r="C772" s="121"/>
      <c r="D772" s="121"/>
    </row>
    <row r="773" spans="2:4">
      <c r="B773" s="120"/>
      <c r="C773" s="121"/>
      <c r="D773" s="121"/>
    </row>
    <row r="774" spans="2:4">
      <c r="B774" s="120"/>
      <c r="C774" s="121"/>
      <c r="D774" s="121"/>
    </row>
    <row r="775" spans="2:4">
      <c r="B775" s="120"/>
      <c r="C775" s="121"/>
      <c r="D775" s="121"/>
    </row>
    <row r="776" spans="2:4">
      <c r="B776" s="120"/>
      <c r="C776" s="121"/>
      <c r="D776" s="121"/>
    </row>
    <row r="777" spans="2:4">
      <c r="B777" s="120"/>
      <c r="C777" s="121"/>
      <c r="D777" s="121"/>
    </row>
    <row r="778" spans="2:4">
      <c r="B778" s="120"/>
      <c r="C778" s="121"/>
      <c r="D778" s="121"/>
    </row>
    <row r="779" spans="2:4">
      <c r="B779" s="120"/>
      <c r="C779" s="121"/>
      <c r="D779" s="121"/>
    </row>
    <row r="780" spans="2:4">
      <c r="B780" s="120"/>
      <c r="C780" s="121"/>
      <c r="D780" s="121"/>
    </row>
    <row r="781" spans="2:4">
      <c r="B781" s="120"/>
      <c r="C781" s="121"/>
      <c r="D781" s="121"/>
    </row>
    <row r="782" spans="2:4">
      <c r="B782" s="120"/>
      <c r="C782" s="121"/>
      <c r="D782" s="121"/>
    </row>
    <row r="783" spans="2:4">
      <c r="B783" s="120"/>
      <c r="C783" s="121"/>
      <c r="D783" s="121"/>
    </row>
    <row r="784" spans="2:4">
      <c r="B784" s="120"/>
      <c r="C784" s="121"/>
      <c r="D784" s="121"/>
    </row>
    <row r="785" spans="2:4">
      <c r="B785" s="120"/>
      <c r="C785" s="121"/>
      <c r="D785" s="121"/>
    </row>
    <row r="786" spans="2:4">
      <c r="B786" s="120"/>
      <c r="C786" s="121"/>
      <c r="D786" s="121"/>
    </row>
    <row r="787" spans="2:4">
      <c r="B787" s="120"/>
      <c r="C787" s="121"/>
      <c r="D787" s="121"/>
    </row>
    <row r="788" spans="2:4">
      <c r="B788" s="120"/>
      <c r="C788" s="121"/>
      <c r="D788" s="121"/>
    </row>
    <row r="789" spans="2:4">
      <c r="B789" s="120"/>
      <c r="C789" s="121"/>
      <c r="D789" s="121"/>
    </row>
    <row r="790" spans="2:4">
      <c r="B790" s="120"/>
      <c r="C790" s="121"/>
      <c r="D790" s="121"/>
    </row>
    <row r="791" spans="2:4">
      <c r="B791" s="120"/>
      <c r="C791" s="121"/>
      <c r="D791" s="121"/>
    </row>
    <row r="792" spans="2:4">
      <c r="B792" s="120"/>
      <c r="C792" s="121"/>
      <c r="D792" s="121"/>
    </row>
    <row r="793" spans="2:4">
      <c r="B793" s="120"/>
      <c r="C793" s="121"/>
      <c r="D793" s="121"/>
    </row>
    <row r="794" spans="2:4">
      <c r="B794" s="120"/>
      <c r="C794" s="121"/>
      <c r="D794" s="121"/>
    </row>
    <row r="795" spans="2:4">
      <c r="B795" s="120"/>
      <c r="C795" s="121"/>
      <c r="D795" s="121"/>
    </row>
    <row r="796" spans="2:4">
      <c r="B796" s="120"/>
      <c r="C796" s="121"/>
      <c r="D796" s="121"/>
    </row>
    <row r="797" spans="2:4">
      <c r="B797" s="120"/>
      <c r="C797" s="121"/>
      <c r="D797" s="121"/>
    </row>
    <row r="798" spans="2:4">
      <c r="B798" s="120"/>
      <c r="C798" s="121"/>
      <c r="D798" s="121"/>
    </row>
    <row r="799" spans="2:4">
      <c r="B799" s="120"/>
      <c r="C799" s="121"/>
      <c r="D799" s="121"/>
    </row>
    <row r="800" spans="2:4">
      <c r="B800" s="120"/>
      <c r="C800" s="121"/>
      <c r="D800" s="121"/>
    </row>
    <row r="801" spans="2:4">
      <c r="B801" s="120"/>
      <c r="C801" s="121"/>
      <c r="D801" s="121"/>
    </row>
    <row r="802" spans="2:4">
      <c r="B802" s="120"/>
      <c r="C802" s="121"/>
      <c r="D802" s="121"/>
    </row>
    <row r="803" spans="2:4">
      <c r="B803" s="120"/>
      <c r="C803" s="121"/>
      <c r="D803" s="121"/>
    </row>
    <row r="804" spans="2:4">
      <c r="B804" s="120"/>
      <c r="C804" s="121"/>
      <c r="D804" s="121"/>
    </row>
    <row r="805" spans="2:4">
      <c r="B805" s="120"/>
      <c r="C805" s="121"/>
      <c r="D805" s="121"/>
    </row>
    <row r="806" spans="2:4">
      <c r="B806" s="120"/>
      <c r="C806" s="121"/>
      <c r="D806" s="121"/>
    </row>
    <row r="807" spans="2:4">
      <c r="B807" s="120"/>
      <c r="C807" s="121"/>
      <c r="D807" s="121"/>
    </row>
    <row r="808" spans="2:4">
      <c r="B808" s="120"/>
      <c r="C808" s="121"/>
      <c r="D808" s="121"/>
    </row>
    <row r="809" spans="2:4">
      <c r="B809" s="120"/>
      <c r="C809" s="121"/>
      <c r="D809" s="121"/>
    </row>
    <row r="810" spans="2:4">
      <c r="B810" s="120"/>
      <c r="C810" s="121"/>
      <c r="D810" s="121"/>
    </row>
    <row r="811" spans="2:4">
      <c r="B811" s="120"/>
      <c r="C811" s="121"/>
      <c r="D811" s="121"/>
    </row>
    <row r="812" spans="2:4">
      <c r="B812" s="120"/>
      <c r="C812" s="121"/>
      <c r="D812" s="121"/>
    </row>
    <row r="813" spans="2:4">
      <c r="B813" s="120"/>
      <c r="C813" s="121"/>
      <c r="D813" s="121"/>
    </row>
    <row r="814" spans="2:4">
      <c r="B814" s="120"/>
      <c r="C814" s="121"/>
      <c r="D814" s="121"/>
    </row>
    <row r="815" spans="2:4">
      <c r="B815" s="120"/>
      <c r="C815" s="121"/>
      <c r="D815" s="121"/>
    </row>
    <row r="816" spans="2:4">
      <c r="B816" s="120"/>
      <c r="C816" s="121"/>
      <c r="D816" s="121"/>
    </row>
    <row r="817" spans="2:4">
      <c r="B817" s="120"/>
      <c r="C817" s="121"/>
      <c r="D817" s="121"/>
    </row>
    <row r="818" spans="2:4">
      <c r="B818" s="120"/>
      <c r="C818" s="121"/>
      <c r="D818" s="121"/>
    </row>
    <row r="819" spans="2:4">
      <c r="B819" s="120"/>
      <c r="C819" s="121"/>
      <c r="D819" s="121"/>
    </row>
    <row r="820" spans="2:4">
      <c r="B820" s="120"/>
      <c r="C820" s="121"/>
      <c r="D820" s="121"/>
    </row>
    <row r="821" spans="2:4">
      <c r="B821" s="120"/>
      <c r="C821" s="121"/>
      <c r="D821" s="121"/>
    </row>
    <row r="822" spans="2:4">
      <c r="B822" s="120"/>
      <c r="C822" s="121"/>
      <c r="D822" s="121"/>
    </row>
    <row r="823" spans="2:4">
      <c r="B823" s="120"/>
      <c r="C823" s="121"/>
      <c r="D823" s="121"/>
    </row>
    <row r="824" spans="2:4">
      <c r="B824" s="120"/>
      <c r="C824" s="121"/>
      <c r="D824" s="121"/>
    </row>
    <row r="825" spans="2:4">
      <c r="B825" s="120"/>
      <c r="C825" s="121"/>
      <c r="D825" s="121"/>
    </row>
    <row r="826" spans="2:4">
      <c r="B826" s="120"/>
      <c r="C826" s="121"/>
      <c r="D826" s="121"/>
    </row>
    <row r="827" spans="2:4">
      <c r="B827" s="120"/>
      <c r="C827" s="121"/>
      <c r="D827" s="121"/>
    </row>
    <row r="828" spans="2:4">
      <c r="B828" s="120"/>
      <c r="C828" s="121"/>
      <c r="D828" s="121"/>
    </row>
    <row r="829" spans="2:4">
      <c r="B829" s="120"/>
      <c r="C829" s="121"/>
      <c r="D829" s="121"/>
    </row>
    <row r="830" spans="2:4">
      <c r="B830" s="120"/>
      <c r="C830" s="121"/>
      <c r="D830" s="121"/>
    </row>
    <row r="831" spans="2:4">
      <c r="B831" s="120"/>
      <c r="C831" s="121"/>
      <c r="D831" s="121"/>
    </row>
    <row r="832" spans="2:4">
      <c r="B832" s="120"/>
      <c r="C832" s="121"/>
      <c r="D832" s="121"/>
    </row>
    <row r="833" spans="2:4">
      <c r="B833" s="120"/>
      <c r="C833" s="121"/>
      <c r="D833" s="121"/>
    </row>
    <row r="834" spans="2:4">
      <c r="B834" s="120"/>
      <c r="C834" s="121"/>
      <c r="D834" s="121"/>
    </row>
    <row r="835" spans="2:4">
      <c r="B835" s="120"/>
      <c r="C835" s="121"/>
      <c r="D835" s="121"/>
    </row>
    <row r="836" spans="2:4">
      <c r="B836" s="120"/>
      <c r="C836" s="121"/>
      <c r="D836" s="121"/>
    </row>
    <row r="837" spans="2:4">
      <c r="B837" s="120"/>
      <c r="C837" s="121"/>
      <c r="D837" s="121"/>
    </row>
    <row r="838" spans="2:4">
      <c r="B838" s="120"/>
      <c r="C838" s="121"/>
      <c r="D838" s="121"/>
    </row>
    <row r="839" spans="2:4">
      <c r="B839" s="120"/>
      <c r="C839" s="121"/>
      <c r="D839" s="121"/>
    </row>
    <row r="840" spans="2:4">
      <c r="B840" s="120"/>
      <c r="C840" s="121"/>
      <c r="D840" s="121"/>
    </row>
    <row r="841" spans="2:4">
      <c r="B841" s="120"/>
      <c r="C841" s="121"/>
      <c r="D841" s="121"/>
    </row>
    <row r="842" spans="2:4">
      <c r="B842" s="120"/>
      <c r="C842" s="121"/>
      <c r="D842" s="121"/>
    </row>
    <row r="843" spans="2:4">
      <c r="B843" s="120"/>
      <c r="C843" s="121"/>
      <c r="D843" s="121"/>
    </row>
    <row r="844" spans="2:4">
      <c r="B844" s="120"/>
      <c r="C844" s="121"/>
      <c r="D844" s="121"/>
    </row>
    <row r="845" spans="2:4">
      <c r="B845" s="120"/>
      <c r="C845" s="121"/>
      <c r="D845" s="121"/>
    </row>
    <row r="846" spans="2:4">
      <c r="B846" s="120"/>
      <c r="C846" s="121"/>
      <c r="D846" s="121"/>
    </row>
    <row r="847" spans="2:4">
      <c r="B847" s="120"/>
      <c r="C847" s="121"/>
      <c r="D847" s="121"/>
    </row>
    <row r="848" spans="2:4">
      <c r="B848" s="120"/>
      <c r="C848" s="121"/>
      <c r="D848" s="121"/>
    </row>
    <row r="849" spans="2:4">
      <c r="B849" s="120"/>
      <c r="C849" s="121"/>
      <c r="D849" s="121"/>
    </row>
    <row r="850" spans="2:4">
      <c r="B850" s="120"/>
      <c r="C850" s="121"/>
      <c r="D850" s="121"/>
    </row>
    <row r="851" spans="2:4">
      <c r="B851" s="120"/>
      <c r="C851" s="121"/>
      <c r="D851" s="121"/>
    </row>
    <row r="852" spans="2:4">
      <c r="B852" s="120"/>
      <c r="C852" s="121"/>
      <c r="D852" s="121"/>
    </row>
    <row r="853" spans="2:4">
      <c r="B853" s="120"/>
      <c r="C853" s="121"/>
      <c r="D853" s="121"/>
    </row>
    <row r="854" spans="2:4">
      <c r="B854" s="120"/>
      <c r="C854" s="121"/>
      <c r="D854" s="121"/>
    </row>
    <row r="855" spans="2:4">
      <c r="B855" s="120"/>
      <c r="C855" s="121"/>
      <c r="D855" s="121"/>
    </row>
    <row r="856" spans="2:4">
      <c r="B856" s="120"/>
      <c r="C856" s="121"/>
      <c r="D856" s="121"/>
    </row>
    <row r="857" spans="2:4">
      <c r="B857" s="120"/>
      <c r="C857" s="121"/>
      <c r="D857" s="121"/>
    </row>
    <row r="858" spans="2:4">
      <c r="B858" s="120"/>
      <c r="C858" s="121"/>
      <c r="D858" s="121"/>
    </row>
    <row r="859" spans="2:4">
      <c r="B859" s="120"/>
      <c r="C859" s="121"/>
      <c r="D859" s="121"/>
    </row>
    <row r="860" spans="2:4">
      <c r="B860" s="120"/>
      <c r="C860" s="121"/>
      <c r="D860" s="121"/>
    </row>
    <row r="861" spans="2:4">
      <c r="B861" s="120"/>
      <c r="C861" s="121"/>
      <c r="D861" s="121"/>
    </row>
    <row r="862" spans="2:4">
      <c r="B862" s="120"/>
      <c r="C862" s="121"/>
      <c r="D862" s="121"/>
    </row>
    <row r="863" spans="2:4">
      <c r="B863" s="120"/>
      <c r="C863" s="121"/>
      <c r="D863" s="121"/>
    </row>
    <row r="864" spans="2:4">
      <c r="B864" s="120"/>
      <c r="C864" s="121"/>
      <c r="D864" s="121"/>
    </row>
    <row r="865" spans="2:4">
      <c r="B865" s="120"/>
      <c r="C865" s="121"/>
      <c r="D865" s="121"/>
    </row>
    <row r="866" spans="2:4">
      <c r="B866" s="120"/>
      <c r="C866" s="121"/>
      <c r="D866" s="121"/>
    </row>
    <row r="867" spans="2:4">
      <c r="B867" s="120"/>
      <c r="C867" s="121"/>
      <c r="D867" s="121"/>
    </row>
    <row r="868" spans="2:4">
      <c r="B868" s="120"/>
      <c r="C868" s="121"/>
      <c r="D868" s="121"/>
    </row>
    <row r="869" spans="2:4">
      <c r="B869" s="120"/>
      <c r="C869" s="121"/>
      <c r="D869" s="121"/>
    </row>
    <row r="870" spans="2:4">
      <c r="B870" s="120"/>
      <c r="C870" s="121"/>
      <c r="D870" s="121"/>
    </row>
    <row r="871" spans="2:4">
      <c r="B871" s="120"/>
      <c r="C871" s="121"/>
      <c r="D871" s="121"/>
    </row>
    <row r="872" spans="2:4">
      <c r="B872" s="120"/>
      <c r="C872" s="121"/>
      <c r="D872" s="121"/>
    </row>
    <row r="873" spans="2:4">
      <c r="B873" s="120"/>
      <c r="C873" s="121"/>
      <c r="D873" s="121"/>
    </row>
    <row r="874" spans="2:4">
      <c r="B874" s="120"/>
      <c r="C874" s="121"/>
      <c r="D874" s="121"/>
    </row>
    <row r="875" spans="2:4">
      <c r="B875" s="120"/>
      <c r="C875" s="121"/>
      <c r="D875" s="121"/>
    </row>
    <row r="876" spans="2:4">
      <c r="B876" s="120"/>
      <c r="C876" s="121"/>
      <c r="D876" s="121"/>
    </row>
    <row r="877" spans="2:4">
      <c r="B877" s="120"/>
      <c r="C877" s="121"/>
      <c r="D877" s="121"/>
    </row>
    <row r="878" spans="2:4">
      <c r="B878" s="120"/>
      <c r="C878" s="121"/>
      <c r="D878" s="121"/>
    </row>
    <row r="879" spans="2:4">
      <c r="B879" s="120"/>
      <c r="C879" s="121"/>
      <c r="D879" s="121"/>
    </row>
    <row r="880" spans="2:4">
      <c r="B880" s="120"/>
      <c r="C880" s="121"/>
      <c r="D880" s="121"/>
    </row>
    <row r="881" spans="2:4">
      <c r="B881" s="120"/>
      <c r="C881" s="121"/>
      <c r="D881" s="121"/>
    </row>
    <row r="882" spans="2:4">
      <c r="B882" s="120"/>
      <c r="C882" s="121"/>
      <c r="D882" s="121"/>
    </row>
    <row r="883" spans="2:4">
      <c r="B883" s="120"/>
      <c r="C883" s="121"/>
      <c r="D883" s="121"/>
    </row>
    <row r="884" spans="2:4">
      <c r="B884" s="120"/>
      <c r="C884" s="121"/>
      <c r="D884" s="121"/>
    </row>
    <row r="885" spans="2:4">
      <c r="B885" s="120"/>
      <c r="C885" s="121"/>
      <c r="D885" s="121"/>
    </row>
    <row r="886" spans="2:4">
      <c r="B886" s="120"/>
      <c r="C886" s="121"/>
      <c r="D886" s="121"/>
    </row>
    <row r="887" spans="2:4">
      <c r="B887" s="120"/>
      <c r="C887" s="121"/>
      <c r="D887" s="121"/>
    </row>
    <row r="888" spans="2:4">
      <c r="B888" s="120"/>
      <c r="C888" s="121"/>
      <c r="D888" s="121"/>
    </row>
    <row r="889" spans="2:4">
      <c r="B889" s="120"/>
      <c r="C889" s="121"/>
      <c r="D889" s="121"/>
    </row>
    <row r="890" spans="2:4">
      <c r="B890" s="120"/>
      <c r="C890" s="121"/>
      <c r="D890" s="121"/>
    </row>
    <row r="891" spans="2:4">
      <c r="B891" s="120"/>
      <c r="C891" s="121"/>
      <c r="D891" s="121"/>
    </row>
    <row r="892" spans="2:4">
      <c r="B892" s="120"/>
      <c r="C892" s="121"/>
      <c r="D892" s="121"/>
    </row>
    <row r="893" spans="2:4">
      <c r="B893" s="120"/>
      <c r="C893" s="121"/>
      <c r="D893" s="121"/>
    </row>
    <row r="894" spans="2:4">
      <c r="B894" s="120"/>
      <c r="C894" s="121"/>
      <c r="D894" s="121"/>
    </row>
    <row r="895" spans="2:4">
      <c r="B895" s="120"/>
      <c r="C895" s="121"/>
      <c r="D895" s="121"/>
    </row>
    <row r="896" spans="2:4">
      <c r="B896" s="120"/>
      <c r="C896" s="121"/>
      <c r="D896" s="121"/>
    </row>
    <row r="897" spans="2:4">
      <c r="B897" s="120"/>
      <c r="C897" s="121"/>
      <c r="D897" s="121"/>
    </row>
    <row r="898" spans="2:4">
      <c r="B898" s="120"/>
      <c r="C898" s="121"/>
      <c r="D898" s="121"/>
    </row>
    <row r="899" spans="2:4">
      <c r="B899" s="120"/>
      <c r="C899" s="121"/>
      <c r="D899" s="121"/>
    </row>
    <row r="900" spans="2:4">
      <c r="B900" s="120"/>
      <c r="C900" s="121"/>
      <c r="D900" s="121"/>
    </row>
    <row r="901" spans="2:4">
      <c r="B901" s="120"/>
      <c r="C901" s="121"/>
      <c r="D901" s="121"/>
    </row>
    <row r="902" spans="2:4">
      <c r="B902" s="120"/>
      <c r="C902" s="121"/>
      <c r="D902" s="121"/>
    </row>
    <row r="903" spans="2:4">
      <c r="B903" s="120"/>
      <c r="C903" s="121"/>
      <c r="D903" s="121"/>
    </row>
    <row r="904" spans="2:4">
      <c r="B904" s="120"/>
      <c r="C904" s="121"/>
      <c r="D904" s="121"/>
    </row>
    <row r="905" spans="2:4">
      <c r="B905" s="120"/>
      <c r="C905" s="121"/>
      <c r="D905" s="121"/>
    </row>
    <row r="906" spans="2:4">
      <c r="B906" s="120"/>
      <c r="C906" s="121"/>
      <c r="D906" s="121"/>
    </row>
    <row r="907" spans="2:4">
      <c r="B907" s="120"/>
      <c r="C907" s="121"/>
      <c r="D907" s="121"/>
    </row>
    <row r="908" spans="2:4">
      <c r="B908" s="120"/>
      <c r="C908" s="121"/>
      <c r="D908" s="121"/>
    </row>
    <row r="909" spans="2:4">
      <c r="B909" s="120"/>
      <c r="C909" s="121"/>
      <c r="D909" s="121"/>
    </row>
    <row r="910" spans="2:4">
      <c r="B910" s="120"/>
      <c r="C910" s="121"/>
      <c r="D910" s="121"/>
    </row>
    <row r="911" spans="2:4">
      <c r="B911" s="120"/>
      <c r="C911" s="121"/>
      <c r="D911" s="121"/>
    </row>
    <row r="912" spans="2:4">
      <c r="B912" s="120"/>
      <c r="C912" s="121"/>
      <c r="D912" s="121"/>
    </row>
    <row r="913" spans="2:4">
      <c r="B913" s="120"/>
      <c r="C913" s="121"/>
      <c r="D913" s="121"/>
    </row>
    <row r="914" spans="2:4">
      <c r="B914" s="120"/>
      <c r="C914" s="121"/>
      <c r="D914" s="121"/>
    </row>
    <row r="915" spans="2:4">
      <c r="B915" s="120"/>
      <c r="C915" s="121"/>
      <c r="D915" s="121"/>
    </row>
    <row r="916" spans="2:4">
      <c r="B916" s="120"/>
      <c r="C916" s="121"/>
      <c r="D916" s="121"/>
    </row>
    <row r="917" spans="2:4">
      <c r="B917" s="120"/>
      <c r="C917" s="121"/>
      <c r="D917" s="121"/>
    </row>
    <row r="918" spans="2:4">
      <c r="B918" s="120"/>
      <c r="C918" s="121"/>
      <c r="D918" s="121"/>
    </row>
    <row r="919" spans="2:4">
      <c r="B919" s="120"/>
      <c r="C919" s="121"/>
      <c r="D919" s="121"/>
    </row>
    <row r="920" spans="2:4">
      <c r="B920" s="120"/>
      <c r="C920" s="121"/>
      <c r="D920" s="121"/>
    </row>
    <row r="921" spans="2:4">
      <c r="B921" s="120"/>
      <c r="C921" s="121"/>
      <c r="D921" s="121"/>
    </row>
    <row r="922" spans="2:4">
      <c r="B922" s="120"/>
      <c r="C922" s="121"/>
      <c r="D922" s="121"/>
    </row>
    <row r="923" spans="2:4">
      <c r="B923" s="120"/>
      <c r="C923" s="121"/>
      <c r="D923" s="121"/>
    </row>
    <row r="924" spans="2:4">
      <c r="B924" s="120"/>
      <c r="C924" s="121"/>
      <c r="D924" s="121"/>
    </row>
    <row r="925" spans="2:4">
      <c r="B925" s="120"/>
      <c r="C925" s="121"/>
      <c r="D925" s="121"/>
    </row>
    <row r="926" spans="2:4">
      <c r="B926" s="120"/>
      <c r="C926" s="121"/>
      <c r="D926" s="121"/>
    </row>
    <row r="927" spans="2:4">
      <c r="B927" s="120"/>
      <c r="C927" s="121"/>
      <c r="D927" s="121"/>
    </row>
    <row r="928" spans="2:4">
      <c r="B928" s="120"/>
      <c r="C928" s="121"/>
      <c r="D928" s="121"/>
    </row>
    <row r="929" spans="2:4">
      <c r="B929" s="120"/>
      <c r="C929" s="121"/>
      <c r="D929" s="121"/>
    </row>
    <row r="930" spans="2:4">
      <c r="B930" s="120"/>
      <c r="C930" s="121"/>
      <c r="D930" s="121"/>
    </row>
    <row r="931" spans="2:4">
      <c r="B931" s="120"/>
      <c r="C931" s="121"/>
      <c r="D931" s="121"/>
    </row>
    <row r="932" spans="2:4">
      <c r="B932" s="120"/>
      <c r="C932" s="121"/>
      <c r="D932" s="121"/>
    </row>
    <row r="933" spans="2:4">
      <c r="B933" s="120"/>
      <c r="C933" s="121"/>
      <c r="D933" s="121"/>
    </row>
    <row r="934" spans="2:4">
      <c r="B934" s="120"/>
      <c r="C934" s="121"/>
      <c r="D934" s="121"/>
    </row>
    <row r="935" spans="2:4">
      <c r="B935" s="120"/>
      <c r="C935" s="121"/>
      <c r="D935" s="121"/>
    </row>
    <row r="936" spans="2:4">
      <c r="B936" s="120"/>
      <c r="C936" s="121"/>
      <c r="D936" s="121"/>
    </row>
    <row r="937" spans="2:4">
      <c r="B937" s="120"/>
      <c r="C937" s="121"/>
      <c r="D937" s="121"/>
    </row>
    <row r="938" spans="2:4">
      <c r="B938" s="120"/>
      <c r="C938" s="121"/>
      <c r="D938" s="121"/>
    </row>
    <row r="939" spans="2:4">
      <c r="B939" s="120"/>
      <c r="C939" s="121"/>
      <c r="D939" s="121"/>
    </row>
    <row r="940" spans="2:4">
      <c r="B940" s="120"/>
      <c r="C940" s="121"/>
      <c r="D940" s="121"/>
    </row>
    <row r="941" spans="2:4">
      <c r="B941" s="120"/>
      <c r="C941" s="121"/>
      <c r="D941" s="121"/>
    </row>
    <row r="942" spans="2:4">
      <c r="B942" s="120"/>
      <c r="C942" s="121"/>
      <c r="D942" s="121"/>
    </row>
    <row r="943" spans="2:4">
      <c r="B943" s="120"/>
      <c r="C943" s="121"/>
      <c r="D943" s="121"/>
    </row>
    <row r="944" spans="2:4">
      <c r="B944" s="120"/>
      <c r="C944" s="121"/>
      <c r="D944" s="121"/>
    </row>
    <row r="945" spans="2:4">
      <c r="B945" s="120"/>
      <c r="C945" s="121"/>
      <c r="D945" s="121"/>
    </row>
    <row r="946" spans="2:4">
      <c r="B946" s="120"/>
      <c r="C946" s="121"/>
      <c r="D946" s="121"/>
    </row>
    <row r="947" spans="2:4">
      <c r="B947" s="120"/>
      <c r="C947" s="121"/>
      <c r="D947" s="121"/>
    </row>
    <row r="948" spans="2:4">
      <c r="B948" s="120"/>
      <c r="C948" s="121"/>
      <c r="D948" s="121"/>
    </row>
    <row r="949" spans="2:4">
      <c r="B949" s="120"/>
      <c r="C949" s="121"/>
      <c r="D949" s="121"/>
    </row>
    <row r="950" spans="2:4">
      <c r="B950" s="120"/>
      <c r="C950" s="121"/>
      <c r="D950" s="121"/>
    </row>
    <row r="951" spans="2:4">
      <c r="B951" s="120"/>
      <c r="C951" s="121"/>
      <c r="D951" s="121"/>
    </row>
    <row r="952" spans="2:4">
      <c r="B952" s="120"/>
      <c r="C952" s="121"/>
      <c r="D952" s="121"/>
    </row>
    <row r="953" spans="2:4">
      <c r="B953" s="120"/>
      <c r="C953" s="121"/>
      <c r="D953" s="121"/>
    </row>
    <row r="954" spans="2:4">
      <c r="B954" s="120"/>
      <c r="C954" s="121"/>
      <c r="D954" s="121"/>
    </row>
    <row r="955" spans="2:4">
      <c r="B955" s="120"/>
      <c r="C955" s="121"/>
      <c r="D955" s="121"/>
    </row>
    <row r="956" spans="2:4">
      <c r="B956" s="120"/>
      <c r="C956" s="121"/>
      <c r="D956" s="121"/>
    </row>
    <row r="957" spans="2:4">
      <c r="B957" s="120"/>
      <c r="C957" s="121"/>
      <c r="D957" s="121"/>
    </row>
    <row r="958" spans="2:4">
      <c r="B958" s="120"/>
      <c r="C958" s="121"/>
      <c r="D958" s="121"/>
    </row>
    <row r="959" spans="2:4">
      <c r="B959" s="120"/>
      <c r="C959" s="121"/>
      <c r="D959" s="121"/>
    </row>
    <row r="960" spans="2:4">
      <c r="B960" s="120"/>
      <c r="C960" s="121"/>
      <c r="D960" s="121"/>
    </row>
    <row r="961" spans="2:4">
      <c r="B961" s="120"/>
      <c r="C961" s="121"/>
      <c r="D961" s="121"/>
    </row>
    <row r="962" spans="2:4">
      <c r="B962" s="120"/>
      <c r="C962" s="121"/>
      <c r="D962" s="121"/>
    </row>
    <row r="963" spans="2:4">
      <c r="B963" s="120"/>
      <c r="C963" s="121"/>
      <c r="D963" s="121"/>
    </row>
    <row r="964" spans="2:4">
      <c r="B964" s="120"/>
      <c r="C964" s="121"/>
      <c r="D964" s="121"/>
    </row>
    <row r="965" spans="2:4">
      <c r="B965" s="120"/>
      <c r="C965" s="121"/>
      <c r="D965" s="121"/>
    </row>
    <row r="966" spans="2:4">
      <c r="B966" s="120"/>
      <c r="C966" s="121"/>
      <c r="D966" s="121"/>
    </row>
    <row r="967" spans="2:4">
      <c r="B967" s="120"/>
      <c r="C967" s="121"/>
      <c r="D967" s="12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8801</v>
      </c>
    </row>
    <row r="6" spans="2:16" ht="26.25" customHeight="1">
      <c r="B6" s="134" t="s">
        <v>182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s="3" customFormat="1" ht="78.75">
      <c r="B7" s="21" t="s">
        <v>114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2913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88"/>
      <c r="O10" s="127">
        <v>0</v>
      </c>
      <c r="P10" s="127">
        <v>0</v>
      </c>
    </row>
    <row r="11" spans="2:16" ht="20.25" customHeight="1">
      <c r="B11" s="122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2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2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8801</v>
      </c>
    </row>
    <row r="6" spans="2:16" ht="26.25" customHeight="1">
      <c r="B6" s="134" t="s">
        <v>183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s="3" customFormat="1" ht="78.75">
      <c r="B7" s="21" t="s">
        <v>114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2914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88"/>
      <c r="O10" s="127">
        <v>0</v>
      </c>
      <c r="P10" s="127">
        <v>0</v>
      </c>
    </row>
    <row r="11" spans="2:16" ht="20.25" customHeight="1">
      <c r="B11" s="122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2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2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2:16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2:16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2:16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2:16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2:16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2:16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2:16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2:16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2:16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2:16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2:16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2:16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2:16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2:16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2:16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2:16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2:16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2:16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2:16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2:16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2:16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2:16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2:16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2:16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2:16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2:16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2:16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2:16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2:16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2:16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2:16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2:16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2:16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2:16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2:16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2:16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2:16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2:16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2:16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</row>
    <row r="390" spans="2:16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</row>
    <row r="391" spans="2:16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</row>
    <row r="392" spans="2:16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2:16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2:16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2:16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</row>
    <row r="396" spans="2:16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</row>
    <row r="397" spans="2:16">
      <c r="B397" s="129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</row>
    <row r="398" spans="2:16">
      <c r="B398" s="129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2:16">
      <c r="B399" s="128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</row>
    <row r="400" spans="2:16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</row>
    <row r="401" spans="2:16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</row>
    <row r="402" spans="2:16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</row>
    <row r="403" spans="2:16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</row>
    <row r="404" spans="2:16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2:16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</row>
    <row r="406" spans="2:16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</row>
    <row r="407" spans="2:16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</row>
    <row r="408" spans="2:16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</row>
    <row r="409" spans="2:16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</row>
    <row r="410" spans="2:16">
      <c r="B410" s="120"/>
      <c r="C410" s="120"/>
      <c r="D410" s="120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</row>
    <row r="411" spans="2:16">
      <c r="B411" s="120"/>
      <c r="C411" s="120"/>
      <c r="D411" s="120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6.855468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144</v>
      </c>
      <c r="C1" s="67" t="s" vm="1">
        <v>228</v>
      </c>
    </row>
    <row r="2" spans="2:18">
      <c r="B2" s="46" t="s">
        <v>143</v>
      </c>
      <c r="C2" s="67" t="s">
        <v>229</v>
      </c>
    </row>
    <row r="3" spans="2:18">
      <c r="B3" s="46" t="s">
        <v>145</v>
      </c>
      <c r="C3" s="67" t="s">
        <v>230</v>
      </c>
    </row>
    <row r="4" spans="2:18">
      <c r="B4" s="46" t="s">
        <v>146</v>
      </c>
      <c r="C4" s="67">
        <v>8801</v>
      </c>
    </row>
    <row r="6" spans="2:18" ht="21.7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ht="27.75" customHeight="1">
      <c r="B7" s="140" t="s">
        <v>87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8" spans="2:18" s="3" customFormat="1" ht="66" customHeight="1">
      <c r="B8" s="21" t="s">
        <v>113</v>
      </c>
      <c r="C8" s="29" t="s">
        <v>44</v>
      </c>
      <c r="D8" s="29" t="s">
        <v>117</v>
      </c>
      <c r="E8" s="29" t="s">
        <v>14</v>
      </c>
      <c r="F8" s="29" t="s">
        <v>66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61</v>
      </c>
      <c r="P8" s="29" t="s">
        <v>206</v>
      </c>
      <c r="Q8" s="29" t="s">
        <v>147</v>
      </c>
      <c r="R8" s="59" t="s">
        <v>149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8.1212774462349309</v>
      </c>
      <c r="I11" s="69"/>
      <c r="J11" s="69"/>
      <c r="K11" s="78">
        <v>3.1827449152538674E-3</v>
      </c>
      <c r="L11" s="77"/>
      <c r="M11" s="79"/>
      <c r="N11" s="69"/>
      <c r="O11" s="77">
        <v>283978.13879734598</v>
      </c>
      <c r="P11" s="69"/>
      <c r="Q11" s="78">
        <f>IFERROR(O11/$O$11,0)</f>
        <v>1</v>
      </c>
      <c r="R11" s="78">
        <f>O11/'סכום נכסי הקרן'!$C$42</f>
        <v>2.7720255555963202E-2</v>
      </c>
    </row>
    <row r="12" spans="2:18" ht="22.5" customHeight="1">
      <c r="B12" s="70" t="s">
        <v>197</v>
      </c>
      <c r="C12" s="71"/>
      <c r="D12" s="71"/>
      <c r="E12" s="71"/>
      <c r="F12" s="71"/>
      <c r="G12" s="71"/>
      <c r="H12" s="80">
        <v>7.8807486417678003</v>
      </c>
      <c r="I12" s="71"/>
      <c r="J12" s="71"/>
      <c r="K12" s="81">
        <v>2.7582498978172012E-3</v>
      </c>
      <c r="L12" s="80"/>
      <c r="M12" s="82"/>
      <c r="N12" s="71"/>
      <c r="O12" s="80">
        <v>279678.95214714698</v>
      </c>
      <c r="P12" s="71"/>
      <c r="Q12" s="81">
        <f t="shared" ref="Q12:Q50" si="0">IFERROR(O12/$O$11,0)</f>
        <v>0.98486085348539099</v>
      </c>
      <c r="R12" s="81">
        <f>O12/'סכום נכסי הקרן'!$C$42</f>
        <v>2.7300594545679069E-2</v>
      </c>
    </row>
    <row r="13" spans="2:18">
      <c r="B13" s="72" t="s">
        <v>24</v>
      </c>
      <c r="C13" s="73"/>
      <c r="D13" s="73"/>
      <c r="E13" s="73"/>
      <c r="F13" s="73"/>
      <c r="G13" s="73"/>
      <c r="H13" s="83">
        <v>7.5712691812974295</v>
      </c>
      <c r="I13" s="73"/>
      <c r="J13" s="73"/>
      <c r="K13" s="84">
        <v>-5.4440254078589601E-3</v>
      </c>
      <c r="L13" s="83"/>
      <c r="M13" s="85"/>
      <c r="N13" s="73"/>
      <c r="O13" s="83">
        <v>99694.341163322999</v>
      </c>
      <c r="P13" s="73"/>
      <c r="Q13" s="84">
        <f t="shared" si="0"/>
        <v>0.35106343602902268</v>
      </c>
      <c r="R13" s="84">
        <f>O13/'סכום נכסי הקרן'!$C$42</f>
        <v>9.731568163079048E-3</v>
      </c>
    </row>
    <row r="14" spans="2:18">
      <c r="B14" s="74" t="s">
        <v>23</v>
      </c>
      <c r="C14" s="71"/>
      <c r="D14" s="71"/>
      <c r="E14" s="71"/>
      <c r="F14" s="71"/>
      <c r="G14" s="71"/>
      <c r="H14" s="80">
        <v>7.5712691812974295</v>
      </c>
      <c r="I14" s="71"/>
      <c r="J14" s="71"/>
      <c r="K14" s="81">
        <v>-5.4440254078589601E-3</v>
      </c>
      <c r="L14" s="80"/>
      <c r="M14" s="82"/>
      <c r="N14" s="71"/>
      <c r="O14" s="80">
        <v>99694.341163322999</v>
      </c>
      <c r="P14" s="71"/>
      <c r="Q14" s="81">
        <f t="shared" si="0"/>
        <v>0.35106343602902268</v>
      </c>
      <c r="R14" s="81">
        <f>O14/'סכום נכסי הקרן'!$C$42</f>
        <v>9.731568163079048E-3</v>
      </c>
    </row>
    <row r="15" spans="2:18">
      <c r="B15" s="75" t="s">
        <v>231</v>
      </c>
      <c r="C15" s="73" t="s">
        <v>232</v>
      </c>
      <c r="D15" s="86" t="s">
        <v>118</v>
      </c>
      <c r="E15" s="73" t="s">
        <v>233</v>
      </c>
      <c r="F15" s="73"/>
      <c r="G15" s="73"/>
      <c r="H15" s="83">
        <v>0.57999999999999141</v>
      </c>
      <c r="I15" s="86" t="s">
        <v>131</v>
      </c>
      <c r="J15" s="87">
        <v>0.04</v>
      </c>
      <c r="K15" s="84">
        <v>-3.0999999999999357E-3</v>
      </c>
      <c r="L15" s="83">
        <v>6841988.7186899995</v>
      </c>
      <c r="M15" s="85">
        <v>136</v>
      </c>
      <c r="N15" s="73"/>
      <c r="O15" s="83">
        <v>9305.1042419259993</v>
      </c>
      <c r="P15" s="84">
        <v>4.400613358970818E-4</v>
      </c>
      <c r="Q15" s="84">
        <f t="shared" si="0"/>
        <v>3.2766973828807146E-2</v>
      </c>
      <c r="R15" s="84">
        <f>O15/'סכום נכסי הקרן'!$C$42</f>
        <v>9.0830888833009214E-4</v>
      </c>
    </row>
    <row r="16" spans="2:18">
      <c r="B16" s="75" t="s">
        <v>234</v>
      </c>
      <c r="C16" s="73" t="s">
        <v>235</v>
      </c>
      <c r="D16" s="86" t="s">
        <v>118</v>
      </c>
      <c r="E16" s="73" t="s">
        <v>233</v>
      </c>
      <c r="F16" s="73"/>
      <c r="G16" s="73"/>
      <c r="H16" s="83">
        <v>3.3800000000001567</v>
      </c>
      <c r="I16" s="86" t="s">
        <v>131</v>
      </c>
      <c r="J16" s="87">
        <v>0.04</v>
      </c>
      <c r="K16" s="84">
        <v>-8.8999999999997068E-3</v>
      </c>
      <c r="L16" s="83">
        <v>4396200.0128859999</v>
      </c>
      <c r="M16" s="85">
        <v>147.74</v>
      </c>
      <c r="N16" s="73"/>
      <c r="O16" s="83">
        <v>6494.9457528710009</v>
      </c>
      <c r="P16" s="84">
        <v>3.4671320526711945E-4</v>
      </c>
      <c r="Q16" s="84">
        <f t="shared" si="0"/>
        <v>2.2871287840596628E-2</v>
      </c>
      <c r="R16" s="84">
        <f>O16/'סכום נכסי הקרן'!$C$42</f>
        <v>6.3399794383533234E-4</v>
      </c>
    </row>
    <row r="17" spans="2:18">
      <c r="B17" s="75" t="s">
        <v>236</v>
      </c>
      <c r="C17" s="73" t="s">
        <v>237</v>
      </c>
      <c r="D17" s="86" t="s">
        <v>118</v>
      </c>
      <c r="E17" s="73" t="s">
        <v>233</v>
      </c>
      <c r="F17" s="73"/>
      <c r="G17" s="73"/>
      <c r="H17" s="83">
        <v>6.2700000000000156</v>
      </c>
      <c r="I17" s="86" t="s">
        <v>131</v>
      </c>
      <c r="J17" s="87">
        <v>7.4999999999999997E-3</v>
      </c>
      <c r="K17" s="84">
        <v>-8.7000000000001503E-3</v>
      </c>
      <c r="L17" s="83">
        <v>8880537.9673570003</v>
      </c>
      <c r="M17" s="85">
        <v>112.38</v>
      </c>
      <c r="N17" s="73"/>
      <c r="O17" s="83">
        <v>9979.9489870550005</v>
      </c>
      <c r="P17" s="84">
        <v>4.5778888818295615E-4</v>
      </c>
      <c r="Q17" s="84">
        <f t="shared" si="0"/>
        <v>3.514337064578392E-2</v>
      </c>
      <c r="R17" s="84">
        <f>O17/'סכום נכסי הקרן'!$C$42</f>
        <v>9.7418321539906576E-4</v>
      </c>
    </row>
    <row r="18" spans="2:18">
      <c r="B18" s="75" t="s">
        <v>238</v>
      </c>
      <c r="C18" s="73" t="s">
        <v>239</v>
      </c>
      <c r="D18" s="86" t="s">
        <v>118</v>
      </c>
      <c r="E18" s="73" t="s">
        <v>233</v>
      </c>
      <c r="F18" s="73"/>
      <c r="G18" s="73"/>
      <c r="H18" s="83">
        <v>12.550000000000294</v>
      </c>
      <c r="I18" s="86" t="s">
        <v>131</v>
      </c>
      <c r="J18" s="87">
        <v>0.04</v>
      </c>
      <c r="K18" s="84">
        <v>-2.7000000000001962E-3</v>
      </c>
      <c r="L18" s="83">
        <v>3031366.4809039999</v>
      </c>
      <c r="M18" s="85">
        <v>201.91</v>
      </c>
      <c r="N18" s="73"/>
      <c r="O18" s="83">
        <v>6120.6318488440002</v>
      </c>
      <c r="P18" s="84">
        <v>1.8310436060686651E-4</v>
      </c>
      <c r="Q18" s="84">
        <f t="shared" si="0"/>
        <v>2.1553179673495355E-2</v>
      </c>
      <c r="R18" s="84">
        <f>O18/'סכום נכסי הקרן'!$C$42</f>
        <v>5.974596485928828E-4</v>
      </c>
    </row>
    <row r="19" spans="2:18">
      <c r="B19" s="75" t="s">
        <v>240</v>
      </c>
      <c r="C19" s="73" t="s">
        <v>241</v>
      </c>
      <c r="D19" s="86" t="s">
        <v>118</v>
      </c>
      <c r="E19" s="73" t="s">
        <v>233</v>
      </c>
      <c r="F19" s="73"/>
      <c r="G19" s="73"/>
      <c r="H19" s="83">
        <v>17.030000000000076</v>
      </c>
      <c r="I19" s="86" t="s">
        <v>131</v>
      </c>
      <c r="J19" s="87">
        <v>2.75E-2</v>
      </c>
      <c r="K19" s="84">
        <v>-6.0000000000023771E-4</v>
      </c>
      <c r="L19" s="83">
        <v>4433002.474777</v>
      </c>
      <c r="M19" s="85">
        <v>170.79</v>
      </c>
      <c r="N19" s="73"/>
      <c r="O19" s="83">
        <v>7571.1251791470004</v>
      </c>
      <c r="P19" s="84">
        <v>2.4716403954115049E-4</v>
      </c>
      <c r="Q19" s="84">
        <f t="shared" si="0"/>
        <v>2.6660943730425487E-2</v>
      </c>
      <c r="R19" s="84">
        <f>O19/'סכום נכסי הקרן'!$C$42</f>
        <v>7.3904817357054939E-4</v>
      </c>
    </row>
    <row r="20" spans="2:18">
      <c r="B20" s="75" t="s">
        <v>242</v>
      </c>
      <c r="C20" s="73" t="s">
        <v>243</v>
      </c>
      <c r="D20" s="86" t="s">
        <v>118</v>
      </c>
      <c r="E20" s="73" t="s">
        <v>233</v>
      </c>
      <c r="F20" s="73"/>
      <c r="G20" s="73"/>
      <c r="H20" s="83">
        <v>2.6899999999998667</v>
      </c>
      <c r="I20" s="86" t="s">
        <v>131</v>
      </c>
      <c r="J20" s="87">
        <v>1.7500000000000002E-2</v>
      </c>
      <c r="K20" s="84">
        <v>-7.7999999999995399E-3</v>
      </c>
      <c r="L20" s="83">
        <v>9121723.9220649991</v>
      </c>
      <c r="M20" s="85">
        <v>109.42</v>
      </c>
      <c r="N20" s="73"/>
      <c r="O20" s="83">
        <v>9980.9904196569987</v>
      </c>
      <c r="P20" s="84">
        <v>5.1743884198112572E-4</v>
      </c>
      <c r="Q20" s="84">
        <f t="shared" si="0"/>
        <v>3.5147037944282353E-2</v>
      </c>
      <c r="R20" s="84">
        <f>O20/'סכום נכסי הקרן'!$C$42</f>
        <v>9.7428487385064219E-4</v>
      </c>
    </row>
    <row r="21" spans="2:18">
      <c r="B21" s="75" t="s">
        <v>244</v>
      </c>
      <c r="C21" s="73" t="s">
        <v>245</v>
      </c>
      <c r="D21" s="86" t="s">
        <v>118</v>
      </c>
      <c r="E21" s="73" t="s">
        <v>233</v>
      </c>
      <c r="F21" s="73"/>
      <c r="G21" s="73"/>
      <c r="H21" s="83">
        <v>4.759999999999704</v>
      </c>
      <c r="I21" s="86" t="s">
        <v>131</v>
      </c>
      <c r="J21" s="87">
        <v>7.4999999999999997E-3</v>
      </c>
      <c r="K21" s="84">
        <v>-9.4999999999990734E-3</v>
      </c>
      <c r="L21" s="83">
        <v>7416154.6457179999</v>
      </c>
      <c r="M21" s="85">
        <v>109.12</v>
      </c>
      <c r="N21" s="73"/>
      <c r="O21" s="83">
        <v>8092.5077506649995</v>
      </c>
      <c r="P21" s="84">
        <v>3.3889679121021539E-4</v>
      </c>
      <c r="Q21" s="84">
        <f t="shared" si="0"/>
        <v>2.8496939183195433E-2</v>
      </c>
      <c r="R21" s="84">
        <f>O21/'סכום נכסי הקרן'!$C$42</f>
        <v>7.8994243672091862E-4</v>
      </c>
    </row>
    <row r="22" spans="2:18">
      <c r="B22" s="75" t="s">
        <v>246</v>
      </c>
      <c r="C22" s="73" t="s">
        <v>247</v>
      </c>
      <c r="D22" s="86" t="s">
        <v>118</v>
      </c>
      <c r="E22" s="73" t="s">
        <v>233</v>
      </c>
      <c r="F22" s="73"/>
      <c r="G22" s="73"/>
      <c r="H22" s="83">
        <v>28.770000000017088</v>
      </c>
      <c r="I22" s="86" t="s">
        <v>131</v>
      </c>
      <c r="J22" s="87">
        <v>5.0000000000000001E-3</v>
      </c>
      <c r="K22" s="84">
        <v>3.7999999999975926E-3</v>
      </c>
      <c r="L22" s="83">
        <v>802728.7</v>
      </c>
      <c r="M22" s="85">
        <v>103.5</v>
      </c>
      <c r="N22" s="73"/>
      <c r="O22" s="83">
        <v>830.82416934000003</v>
      </c>
      <c r="P22" s="84">
        <v>2.4719500515805196E-4</v>
      </c>
      <c r="Q22" s="84">
        <f t="shared" si="0"/>
        <v>2.925662421968676E-3</v>
      </c>
      <c r="R22" s="84">
        <f>O22/'סכום נכסי הקרן'!$C$42</f>
        <v>8.1100110007449933E-5</v>
      </c>
    </row>
    <row r="23" spans="2:18">
      <c r="B23" s="75" t="s">
        <v>248</v>
      </c>
      <c r="C23" s="73" t="s">
        <v>249</v>
      </c>
      <c r="D23" s="86" t="s">
        <v>118</v>
      </c>
      <c r="E23" s="73" t="s">
        <v>233</v>
      </c>
      <c r="F23" s="73"/>
      <c r="G23" s="73"/>
      <c r="H23" s="83">
        <v>8.2499999999998401</v>
      </c>
      <c r="I23" s="86" t="s">
        <v>131</v>
      </c>
      <c r="J23" s="87">
        <v>5.0000000000000001E-3</v>
      </c>
      <c r="K23" s="84">
        <v>-7.4000000000002016E-3</v>
      </c>
      <c r="L23" s="83">
        <v>9824336.8926199991</v>
      </c>
      <c r="M23" s="85">
        <v>111.21</v>
      </c>
      <c r="N23" s="73"/>
      <c r="O23" s="83">
        <v>10925.645457646999</v>
      </c>
      <c r="P23" s="84">
        <v>5.310239103705186E-4</v>
      </c>
      <c r="Q23" s="84">
        <f t="shared" si="0"/>
        <v>3.847354413940933E-2</v>
      </c>
      <c r="R23" s="84">
        <f>O23/'סכום נכסי הקרן'!$C$42</f>
        <v>1.0664964756880568E-3</v>
      </c>
    </row>
    <row r="24" spans="2:18">
      <c r="B24" s="75" t="s">
        <v>250</v>
      </c>
      <c r="C24" s="73" t="s">
        <v>251</v>
      </c>
      <c r="D24" s="86" t="s">
        <v>118</v>
      </c>
      <c r="E24" s="73" t="s">
        <v>233</v>
      </c>
      <c r="F24" s="73"/>
      <c r="G24" s="73"/>
      <c r="H24" s="83">
        <v>21.959999999999951</v>
      </c>
      <c r="I24" s="86" t="s">
        <v>131</v>
      </c>
      <c r="J24" s="87">
        <v>0.01</v>
      </c>
      <c r="K24" s="84">
        <v>1.8000000000001782E-3</v>
      </c>
      <c r="L24" s="83">
        <v>9272168.6378499996</v>
      </c>
      <c r="M24" s="85">
        <v>121.2</v>
      </c>
      <c r="N24" s="73"/>
      <c r="O24" s="83">
        <v>11237.868314709998</v>
      </c>
      <c r="P24" s="84">
        <v>5.2366423645303225E-4</v>
      </c>
      <c r="Q24" s="84">
        <f t="shared" si="0"/>
        <v>3.9573005028847051E-2</v>
      </c>
      <c r="R24" s="84">
        <f>O24/'סכום נכסי הקרן'!$C$42</f>
        <v>1.0969738125170571E-3</v>
      </c>
    </row>
    <row r="25" spans="2:18">
      <c r="B25" s="75" t="s">
        <v>252</v>
      </c>
      <c r="C25" s="73" t="s">
        <v>253</v>
      </c>
      <c r="D25" s="86" t="s">
        <v>118</v>
      </c>
      <c r="E25" s="73" t="s">
        <v>233</v>
      </c>
      <c r="F25" s="73"/>
      <c r="G25" s="73"/>
      <c r="H25" s="83">
        <v>1.719999999999952</v>
      </c>
      <c r="I25" s="86" t="s">
        <v>131</v>
      </c>
      <c r="J25" s="87">
        <v>2.75E-2</v>
      </c>
      <c r="K25" s="84">
        <v>-7.0999999999998399E-3</v>
      </c>
      <c r="L25" s="83">
        <v>17300170.740685999</v>
      </c>
      <c r="M25" s="85">
        <v>110.72</v>
      </c>
      <c r="N25" s="73"/>
      <c r="O25" s="83">
        <v>19154.749041461</v>
      </c>
      <c r="P25" s="84">
        <v>9.8871678062625737E-4</v>
      </c>
      <c r="Q25" s="84">
        <f t="shared" si="0"/>
        <v>6.745149159221131E-2</v>
      </c>
      <c r="R25" s="84">
        <f>O25/'סכום נכסי הקרן'!$C$42</f>
        <v>1.8697725845670007E-3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45</v>
      </c>
      <c r="C27" s="73"/>
      <c r="D27" s="73"/>
      <c r="E27" s="73"/>
      <c r="F27" s="73"/>
      <c r="G27" s="73"/>
      <c r="H27" s="83">
        <v>8.0521708025099024</v>
      </c>
      <c r="I27" s="73"/>
      <c r="J27" s="73"/>
      <c r="K27" s="84">
        <v>7.3015296158430434E-3</v>
      </c>
      <c r="L27" s="83"/>
      <c r="M27" s="85"/>
      <c r="N27" s="73"/>
      <c r="O27" s="83">
        <v>179984.61098382401</v>
      </c>
      <c r="P27" s="73"/>
      <c r="Q27" s="84">
        <f t="shared" si="0"/>
        <v>0.63379741745636842</v>
      </c>
      <c r="R27" s="84">
        <f>O27/'סכום נכסי הקרן'!$C$42</f>
        <v>1.7569026382600023E-2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8.0521708025099024</v>
      </c>
      <c r="I28" s="71"/>
      <c r="J28" s="71"/>
      <c r="K28" s="81">
        <v>7.3015296158430434E-3</v>
      </c>
      <c r="L28" s="80"/>
      <c r="M28" s="82"/>
      <c r="N28" s="71"/>
      <c r="O28" s="80">
        <v>179984.61098382401</v>
      </c>
      <c r="P28" s="71"/>
      <c r="Q28" s="81">
        <f t="shared" si="0"/>
        <v>0.63379741745636842</v>
      </c>
      <c r="R28" s="81">
        <f>O28/'סכום נכסי הקרן'!$C$42</f>
        <v>1.7569026382600023E-2</v>
      </c>
    </row>
    <row r="29" spans="2:18">
      <c r="B29" s="75" t="s">
        <v>254</v>
      </c>
      <c r="C29" s="73" t="s">
        <v>255</v>
      </c>
      <c r="D29" s="86" t="s">
        <v>118</v>
      </c>
      <c r="E29" s="73" t="s">
        <v>233</v>
      </c>
      <c r="F29" s="73"/>
      <c r="G29" s="73"/>
      <c r="H29" s="83">
        <v>5.1399999999998238</v>
      </c>
      <c r="I29" s="86" t="s">
        <v>131</v>
      </c>
      <c r="J29" s="87">
        <v>6.25E-2</v>
      </c>
      <c r="K29" s="84">
        <v>3.4999999999993999E-3</v>
      </c>
      <c r="L29" s="83">
        <v>6780023.9771990003</v>
      </c>
      <c r="M29" s="85">
        <v>135.04</v>
      </c>
      <c r="N29" s="73"/>
      <c r="O29" s="83">
        <v>9155.7445938330002</v>
      </c>
      <c r="P29" s="84">
        <v>4.0979838275425647E-4</v>
      </c>
      <c r="Q29" s="84">
        <f t="shared" si="0"/>
        <v>3.2241019089031965E-2</v>
      </c>
      <c r="R29" s="84">
        <f>O29/'סכום נכסי הקרן'!$C$42</f>
        <v>8.9372928853265394E-4</v>
      </c>
    </row>
    <row r="30" spans="2:18">
      <c r="B30" s="75" t="s">
        <v>256</v>
      </c>
      <c r="C30" s="73" t="s">
        <v>257</v>
      </c>
      <c r="D30" s="86" t="s">
        <v>118</v>
      </c>
      <c r="E30" s="73" t="s">
        <v>233</v>
      </c>
      <c r="F30" s="73"/>
      <c r="G30" s="73"/>
      <c r="H30" s="83">
        <v>3.0499999999999741</v>
      </c>
      <c r="I30" s="86" t="s">
        <v>131</v>
      </c>
      <c r="J30" s="87">
        <v>3.7499999999999999E-2</v>
      </c>
      <c r="K30" s="84">
        <v>1.9000000000007524E-3</v>
      </c>
      <c r="L30" s="83">
        <v>4999828.6956940005</v>
      </c>
      <c r="M30" s="85">
        <v>114.35</v>
      </c>
      <c r="N30" s="73"/>
      <c r="O30" s="83">
        <v>5717.3042368030001</v>
      </c>
      <c r="P30" s="84">
        <v>2.3857246210177613E-4</v>
      </c>
      <c r="Q30" s="84">
        <f t="shared" si="0"/>
        <v>2.013290269812992E-2</v>
      </c>
      <c r="R30" s="84">
        <f>O30/'סכום נכסי הקרן'!$C$42</f>
        <v>5.580892078755024E-4</v>
      </c>
    </row>
    <row r="31" spans="2:18">
      <c r="B31" s="75" t="s">
        <v>258</v>
      </c>
      <c r="C31" s="73" t="s">
        <v>259</v>
      </c>
      <c r="D31" s="86" t="s">
        <v>118</v>
      </c>
      <c r="E31" s="73" t="s">
        <v>233</v>
      </c>
      <c r="F31" s="73"/>
      <c r="G31" s="73"/>
      <c r="H31" s="83">
        <v>18.300000000000171</v>
      </c>
      <c r="I31" s="86" t="s">
        <v>131</v>
      </c>
      <c r="J31" s="87">
        <v>3.7499999999999999E-2</v>
      </c>
      <c r="K31" s="84">
        <v>1.8300000000000202E-2</v>
      </c>
      <c r="L31" s="83">
        <v>23308364.687969998</v>
      </c>
      <c r="M31" s="85">
        <v>142.52000000000001</v>
      </c>
      <c r="N31" s="73"/>
      <c r="O31" s="83">
        <v>33219.081385150996</v>
      </c>
      <c r="P31" s="84">
        <v>1.1119721280431994E-3</v>
      </c>
      <c r="Q31" s="84">
        <f t="shared" si="0"/>
        <v>0.11697760090207851</v>
      </c>
      <c r="R31" s="84">
        <f>O31/'סכום נכסי הקרן'!$C$42</f>
        <v>3.2426489913290877E-3</v>
      </c>
    </row>
    <row r="32" spans="2:18">
      <c r="B32" s="75" t="s">
        <v>260</v>
      </c>
      <c r="C32" s="73" t="s">
        <v>261</v>
      </c>
      <c r="D32" s="86" t="s">
        <v>118</v>
      </c>
      <c r="E32" s="73" t="s">
        <v>233</v>
      </c>
      <c r="F32" s="73"/>
      <c r="G32" s="73"/>
      <c r="H32" s="83">
        <v>2.5700000000000562</v>
      </c>
      <c r="I32" s="86" t="s">
        <v>131</v>
      </c>
      <c r="J32" s="87">
        <v>1.5E-3</v>
      </c>
      <c r="K32" s="84">
        <v>1.6000000000001727E-3</v>
      </c>
      <c r="L32" s="83">
        <v>23154852.933947995</v>
      </c>
      <c r="M32" s="85">
        <v>100.04</v>
      </c>
      <c r="N32" s="73"/>
      <c r="O32" s="83">
        <v>23164.115261909999</v>
      </c>
      <c r="P32" s="84">
        <v>2.1876979200296139E-3</v>
      </c>
      <c r="Q32" s="84">
        <f t="shared" si="0"/>
        <v>8.1570065076172996E-2</v>
      </c>
      <c r="R32" s="84">
        <f>O32/'סכום נכסי הקרן'!$C$42</f>
        <v>2.2611430496280644E-3</v>
      </c>
    </row>
    <row r="33" spans="2:18">
      <c r="B33" s="75" t="s">
        <v>262</v>
      </c>
      <c r="C33" s="73" t="s">
        <v>263</v>
      </c>
      <c r="D33" s="86" t="s">
        <v>118</v>
      </c>
      <c r="E33" s="73" t="s">
        <v>233</v>
      </c>
      <c r="F33" s="73"/>
      <c r="G33" s="73"/>
      <c r="H33" s="83">
        <v>1.8999999999999382</v>
      </c>
      <c r="I33" s="86" t="s">
        <v>131</v>
      </c>
      <c r="J33" s="87">
        <v>1.2500000000000001E-2</v>
      </c>
      <c r="K33" s="84">
        <v>5.0000000000000001E-4</v>
      </c>
      <c r="L33" s="83">
        <v>15833080.434434002</v>
      </c>
      <c r="M33" s="85">
        <v>102.41</v>
      </c>
      <c r="N33" s="73"/>
      <c r="O33" s="83">
        <v>16214.658367040001</v>
      </c>
      <c r="P33" s="84">
        <v>1.0379181739842379E-3</v>
      </c>
      <c r="Q33" s="84">
        <f t="shared" si="0"/>
        <v>5.7098262689196627E-2</v>
      </c>
      <c r="R33" s="84">
        <f>O33/'סכום נכסי הקרן'!$C$42</f>
        <v>1.5827784335460491E-3</v>
      </c>
    </row>
    <row r="34" spans="2:18">
      <c r="B34" s="75" t="s">
        <v>264</v>
      </c>
      <c r="C34" s="73" t="s">
        <v>265</v>
      </c>
      <c r="D34" s="86" t="s">
        <v>118</v>
      </c>
      <c r="E34" s="73" t="s">
        <v>233</v>
      </c>
      <c r="F34" s="73"/>
      <c r="G34" s="73"/>
      <c r="H34" s="83">
        <v>2.8700000000000143</v>
      </c>
      <c r="I34" s="86" t="s">
        <v>131</v>
      </c>
      <c r="J34" s="87">
        <v>1.4999999999999999E-2</v>
      </c>
      <c r="K34" s="84">
        <v>1.6999999999998121E-3</v>
      </c>
      <c r="L34" s="83">
        <v>8710828.6403470002</v>
      </c>
      <c r="M34" s="85">
        <v>104</v>
      </c>
      <c r="N34" s="73"/>
      <c r="O34" s="83">
        <v>9059.2617147010005</v>
      </c>
      <c r="P34" s="84">
        <v>5.1797254033554888E-4</v>
      </c>
      <c r="Q34" s="84">
        <f t="shared" si="0"/>
        <v>3.1901264488411622E-2</v>
      </c>
      <c r="R34" s="84">
        <f>O34/'סכום נכסי הקרן'!$C$42</f>
        <v>8.8431120417714387E-4</v>
      </c>
    </row>
    <row r="35" spans="2:18">
      <c r="B35" s="75" t="s">
        <v>266</v>
      </c>
      <c r="C35" s="73" t="s">
        <v>267</v>
      </c>
      <c r="D35" s="86" t="s">
        <v>118</v>
      </c>
      <c r="E35" s="73" t="s">
        <v>233</v>
      </c>
      <c r="F35" s="73"/>
      <c r="G35" s="73"/>
      <c r="H35" s="83">
        <v>7.9999999998453419E-2</v>
      </c>
      <c r="I35" s="86" t="s">
        <v>131</v>
      </c>
      <c r="J35" s="87">
        <v>5.0000000000000001E-3</v>
      </c>
      <c r="K35" s="84">
        <v>2.6000000000463968E-3</v>
      </c>
      <c r="L35" s="83">
        <v>77220.668275000004</v>
      </c>
      <c r="M35" s="85">
        <v>100.48</v>
      </c>
      <c r="N35" s="73"/>
      <c r="O35" s="83">
        <v>77.591330814000003</v>
      </c>
      <c r="P35" s="84">
        <v>1.8840222017383684E-5</v>
      </c>
      <c r="Q35" s="84">
        <f t="shared" si="0"/>
        <v>2.7322994348297756E-4</v>
      </c>
      <c r="R35" s="84">
        <f>O35/'סכום נכסי הקרן'!$C$42</f>
        <v>7.5740038588895202E-6</v>
      </c>
    </row>
    <row r="36" spans="2:18">
      <c r="B36" s="75" t="s">
        <v>268</v>
      </c>
      <c r="C36" s="73" t="s">
        <v>269</v>
      </c>
      <c r="D36" s="86" t="s">
        <v>118</v>
      </c>
      <c r="E36" s="73" t="s">
        <v>233</v>
      </c>
      <c r="F36" s="73"/>
      <c r="G36" s="73"/>
      <c r="H36" s="83">
        <v>1.03000000000009</v>
      </c>
      <c r="I36" s="86" t="s">
        <v>131</v>
      </c>
      <c r="J36" s="87">
        <v>5.5E-2</v>
      </c>
      <c r="K36" s="84">
        <v>4.0000000000119909E-4</v>
      </c>
      <c r="L36" s="83">
        <v>2404889.6162330001</v>
      </c>
      <c r="M36" s="85">
        <v>110.97</v>
      </c>
      <c r="N36" s="73"/>
      <c r="O36" s="83">
        <v>2668.705891992</v>
      </c>
      <c r="P36" s="84">
        <v>1.3570435521891017E-4</v>
      </c>
      <c r="Q36" s="84">
        <f t="shared" si="0"/>
        <v>9.3975751207259536E-3</v>
      </c>
      <c r="R36" s="84">
        <f>O36/'סכום נכסי הקרן'!$C$42</f>
        <v>2.6050318395288513E-4</v>
      </c>
    </row>
    <row r="37" spans="2:18">
      <c r="B37" s="75" t="s">
        <v>270</v>
      </c>
      <c r="C37" s="73" t="s">
        <v>271</v>
      </c>
      <c r="D37" s="86" t="s">
        <v>118</v>
      </c>
      <c r="E37" s="73" t="s">
        <v>233</v>
      </c>
      <c r="F37" s="73"/>
      <c r="G37" s="73"/>
      <c r="H37" s="83">
        <v>14.559999999999583</v>
      </c>
      <c r="I37" s="86" t="s">
        <v>131</v>
      </c>
      <c r="J37" s="87">
        <v>5.5E-2</v>
      </c>
      <c r="K37" s="84">
        <v>1.5199999999999611E-2</v>
      </c>
      <c r="L37" s="83">
        <v>7561771.7055120002</v>
      </c>
      <c r="M37" s="85">
        <v>176.34</v>
      </c>
      <c r="N37" s="73"/>
      <c r="O37" s="83">
        <v>13334.427862975999</v>
      </c>
      <c r="P37" s="84">
        <v>3.8870757078973353E-4</v>
      </c>
      <c r="Q37" s="84">
        <f t="shared" si="0"/>
        <v>4.6955825259816168E-2</v>
      </c>
      <c r="R37" s="84">
        <f>O37/'סכום נכסי הקרן'!$C$42</f>
        <v>1.3016274760432563E-3</v>
      </c>
    </row>
    <row r="38" spans="2:18">
      <c r="B38" s="75" t="s">
        <v>272</v>
      </c>
      <c r="C38" s="73" t="s">
        <v>273</v>
      </c>
      <c r="D38" s="86" t="s">
        <v>118</v>
      </c>
      <c r="E38" s="73" t="s">
        <v>233</v>
      </c>
      <c r="F38" s="73"/>
      <c r="G38" s="73"/>
      <c r="H38" s="83">
        <v>2.1300000000000043</v>
      </c>
      <c r="I38" s="86" t="s">
        <v>131</v>
      </c>
      <c r="J38" s="87">
        <v>4.2500000000000003E-2</v>
      </c>
      <c r="K38" s="84">
        <v>1.0000000000001455E-3</v>
      </c>
      <c r="L38" s="83">
        <v>18313230.629875001</v>
      </c>
      <c r="M38" s="85">
        <v>112.5</v>
      </c>
      <c r="N38" s="73"/>
      <c r="O38" s="83">
        <v>20602.385336506999</v>
      </c>
      <c r="P38" s="84">
        <v>9.955527425558853E-4</v>
      </c>
      <c r="Q38" s="84">
        <f t="shared" si="0"/>
        <v>7.25491948914046E-2</v>
      </c>
      <c r="R38" s="84">
        <f>O38/'סכום נכסי הקרן'!$C$42</f>
        <v>2.0110822227691152E-3</v>
      </c>
    </row>
    <row r="39" spans="2:18">
      <c r="B39" s="75" t="s">
        <v>274</v>
      </c>
      <c r="C39" s="73" t="s">
        <v>275</v>
      </c>
      <c r="D39" s="86" t="s">
        <v>118</v>
      </c>
      <c r="E39" s="73" t="s">
        <v>233</v>
      </c>
      <c r="F39" s="73"/>
      <c r="G39" s="73"/>
      <c r="H39" s="83">
        <v>5.8700000000001635</v>
      </c>
      <c r="I39" s="86" t="s">
        <v>131</v>
      </c>
      <c r="J39" s="87">
        <v>0.02</v>
      </c>
      <c r="K39" s="84">
        <v>4.1000000000009397E-3</v>
      </c>
      <c r="L39" s="83">
        <v>1817349.3990199999</v>
      </c>
      <c r="M39" s="85">
        <v>111.32</v>
      </c>
      <c r="N39" s="73"/>
      <c r="O39" s="83">
        <v>2023.0733159409999</v>
      </c>
      <c r="P39" s="84">
        <v>9.706261698182899E-5</v>
      </c>
      <c r="Q39" s="84">
        <f t="shared" si="0"/>
        <v>7.1240459723722485E-3</v>
      </c>
      <c r="R39" s="84">
        <f>O39/'סכום נכסי הקרן'!$C$42</f>
        <v>1.9748037494658906E-4</v>
      </c>
    </row>
    <row r="40" spans="2:18">
      <c r="B40" s="75" t="s">
        <v>276</v>
      </c>
      <c r="C40" s="73" t="s">
        <v>277</v>
      </c>
      <c r="D40" s="86" t="s">
        <v>118</v>
      </c>
      <c r="E40" s="73" t="s">
        <v>233</v>
      </c>
      <c r="F40" s="73"/>
      <c r="G40" s="73"/>
      <c r="H40" s="83">
        <v>8.8200000000017802</v>
      </c>
      <c r="I40" s="86" t="s">
        <v>131</v>
      </c>
      <c r="J40" s="87">
        <v>0.01</v>
      </c>
      <c r="K40" s="84">
        <v>7.7000000000020108E-3</v>
      </c>
      <c r="L40" s="83">
        <v>1016396.18592</v>
      </c>
      <c r="M40" s="85">
        <v>102.79</v>
      </c>
      <c r="N40" s="73"/>
      <c r="O40" s="83">
        <v>1044.7536896269999</v>
      </c>
      <c r="P40" s="84">
        <v>6.1700344144005891E-5</v>
      </c>
      <c r="Q40" s="84">
        <f t="shared" si="0"/>
        <v>3.6789933691781912E-3</v>
      </c>
      <c r="R40" s="84">
        <f>O40/'סכום נכסי הקרן'!$C$42</f>
        <v>1.0198263638231352E-4</v>
      </c>
    </row>
    <row r="41" spans="2:18">
      <c r="B41" s="75" t="s">
        <v>278</v>
      </c>
      <c r="C41" s="73" t="s">
        <v>279</v>
      </c>
      <c r="D41" s="86" t="s">
        <v>118</v>
      </c>
      <c r="E41" s="73" t="s">
        <v>233</v>
      </c>
      <c r="F41" s="73"/>
      <c r="G41" s="73"/>
      <c r="H41" s="83">
        <v>0.3299999999991054</v>
      </c>
      <c r="I41" s="86" t="s">
        <v>131</v>
      </c>
      <c r="J41" s="87">
        <v>0.01</v>
      </c>
      <c r="K41" s="84">
        <v>-6.0000000001192932E-4</v>
      </c>
      <c r="L41" s="83">
        <v>132769.296153</v>
      </c>
      <c r="M41" s="85">
        <v>101.02</v>
      </c>
      <c r="N41" s="73"/>
      <c r="O41" s="83">
        <v>134.12354896399998</v>
      </c>
      <c r="P41" s="84">
        <v>1.2083523023792608E-5</v>
      </c>
      <c r="Q41" s="84">
        <f t="shared" si="0"/>
        <v>4.7230237345739475E-4</v>
      </c>
      <c r="R41" s="84">
        <f>O41/'סכום נכסי הקרן'!$C$42</f>
        <v>1.3092342491926952E-5</v>
      </c>
    </row>
    <row r="42" spans="2:18">
      <c r="B42" s="75" t="s">
        <v>280</v>
      </c>
      <c r="C42" s="73" t="s">
        <v>281</v>
      </c>
      <c r="D42" s="86" t="s">
        <v>118</v>
      </c>
      <c r="E42" s="73" t="s">
        <v>233</v>
      </c>
      <c r="F42" s="73"/>
      <c r="G42" s="73"/>
      <c r="H42" s="83">
        <v>14.560000000000272</v>
      </c>
      <c r="I42" s="86" t="s">
        <v>131</v>
      </c>
      <c r="J42" s="87">
        <v>1.4999999999999999E-2</v>
      </c>
      <c r="K42" s="84">
        <v>1.4300000000000286E-2</v>
      </c>
      <c r="L42" s="83">
        <v>21582941.634312</v>
      </c>
      <c r="M42" s="85">
        <v>101.9</v>
      </c>
      <c r="N42" s="73"/>
      <c r="O42" s="83">
        <v>21993.017880059</v>
      </c>
      <c r="P42" s="84">
        <v>1.8198456406439756E-3</v>
      </c>
      <c r="Q42" s="84">
        <f t="shared" si="0"/>
        <v>7.7446165304132009E-2</v>
      </c>
      <c r="R42" s="84">
        <f>O42/'סכום נכסי הקרן'!$C$42</f>
        <v>2.1468274940599098E-3</v>
      </c>
    </row>
    <row r="43" spans="2:18">
      <c r="B43" s="75" t="s">
        <v>282</v>
      </c>
      <c r="C43" s="73" t="s">
        <v>283</v>
      </c>
      <c r="D43" s="86" t="s">
        <v>118</v>
      </c>
      <c r="E43" s="73" t="s">
        <v>233</v>
      </c>
      <c r="F43" s="73"/>
      <c r="G43" s="73"/>
      <c r="H43" s="83">
        <v>1.5699999999999841</v>
      </c>
      <c r="I43" s="86" t="s">
        <v>131</v>
      </c>
      <c r="J43" s="87">
        <v>7.4999999999999997E-3</v>
      </c>
      <c r="K43" s="84">
        <v>3.9999999999954894E-4</v>
      </c>
      <c r="L43" s="83">
        <v>7866229.337541</v>
      </c>
      <c r="M43" s="85">
        <v>101.44</v>
      </c>
      <c r="N43" s="73"/>
      <c r="O43" s="83">
        <v>7979.5033200089983</v>
      </c>
      <c r="P43" s="84">
        <v>5.0847618780549858E-4</v>
      </c>
      <c r="Q43" s="84">
        <f t="shared" si="0"/>
        <v>2.8099005626990796E-2</v>
      </c>
      <c r="R43" s="84">
        <f>O43/'סכום נכסי הקרן'!$C$42</f>
        <v>7.7891161684863291E-4</v>
      </c>
    </row>
    <row r="44" spans="2:18">
      <c r="B44" s="75" t="s">
        <v>284</v>
      </c>
      <c r="C44" s="73" t="s">
        <v>285</v>
      </c>
      <c r="D44" s="86" t="s">
        <v>118</v>
      </c>
      <c r="E44" s="73" t="s">
        <v>233</v>
      </c>
      <c r="F44" s="73"/>
      <c r="G44" s="73"/>
      <c r="H44" s="83">
        <v>4.4999999999999574</v>
      </c>
      <c r="I44" s="86" t="s">
        <v>131</v>
      </c>
      <c r="J44" s="87">
        <v>1.7500000000000002E-2</v>
      </c>
      <c r="K44" s="84">
        <v>2.9000000000000419E-3</v>
      </c>
      <c r="L44" s="83">
        <v>11056152.039366998</v>
      </c>
      <c r="M44" s="85">
        <v>107.35</v>
      </c>
      <c r="N44" s="73"/>
      <c r="O44" s="83">
        <v>11868.778775055001</v>
      </c>
      <c r="P44" s="84">
        <v>5.6679421271731113E-4</v>
      </c>
      <c r="Q44" s="84">
        <f t="shared" si="0"/>
        <v>4.1794691750990251E-2</v>
      </c>
      <c r="R44" s="84">
        <f>O44/'סכום נכסי הקרן'!$C$42</f>
        <v>1.158559536220157E-3</v>
      </c>
    </row>
    <row r="45" spans="2:18">
      <c r="B45" s="75" t="s">
        <v>286</v>
      </c>
      <c r="C45" s="73" t="s">
        <v>287</v>
      </c>
      <c r="D45" s="86" t="s">
        <v>118</v>
      </c>
      <c r="E45" s="73" t="s">
        <v>233</v>
      </c>
      <c r="F45" s="73"/>
      <c r="G45" s="73"/>
      <c r="H45" s="83">
        <v>7.2000000000009265</v>
      </c>
      <c r="I45" s="86" t="s">
        <v>131</v>
      </c>
      <c r="J45" s="87">
        <v>2.2499999999999999E-2</v>
      </c>
      <c r="K45" s="84">
        <v>5.7000000000003472E-3</v>
      </c>
      <c r="L45" s="83">
        <v>1525767.634206</v>
      </c>
      <c r="M45" s="85">
        <v>113.26</v>
      </c>
      <c r="N45" s="73"/>
      <c r="O45" s="83">
        <v>1728.0844724419999</v>
      </c>
      <c r="P45" s="84">
        <v>8.6101066230437592E-5</v>
      </c>
      <c r="Q45" s="84">
        <f t="shared" si="0"/>
        <v>6.0852729007960888E-3</v>
      </c>
      <c r="R45" s="84">
        <f>O45/'סכום נכסי הקרן'!$C$42</f>
        <v>1.6868531993784509E-4</v>
      </c>
    </row>
    <row r="46" spans="2:18">
      <c r="B46" s="76"/>
      <c r="C46" s="73"/>
      <c r="D46" s="73"/>
      <c r="E46" s="73"/>
      <c r="F46" s="73"/>
      <c r="G46" s="73"/>
      <c r="H46" s="73"/>
      <c r="I46" s="73"/>
      <c r="J46" s="73"/>
      <c r="K46" s="84"/>
      <c r="L46" s="83"/>
      <c r="M46" s="85"/>
      <c r="N46" s="73"/>
      <c r="O46" s="73"/>
      <c r="P46" s="73"/>
      <c r="Q46" s="84"/>
      <c r="R46" s="73"/>
    </row>
    <row r="47" spans="2:18">
      <c r="B47" s="70" t="s">
        <v>196</v>
      </c>
      <c r="C47" s="71"/>
      <c r="D47" s="71"/>
      <c r="E47" s="71"/>
      <c r="F47" s="71"/>
      <c r="G47" s="71"/>
      <c r="H47" s="80">
        <v>23.768619482771015</v>
      </c>
      <c r="I47" s="71"/>
      <c r="J47" s="71"/>
      <c r="K47" s="81">
        <v>3.0797810584216257E-2</v>
      </c>
      <c r="L47" s="80"/>
      <c r="M47" s="82"/>
      <c r="N47" s="71"/>
      <c r="O47" s="80">
        <v>4299.1866501989998</v>
      </c>
      <c r="P47" s="71"/>
      <c r="Q47" s="81">
        <f t="shared" si="0"/>
        <v>1.513914651460903E-2</v>
      </c>
      <c r="R47" s="81">
        <f>O47/'סכום נכסי הקרן'!$C$42</f>
        <v>4.1966101028413188E-4</v>
      </c>
    </row>
    <row r="48" spans="2:18">
      <c r="B48" s="74" t="s">
        <v>62</v>
      </c>
      <c r="C48" s="71"/>
      <c r="D48" s="71"/>
      <c r="E48" s="71"/>
      <c r="F48" s="71"/>
      <c r="G48" s="71"/>
      <c r="H48" s="80">
        <v>23.768619482771015</v>
      </c>
      <c r="I48" s="71"/>
      <c r="J48" s="71"/>
      <c r="K48" s="81">
        <v>3.0797810584216257E-2</v>
      </c>
      <c r="L48" s="80"/>
      <c r="M48" s="82"/>
      <c r="N48" s="71"/>
      <c r="O48" s="80">
        <v>4299.1866501989998</v>
      </c>
      <c r="P48" s="71"/>
      <c r="Q48" s="81">
        <f t="shared" si="0"/>
        <v>1.513914651460903E-2</v>
      </c>
      <c r="R48" s="81">
        <f>O48/'סכום נכסי הקרן'!$C$42</f>
        <v>4.1966101028413188E-4</v>
      </c>
    </row>
    <row r="49" spans="2:18">
      <c r="B49" s="75" t="s">
        <v>288</v>
      </c>
      <c r="C49" s="73" t="s">
        <v>289</v>
      </c>
      <c r="D49" s="86" t="s">
        <v>27</v>
      </c>
      <c r="E49" s="73" t="s">
        <v>290</v>
      </c>
      <c r="F49" s="73" t="s">
        <v>291</v>
      </c>
      <c r="G49" s="73"/>
      <c r="H49" s="83">
        <v>22.179999999997612</v>
      </c>
      <c r="I49" s="86" t="s">
        <v>130</v>
      </c>
      <c r="J49" s="87">
        <v>3.7999999999999999E-2</v>
      </c>
      <c r="K49" s="84">
        <v>2.9799999999995653E-2</v>
      </c>
      <c r="L49" s="83">
        <v>828012.91319999995</v>
      </c>
      <c r="M49" s="85">
        <v>119.09187</v>
      </c>
      <c r="N49" s="73"/>
      <c r="O49" s="83">
        <v>3170.2987704309999</v>
      </c>
      <c r="P49" s="84">
        <v>1.6560258263999999E-4</v>
      </c>
      <c r="Q49" s="84">
        <f t="shared" si="0"/>
        <v>1.116388319135159E-2</v>
      </c>
      <c r="R49" s="84">
        <f>O49/'סכום נכסי הקרן'!$C$42</f>
        <v>3.0946569506118811E-4</v>
      </c>
    </row>
    <row r="50" spans="2:18">
      <c r="B50" s="75" t="s">
        <v>292</v>
      </c>
      <c r="C50" s="73" t="s">
        <v>293</v>
      </c>
      <c r="D50" s="86" t="s">
        <v>27</v>
      </c>
      <c r="E50" s="73" t="s">
        <v>290</v>
      </c>
      <c r="F50" s="73" t="s">
        <v>291</v>
      </c>
      <c r="G50" s="73"/>
      <c r="H50" s="83">
        <v>28.229999999987918</v>
      </c>
      <c r="I50" s="86" t="s">
        <v>130</v>
      </c>
      <c r="J50" s="87">
        <v>4.4999999999999998E-2</v>
      </c>
      <c r="K50" s="84">
        <v>3.359999999998689E-2</v>
      </c>
      <c r="L50" s="83">
        <v>263698.38</v>
      </c>
      <c r="M50" s="85">
        <v>133.15649999999999</v>
      </c>
      <c r="N50" s="73"/>
      <c r="O50" s="83">
        <v>1128.8878797679999</v>
      </c>
      <c r="P50" s="84">
        <v>2.6369837999999998E-4</v>
      </c>
      <c r="Q50" s="84">
        <f t="shared" si="0"/>
        <v>3.9752633232574396E-3</v>
      </c>
      <c r="R50" s="84">
        <f>O50/'סכום נכסי הקרן'!$C$42</f>
        <v>1.1019531522294377E-4</v>
      </c>
    </row>
    <row r="51" spans="2:18"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2:18"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</row>
    <row r="53" spans="2:18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4" spans="2:18">
      <c r="B54" s="122" t="s">
        <v>110</v>
      </c>
      <c r="C54" s="124"/>
      <c r="D54" s="124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</row>
    <row r="55" spans="2:18">
      <c r="B55" s="122" t="s">
        <v>202</v>
      </c>
      <c r="C55" s="124"/>
      <c r="D55" s="124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2:18">
      <c r="B56" s="143" t="s">
        <v>210</v>
      </c>
      <c r="C56" s="143"/>
      <c r="D56" s="143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2:18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2:18"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2:18"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</row>
    <row r="60" spans="2:18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</row>
    <row r="61" spans="2:18"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</row>
    <row r="62" spans="2:18"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</row>
    <row r="63" spans="2:18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</row>
    <row r="64" spans="2:18"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</row>
    <row r="65" spans="2:18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2:18"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</row>
    <row r="67" spans="2:18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</row>
    <row r="68" spans="2:18"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</row>
    <row r="69" spans="2:18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</row>
    <row r="70" spans="2:18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2:18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</row>
    <row r="72" spans="2:18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2:18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</row>
    <row r="74" spans="2:18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</row>
    <row r="75" spans="2:18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</row>
    <row r="76" spans="2:18"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</row>
    <row r="77" spans="2:18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</row>
    <row r="78" spans="2:18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</row>
    <row r="79" spans="2:18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</row>
    <row r="80" spans="2:18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</row>
    <row r="81" spans="2:18"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</row>
    <row r="82" spans="2:18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2:18"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</row>
    <row r="84" spans="2:18"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</row>
    <row r="85" spans="2:18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</row>
    <row r="86" spans="2:18"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2:18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</row>
    <row r="88" spans="2:18"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</row>
    <row r="89" spans="2:18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</row>
    <row r="90" spans="2:18"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</row>
    <row r="91" spans="2:18"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</row>
    <row r="92" spans="2:18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2:18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2:18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2:18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2:18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2:18"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</row>
    <row r="98" spans="2:18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</row>
    <row r="99" spans="2:18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</row>
    <row r="100" spans="2:18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</row>
    <row r="101" spans="2:18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</row>
    <row r="102" spans="2:18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</row>
    <row r="103" spans="2:18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2:18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</row>
    <row r="105" spans="2:18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</row>
    <row r="106" spans="2:18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</row>
    <row r="107" spans="2:18"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2:18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</row>
    <row r="109" spans="2:18"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</row>
    <row r="110" spans="2:18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</row>
    <row r="111" spans="2:18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</row>
    <row r="112" spans="2:18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</row>
    <row r="113" spans="2:18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</row>
    <row r="114" spans="2:18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2:18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2:18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2:18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2:18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2:18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2:18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2:18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2:18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2:18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</row>
    <row r="124" spans="2:18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</row>
    <row r="125" spans="2:18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2:18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</row>
    <row r="127" spans="2:18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2:18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2:18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</row>
    <row r="130" spans="2:18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</row>
    <row r="131" spans="2:18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</row>
    <row r="132" spans="2:18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</row>
    <row r="133" spans="2:18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</row>
    <row r="134" spans="2:18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</row>
    <row r="135" spans="2:18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2:18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</row>
    <row r="137" spans="2:18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</row>
    <row r="138" spans="2:18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</row>
    <row r="139" spans="2:18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</row>
    <row r="140" spans="2:18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</row>
    <row r="141" spans="2:18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</row>
    <row r="142" spans="2:18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2:18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</row>
    <row r="144" spans="2:18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</row>
    <row r="145" spans="2:18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</row>
    <row r="146" spans="2:18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</row>
    <row r="147" spans="2:18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</row>
    <row r="148" spans="2:18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</row>
    <row r="149" spans="2:18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2:18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</row>
    <row r="151" spans="2:18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</row>
    <row r="152" spans="2:18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</row>
    <row r="153" spans="2:18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</row>
    <row r="154" spans="2:18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</row>
    <row r="155" spans="2:18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</row>
    <row r="156" spans="2:18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2:18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</row>
    <row r="158" spans="2:18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</row>
    <row r="159" spans="2:18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</row>
    <row r="160" spans="2:18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</row>
    <row r="161" spans="2:18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</row>
    <row r="162" spans="2:18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</row>
    <row r="163" spans="2:18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2:18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</row>
    <row r="165" spans="2:18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</row>
    <row r="166" spans="2:18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</row>
    <row r="167" spans="2:18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</row>
    <row r="168" spans="2:18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</row>
    <row r="169" spans="2:18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</row>
    <row r="170" spans="2:18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</row>
    <row r="171" spans="2:18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</row>
    <row r="172" spans="2:18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</row>
    <row r="173" spans="2:18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</row>
    <row r="174" spans="2:18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</row>
    <row r="175" spans="2:18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</row>
    <row r="176" spans="2:18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</row>
    <row r="177" spans="2:18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</row>
    <row r="178" spans="2:18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2:18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2:18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</row>
    <row r="181" spans="2:18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</row>
    <row r="182" spans="2:18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</row>
    <row r="183" spans="2:18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</row>
    <row r="184" spans="2:18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</row>
    <row r="185" spans="2:18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2:18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</row>
    <row r="187" spans="2:18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</row>
    <row r="188" spans="2:18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</row>
    <row r="189" spans="2:18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</row>
    <row r="190" spans="2:18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</row>
    <row r="191" spans="2:18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</row>
    <row r="192" spans="2:18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</row>
    <row r="193" spans="2:18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</row>
    <row r="194" spans="2:18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</row>
    <row r="195" spans="2:18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</row>
    <row r="196" spans="2:18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</row>
    <row r="197" spans="2:18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</row>
    <row r="198" spans="2:18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</row>
    <row r="199" spans="2:18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</row>
    <row r="200" spans="2:18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</row>
    <row r="201" spans="2:18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</row>
    <row r="202" spans="2:18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</row>
    <row r="203" spans="2:18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</row>
    <row r="204" spans="2:18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</row>
    <row r="205" spans="2:18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</row>
    <row r="206" spans="2:18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</row>
    <row r="207" spans="2:18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</row>
    <row r="208" spans="2:18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</row>
    <row r="209" spans="2:18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</row>
    <row r="210" spans="2:18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</row>
    <row r="211" spans="2:18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</row>
    <row r="212" spans="2:18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</row>
    <row r="213" spans="2:18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</row>
    <row r="214" spans="2:18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</row>
    <row r="215" spans="2:18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</row>
    <row r="216" spans="2:18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</row>
    <row r="217" spans="2:18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</row>
    <row r="218" spans="2:18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</row>
    <row r="219" spans="2:18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</row>
    <row r="220" spans="2:18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</row>
    <row r="221" spans="2:18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</row>
    <row r="222" spans="2:18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</row>
    <row r="223" spans="2:18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</row>
    <row r="224" spans="2:18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</row>
    <row r="225" spans="2:18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</row>
    <row r="226" spans="2:18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</row>
    <row r="227" spans="2:18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</row>
    <row r="228" spans="2:18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2:18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</row>
    <row r="230" spans="2:18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</row>
    <row r="231" spans="2:18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</row>
    <row r="232" spans="2:18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</row>
    <row r="233" spans="2:18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</row>
    <row r="234" spans="2:18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</row>
    <row r="235" spans="2:18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</row>
    <row r="236" spans="2:18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</row>
    <row r="237" spans="2:18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</row>
    <row r="238" spans="2:18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</row>
    <row r="239" spans="2:18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</row>
    <row r="240" spans="2:18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</row>
    <row r="241" spans="2:18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</row>
    <row r="242" spans="2:18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</row>
    <row r="243" spans="2:18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</row>
    <row r="244" spans="2:18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2:18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</row>
    <row r="246" spans="2:18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</row>
    <row r="247" spans="2:18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</row>
    <row r="248" spans="2:18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</row>
    <row r="249" spans="2:18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</row>
    <row r="250" spans="2:18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</row>
    <row r="251" spans="2:18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</row>
    <row r="252" spans="2:18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</row>
    <row r="253" spans="2:18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</row>
    <row r="254" spans="2:18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2:18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</row>
    <row r="256" spans="2:18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</row>
    <row r="257" spans="2:18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</row>
    <row r="258" spans="2:18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</row>
    <row r="259" spans="2:18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</row>
    <row r="260" spans="2:18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</row>
    <row r="261" spans="2:18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</row>
    <row r="262" spans="2:18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</row>
    <row r="263" spans="2:18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2:18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</row>
    <row r="265" spans="2:18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</row>
    <row r="266" spans="2:18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</row>
    <row r="267" spans="2:18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2:18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</row>
    <row r="269" spans="2:18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</row>
    <row r="270" spans="2:18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</row>
    <row r="271" spans="2:18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</row>
    <row r="272" spans="2:18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</row>
    <row r="273" spans="2:18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</row>
    <row r="274" spans="2:18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2:18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</row>
    <row r="276" spans="2:18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</row>
    <row r="277" spans="2:18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</row>
    <row r="278" spans="2:18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</row>
    <row r="279" spans="2:18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</row>
    <row r="280" spans="2:18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</row>
    <row r="281" spans="2:18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</row>
    <row r="282" spans="2:18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</row>
    <row r="283" spans="2:18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</row>
    <row r="284" spans="2:18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</row>
    <row r="285" spans="2:18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</row>
    <row r="286" spans="2:18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2:18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</row>
    <row r="288" spans="2:18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</row>
    <row r="289" spans="2:18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</row>
    <row r="290" spans="2:18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</row>
    <row r="291" spans="2:18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</row>
    <row r="292" spans="2:18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2:18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</row>
    <row r="294" spans="2:18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</row>
    <row r="295" spans="2:18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</row>
    <row r="296" spans="2:18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2:18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</row>
    <row r="298" spans="2:18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</row>
    <row r="299" spans="2:18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</row>
    <row r="300" spans="2:18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</row>
    <row r="301" spans="2:18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</row>
    <row r="302" spans="2:18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</row>
    <row r="303" spans="2:18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</row>
    <row r="304" spans="2:18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</row>
    <row r="305" spans="2:18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</row>
    <row r="306" spans="2:18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</row>
    <row r="307" spans="2:18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</row>
    <row r="308" spans="2:18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</row>
    <row r="309" spans="2:18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</row>
    <row r="310" spans="2:18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</row>
    <row r="311" spans="2:18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</row>
    <row r="312" spans="2:18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</row>
    <row r="313" spans="2:18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</row>
    <row r="314" spans="2:18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</row>
    <row r="315" spans="2:18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</row>
    <row r="316" spans="2:18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</row>
    <row r="317" spans="2:18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</row>
    <row r="318" spans="2:18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</row>
    <row r="319" spans="2:18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</row>
    <row r="320" spans="2:18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</row>
    <row r="321" spans="2:18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</row>
    <row r="322" spans="2:18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</row>
    <row r="323" spans="2:18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</row>
    <row r="324" spans="2:18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</row>
    <row r="325" spans="2:18">
      <c r="B325" s="120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</row>
    <row r="326" spans="2:18">
      <c r="B326" s="120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</row>
    <row r="327" spans="2:18">
      <c r="B327" s="120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</row>
    <row r="328" spans="2:18">
      <c r="B328" s="120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</row>
    <row r="329" spans="2:18">
      <c r="B329" s="120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</row>
    <row r="330" spans="2:18">
      <c r="B330" s="120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</row>
    <row r="331" spans="2:18">
      <c r="B331" s="120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</row>
    <row r="332" spans="2:18">
      <c r="B332" s="120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</row>
    <row r="333" spans="2:18">
      <c r="B333" s="120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</row>
    <row r="334" spans="2:18">
      <c r="B334" s="120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</row>
    <row r="335" spans="2:18">
      <c r="B335" s="120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</row>
    <row r="336" spans="2:18">
      <c r="B336" s="120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</row>
    <row r="337" spans="2:18">
      <c r="B337" s="120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</row>
    <row r="338" spans="2:18">
      <c r="B338" s="120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2:18">
      <c r="B339" s="120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</row>
    <row r="340" spans="2:18">
      <c r="B340" s="120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</row>
    <row r="341" spans="2:18">
      <c r="B341" s="120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</row>
    <row r="342" spans="2:18">
      <c r="B342" s="120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</row>
    <row r="343" spans="2:18">
      <c r="B343" s="120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</row>
    <row r="344" spans="2:18">
      <c r="B344" s="120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</row>
    <row r="345" spans="2:18">
      <c r="B345" s="120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</row>
    <row r="346" spans="2:18">
      <c r="B346" s="120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2:18">
      <c r="B347" s="120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</row>
    <row r="348" spans="2:18">
      <c r="B348" s="120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</row>
    <row r="349" spans="2:18">
      <c r="B349" s="120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</row>
    <row r="350" spans="2:18">
      <c r="B350" s="120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</row>
    <row r="351" spans="2:18">
      <c r="B351" s="120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</row>
    <row r="352" spans="2:18">
      <c r="B352" s="120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</row>
    <row r="353" spans="2:18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</row>
    <row r="354" spans="2:18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</row>
    <row r="355" spans="2:18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</row>
    <row r="356" spans="2:18">
      <c r="B356" s="120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</row>
    <row r="357" spans="2:18">
      <c r="B357" s="120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2:18">
      <c r="B358" s="120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2:18">
      <c r="B359" s="120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2:18">
      <c r="B360" s="120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</row>
    <row r="361" spans="2:18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</row>
    <row r="362" spans="2:18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</row>
    <row r="363" spans="2:18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</row>
    <row r="364" spans="2:18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</row>
    <row r="365" spans="2:18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</row>
    <row r="366" spans="2:18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</row>
    <row r="367" spans="2:18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</row>
    <row r="368" spans="2:18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</row>
    <row r="369" spans="2:18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</row>
    <row r="370" spans="2:18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</row>
    <row r="371" spans="2:18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</row>
    <row r="372" spans="2:18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</row>
    <row r="373" spans="2:18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</row>
    <row r="374" spans="2:18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</row>
    <row r="375" spans="2:18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</row>
    <row r="376" spans="2:18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</row>
    <row r="377" spans="2:18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</row>
    <row r="378" spans="2:18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</row>
    <row r="379" spans="2:18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</row>
    <row r="380" spans="2:18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2:18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</row>
    <row r="382" spans="2:18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</row>
    <row r="383" spans="2:18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</row>
    <row r="384" spans="2:18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</row>
    <row r="385" spans="2:18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</row>
    <row r="386" spans="2:18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</row>
    <row r="387" spans="2:18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</row>
    <row r="388" spans="2:18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</row>
    <row r="389" spans="2:18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</row>
    <row r="390" spans="2:18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</row>
    <row r="391" spans="2:18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</row>
    <row r="392" spans="2:18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</row>
    <row r="393" spans="2:18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</row>
    <row r="394" spans="2:18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</row>
    <row r="395" spans="2:18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</row>
    <row r="396" spans="2:18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</row>
    <row r="397" spans="2:18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</row>
    <row r="398" spans="2:18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</row>
    <row r="399" spans="2:18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</row>
    <row r="400" spans="2:18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</row>
    <row r="401" spans="2:18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</row>
    <row r="402" spans="2:18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</row>
    <row r="403" spans="2:18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</row>
    <row r="404" spans="2:18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</row>
    <row r="405" spans="2:18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</row>
    <row r="406" spans="2:18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</row>
    <row r="407" spans="2:18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</row>
    <row r="408" spans="2:18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</row>
    <row r="409" spans="2:18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</row>
    <row r="410" spans="2:18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</row>
    <row r="411" spans="2:18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2:18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</row>
    <row r="413" spans="2:18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</row>
    <row r="414" spans="2:18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</row>
    <row r="415" spans="2:18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</row>
    <row r="416" spans="2:18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</row>
    <row r="417" spans="2:18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</row>
    <row r="418" spans="2:18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</row>
    <row r="419" spans="2:18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</row>
    <row r="420" spans="2:18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</row>
    <row r="421" spans="2:18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</row>
    <row r="422" spans="2:18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2:18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</row>
    <row r="424" spans="2:18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</row>
    <row r="425" spans="2:18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</row>
    <row r="426" spans="2:18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</row>
    <row r="427" spans="2:18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</row>
    <row r="428" spans="2:18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</row>
    <row r="429" spans="2:18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</row>
    <row r="430" spans="2:18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</row>
    <row r="431" spans="2:18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</row>
    <row r="432" spans="2:18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</row>
    <row r="433" spans="2:18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</row>
    <row r="434" spans="2:18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</row>
    <row r="435" spans="2:18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</row>
    <row r="436" spans="2:18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</row>
    <row r="437" spans="2:18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</row>
    <row r="438" spans="2:18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</row>
    <row r="439" spans="2:18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</row>
    <row r="440" spans="2:18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</row>
    <row r="441" spans="2:18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</row>
    <row r="442" spans="2:18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2:18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</row>
    <row r="444" spans="2:18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</row>
    <row r="445" spans="2:18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</row>
    <row r="446" spans="2:18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</row>
    <row r="447" spans="2:18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</row>
    <row r="448" spans="2:18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</row>
    <row r="449" spans="2:18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</row>
    <row r="450" spans="2:18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</row>
    <row r="451" spans="2:18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</row>
    <row r="452" spans="2:18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</row>
    <row r="453" spans="2:18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</row>
    <row r="454" spans="2:18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</row>
    <row r="455" spans="2:18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</row>
    <row r="456" spans="2:18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</row>
    <row r="457" spans="2:18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</row>
    <row r="458" spans="2:18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</row>
    <row r="459" spans="2:18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</row>
    <row r="460" spans="2:18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</row>
    <row r="461" spans="2:18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</row>
    <row r="462" spans="2:18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</row>
    <row r="463" spans="2:18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</row>
    <row r="464" spans="2:18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2:18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</row>
    <row r="466" spans="2:18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</row>
    <row r="467" spans="2:18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</row>
    <row r="468" spans="2:18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</row>
    <row r="469" spans="2:18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</row>
    <row r="470" spans="2:18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</row>
    <row r="471" spans="2:18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</row>
    <row r="472" spans="2:18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</row>
    <row r="473" spans="2:18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</row>
    <row r="474" spans="2:18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</row>
    <row r="475" spans="2:18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</row>
    <row r="476" spans="2:18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</row>
    <row r="477" spans="2:18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</row>
    <row r="478" spans="2:18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</row>
    <row r="479" spans="2:18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</row>
    <row r="480" spans="2:18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</row>
    <row r="481" spans="2:18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</row>
    <row r="482" spans="2:18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</row>
    <row r="483" spans="2:18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</row>
    <row r="484" spans="2:18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</row>
    <row r="485" spans="2:18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</row>
    <row r="486" spans="2:18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</row>
    <row r="487" spans="2:18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</row>
    <row r="488" spans="2:18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</row>
    <row r="489" spans="2:18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</row>
    <row r="490" spans="2:18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</row>
    <row r="491" spans="2:18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</row>
    <row r="492" spans="2:18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</row>
    <row r="493" spans="2:18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</row>
    <row r="494" spans="2:18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</row>
    <row r="495" spans="2:18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</row>
    <row r="496" spans="2:18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</row>
    <row r="497" spans="2:18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</row>
    <row r="498" spans="2:18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</row>
    <row r="499" spans="2:18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</row>
    <row r="500" spans="2:18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</row>
    <row r="501" spans="2:18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</row>
    <row r="502" spans="2:18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</row>
    <row r="503" spans="2:18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</row>
    <row r="504" spans="2:18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</row>
    <row r="505" spans="2:18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</row>
    <row r="506" spans="2:18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2:18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</row>
    <row r="508" spans="2:18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</row>
    <row r="509" spans="2:18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</row>
    <row r="510" spans="2:18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</row>
    <row r="511" spans="2:18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6:D56"/>
  </mergeCells>
  <phoneticPr fontId="3" type="noConversion"/>
  <dataValidations count="1">
    <dataValidation allowBlank="1" showInputMessage="1" showErrorMessage="1" sqref="N10:Q10 N9 N1:N7 C5:C29 O1:Q9 E1:I30 D1:D29 C57:D1048576 C32:D55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228</v>
      </c>
    </row>
    <row r="2" spans="2:16">
      <c r="B2" s="46" t="s">
        <v>143</v>
      </c>
      <c r="C2" s="67" t="s">
        <v>229</v>
      </c>
    </row>
    <row r="3" spans="2:16">
      <c r="B3" s="46" t="s">
        <v>145</v>
      </c>
      <c r="C3" s="67" t="s">
        <v>230</v>
      </c>
    </row>
    <row r="4" spans="2:16">
      <c r="B4" s="46" t="s">
        <v>146</v>
      </c>
      <c r="C4" s="67">
        <v>8801</v>
      </c>
    </row>
    <row r="6" spans="2:16" ht="26.25" customHeight="1">
      <c r="B6" s="134" t="s">
        <v>185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6"/>
    </row>
    <row r="7" spans="2:16" s="3" customFormat="1" ht="78.75">
      <c r="B7" s="21" t="s">
        <v>114</v>
      </c>
      <c r="C7" s="29" t="s">
        <v>44</v>
      </c>
      <c r="D7" s="29" t="s">
        <v>65</v>
      </c>
      <c r="E7" s="29" t="s">
        <v>14</v>
      </c>
      <c r="F7" s="29" t="s">
        <v>66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58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5" t="s">
        <v>2915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6">
        <v>0</v>
      </c>
      <c r="N10" s="88"/>
      <c r="O10" s="127">
        <v>0</v>
      </c>
      <c r="P10" s="127">
        <v>0</v>
      </c>
    </row>
    <row r="11" spans="2:16" ht="20.25" customHeight="1">
      <c r="B11" s="122" t="s">
        <v>219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2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2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</row>
    <row r="111" spans="2:16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</row>
    <row r="112" spans="2:16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</row>
    <row r="113" spans="2:16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</row>
    <row r="114" spans="2:16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</row>
    <row r="115" spans="2:16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</row>
    <row r="116" spans="2:16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</row>
    <row r="117" spans="2:16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</row>
    <row r="118" spans="2:16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</row>
    <row r="119" spans="2:16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</row>
    <row r="120" spans="2:16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</row>
    <row r="121" spans="2:16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</row>
    <row r="122" spans="2:16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</row>
    <row r="123" spans="2:16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</row>
    <row r="124" spans="2:16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</row>
    <row r="125" spans="2:16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</row>
    <row r="126" spans="2:16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</row>
    <row r="127" spans="2:16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</row>
    <row r="128" spans="2:16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</row>
    <row r="129" spans="2:16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</row>
    <row r="130" spans="2:16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</row>
    <row r="131" spans="2:16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</row>
    <row r="132" spans="2:16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</row>
    <row r="133" spans="2:16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</row>
    <row r="134" spans="2:16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</row>
    <row r="135" spans="2:16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</row>
    <row r="136" spans="2:16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</row>
    <row r="137" spans="2:16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</row>
    <row r="138" spans="2:16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</row>
    <row r="139" spans="2:16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</row>
    <row r="140" spans="2:16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</row>
    <row r="141" spans="2:16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</row>
    <row r="142" spans="2:16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</row>
    <row r="143" spans="2:16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</row>
    <row r="144" spans="2:16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</row>
    <row r="145" spans="2:16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</row>
    <row r="146" spans="2:16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</row>
    <row r="147" spans="2:16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</row>
    <row r="148" spans="2:16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</row>
    <row r="149" spans="2:16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</row>
    <row r="150" spans="2:16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</row>
    <row r="151" spans="2:16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</row>
    <row r="152" spans="2:16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</row>
    <row r="153" spans="2:16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</row>
    <row r="154" spans="2:16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</row>
    <row r="155" spans="2:16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</row>
    <row r="156" spans="2:16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</row>
    <row r="157" spans="2:16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</row>
    <row r="158" spans="2:16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</row>
    <row r="159" spans="2:16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</row>
    <row r="160" spans="2:16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</row>
    <row r="161" spans="2:16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</row>
    <row r="162" spans="2:16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</row>
    <row r="163" spans="2:16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</row>
    <row r="164" spans="2:16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</row>
    <row r="165" spans="2:16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</row>
    <row r="166" spans="2:16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</row>
    <row r="167" spans="2:16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</row>
    <row r="168" spans="2:16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</row>
    <row r="169" spans="2:16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</row>
    <row r="170" spans="2:16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</row>
    <row r="171" spans="2:16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</row>
    <row r="172" spans="2:16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</row>
    <row r="173" spans="2:16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</row>
    <row r="174" spans="2:16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</row>
    <row r="175" spans="2:16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</row>
    <row r="176" spans="2:16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</row>
    <row r="177" spans="2:16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</row>
    <row r="178" spans="2:16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</row>
    <row r="179" spans="2:16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</row>
    <row r="180" spans="2:16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</row>
    <row r="181" spans="2:16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</row>
    <row r="182" spans="2:16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</row>
    <row r="183" spans="2:16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</row>
    <row r="184" spans="2:16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</row>
    <row r="185" spans="2:16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</row>
    <row r="186" spans="2:16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</row>
    <row r="187" spans="2:16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</row>
    <row r="188" spans="2:16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</row>
    <row r="189" spans="2:16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</row>
    <row r="190" spans="2:16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</row>
    <row r="191" spans="2:16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</row>
    <row r="192" spans="2:16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</row>
    <row r="193" spans="2:16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</row>
    <row r="194" spans="2:16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</row>
    <row r="195" spans="2:16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</row>
    <row r="196" spans="2:16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</row>
    <row r="197" spans="2:16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</row>
    <row r="198" spans="2:16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</row>
    <row r="199" spans="2:16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</row>
    <row r="200" spans="2:16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</row>
    <row r="201" spans="2:16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</row>
    <row r="202" spans="2:16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</row>
    <row r="203" spans="2:16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</row>
    <row r="204" spans="2:16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</row>
    <row r="205" spans="2:16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</row>
    <row r="206" spans="2:16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</row>
    <row r="207" spans="2:16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</row>
    <row r="208" spans="2:16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</row>
    <row r="209" spans="2:16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</row>
    <row r="210" spans="2:16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</row>
    <row r="211" spans="2:16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</row>
    <row r="212" spans="2:16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</row>
    <row r="213" spans="2:16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</row>
    <row r="214" spans="2:16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</row>
    <row r="215" spans="2:16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</row>
    <row r="216" spans="2:16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</row>
    <row r="217" spans="2:16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</row>
    <row r="218" spans="2:16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</row>
    <row r="219" spans="2:16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</row>
    <row r="220" spans="2:16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</row>
    <row r="221" spans="2:16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</row>
    <row r="222" spans="2:16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</row>
    <row r="223" spans="2:16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</row>
    <row r="224" spans="2:16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</row>
    <row r="225" spans="2:16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</row>
    <row r="226" spans="2:16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</row>
    <row r="227" spans="2:16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</row>
    <row r="228" spans="2:16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</row>
    <row r="229" spans="2:16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</row>
    <row r="230" spans="2:16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</row>
    <row r="231" spans="2:16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</row>
    <row r="232" spans="2:16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</row>
    <row r="233" spans="2:16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</row>
    <row r="234" spans="2:16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</row>
    <row r="235" spans="2:16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</row>
    <row r="236" spans="2:16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</row>
    <row r="237" spans="2:16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</row>
    <row r="238" spans="2:16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</row>
    <row r="239" spans="2:16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</row>
    <row r="240" spans="2:16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</row>
    <row r="241" spans="2:16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</row>
    <row r="242" spans="2:16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</row>
    <row r="243" spans="2:16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</row>
    <row r="244" spans="2:16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</row>
    <row r="245" spans="2:16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</row>
    <row r="246" spans="2:16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</row>
    <row r="247" spans="2:16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</row>
    <row r="248" spans="2:16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</row>
    <row r="249" spans="2:16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</row>
    <row r="250" spans="2:16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</row>
    <row r="251" spans="2:16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</row>
    <row r="252" spans="2:16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</row>
    <row r="253" spans="2:16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</row>
    <row r="254" spans="2:16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</row>
    <row r="255" spans="2:16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</row>
    <row r="256" spans="2:16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</row>
    <row r="257" spans="2:16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</row>
    <row r="258" spans="2:16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</row>
    <row r="259" spans="2:16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</row>
    <row r="260" spans="2:16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</row>
    <row r="261" spans="2:16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</row>
    <row r="262" spans="2:16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</row>
    <row r="263" spans="2:16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</row>
    <row r="264" spans="2:16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</row>
    <row r="265" spans="2:16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</row>
    <row r="266" spans="2:16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</row>
    <row r="267" spans="2:16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</row>
    <row r="268" spans="2:16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</row>
    <row r="269" spans="2:16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</row>
    <row r="270" spans="2:16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</row>
    <row r="271" spans="2:16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</row>
    <row r="272" spans="2:16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</row>
    <row r="273" spans="2:16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</row>
    <row r="274" spans="2:16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</row>
    <row r="275" spans="2:16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</row>
    <row r="276" spans="2:16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</row>
    <row r="277" spans="2:16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</row>
    <row r="278" spans="2:16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</row>
    <row r="279" spans="2:16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</row>
    <row r="280" spans="2:16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</row>
    <row r="281" spans="2:16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</row>
    <row r="282" spans="2:16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</row>
    <row r="283" spans="2:16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</row>
    <row r="284" spans="2:16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</row>
    <row r="285" spans="2:16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</row>
    <row r="286" spans="2:16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</row>
    <row r="287" spans="2:16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</row>
    <row r="288" spans="2:16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</row>
    <row r="289" spans="2:16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</row>
    <row r="290" spans="2:16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</row>
    <row r="291" spans="2:16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</row>
    <row r="292" spans="2:16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</row>
    <row r="293" spans="2:16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</row>
    <row r="294" spans="2:16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</row>
    <row r="295" spans="2:16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</row>
    <row r="296" spans="2:16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</row>
    <row r="297" spans="2:16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</row>
    <row r="298" spans="2:16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</row>
    <row r="299" spans="2:16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</row>
    <row r="300" spans="2:16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</row>
    <row r="301" spans="2:16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</row>
    <row r="302" spans="2:16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</row>
    <row r="303" spans="2:16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</row>
    <row r="304" spans="2:16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</row>
    <row r="305" spans="2:16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</row>
    <row r="306" spans="2:16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</row>
    <row r="307" spans="2:16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</row>
    <row r="308" spans="2:16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</row>
    <row r="309" spans="2:16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</row>
    <row r="310" spans="2:16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</row>
    <row r="311" spans="2:16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</row>
    <row r="312" spans="2:16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</row>
    <row r="313" spans="2:16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</row>
    <row r="314" spans="2:16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</row>
    <row r="315" spans="2:16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</row>
    <row r="316" spans="2:16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</row>
    <row r="317" spans="2:16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2:16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2:16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</row>
    <row r="320" spans="2:16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</row>
    <row r="321" spans="2:16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</row>
    <row r="322" spans="2:16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</row>
    <row r="323" spans="2:16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</row>
    <row r="324" spans="2:16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</row>
    <row r="325" spans="2:16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</row>
    <row r="326" spans="2:16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</row>
    <row r="327" spans="2:16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</row>
    <row r="328" spans="2:16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</row>
    <row r="329" spans="2:16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</row>
    <row r="330" spans="2:16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</row>
    <row r="331" spans="2:16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</row>
    <row r="332" spans="2:16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</row>
    <row r="333" spans="2:16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</row>
    <row r="334" spans="2:16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</row>
    <row r="335" spans="2:16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</row>
    <row r="336" spans="2:16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</row>
    <row r="337" spans="2:16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</row>
    <row r="338" spans="2:16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</row>
    <row r="339" spans="2:16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</row>
    <row r="340" spans="2:16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</row>
    <row r="341" spans="2:16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</row>
    <row r="342" spans="2:16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</row>
    <row r="343" spans="2:16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</row>
    <row r="344" spans="2:16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</row>
    <row r="345" spans="2:16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</row>
    <row r="346" spans="2:16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</row>
    <row r="347" spans="2:16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</row>
    <row r="348" spans="2:16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</row>
    <row r="349" spans="2:16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</row>
    <row r="350" spans="2:16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</row>
    <row r="351" spans="2:16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</row>
    <row r="352" spans="2:16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</row>
    <row r="353" spans="2:16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</row>
    <row r="354" spans="2:16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</row>
    <row r="355" spans="2:16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</row>
    <row r="356" spans="2:16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</row>
    <row r="357" spans="2:16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</row>
    <row r="358" spans="2:16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</row>
    <row r="359" spans="2:16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</row>
    <row r="360" spans="2:16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</row>
    <row r="361" spans="2:16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</row>
    <row r="362" spans="2:16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</row>
    <row r="363" spans="2:16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</row>
    <row r="364" spans="2:16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</row>
    <row r="365" spans="2:16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</row>
    <row r="366" spans="2:16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</row>
    <row r="367" spans="2:16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</row>
    <row r="368" spans="2:16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</row>
    <row r="369" spans="2:16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</row>
    <row r="370" spans="2:16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</row>
    <row r="371" spans="2:16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</row>
    <row r="372" spans="2:16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</row>
    <row r="373" spans="2:16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</row>
    <row r="374" spans="2:16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</row>
    <row r="375" spans="2:16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</row>
    <row r="376" spans="2:16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</row>
    <row r="377" spans="2:16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</row>
    <row r="378" spans="2:16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</row>
    <row r="379" spans="2:16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</row>
    <row r="380" spans="2:16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</row>
    <row r="381" spans="2:16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</row>
    <row r="382" spans="2:16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</row>
    <row r="383" spans="2:16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</row>
    <row r="384" spans="2:16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</row>
    <row r="385" spans="2:16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</row>
    <row r="386" spans="2:16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</row>
    <row r="387" spans="2:16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</row>
    <row r="388" spans="2:16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</row>
    <row r="389" spans="2:16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</row>
    <row r="390" spans="2:16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</row>
    <row r="391" spans="2:16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</row>
    <row r="392" spans="2:16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</row>
    <row r="393" spans="2:16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</row>
    <row r="394" spans="2:16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</row>
    <row r="395" spans="2:16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</row>
    <row r="396" spans="2:16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</row>
    <row r="397" spans="2:16">
      <c r="B397" s="129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</row>
    <row r="398" spans="2:16">
      <c r="B398" s="129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</row>
    <row r="399" spans="2:16">
      <c r="B399" s="128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</row>
    <row r="400" spans="2:16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</row>
    <row r="401" spans="2:16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</row>
    <row r="402" spans="2:16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</row>
    <row r="403" spans="2:16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</row>
    <row r="404" spans="2:16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</row>
    <row r="405" spans="2:16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</row>
    <row r="406" spans="2:16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</row>
    <row r="407" spans="2:16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</row>
    <row r="408" spans="2:16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</row>
    <row r="409" spans="2:16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</row>
    <row r="410" spans="2:16">
      <c r="B410" s="120"/>
      <c r="C410" s="120"/>
      <c r="D410" s="120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</row>
    <row r="411" spans="2:16">
      <c r="B411" s="120"/>
      <c r="C411" s="120"/>
      <c r="D411" s="120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</row>
    <row r="412" spans="2:16">
      <c r="B412" s="120"/>
      <c r="C412" s="120"/>
      <c r="D412" s="120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</row>
    <row r="413" spans="2:16">
      <c r="B413" s="120"/>
      <c r="C413" s="120"/>
      <c r="D413" s="120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</row>
    <row r="414" spans="2:16">
      <c r="B414" s="120"/>
      <c r="C414" s="120"/>
      <c r="D414" s="120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</row>
    <row r="415" spans="2:16">
      <c r="B415" s="120"/>
      <c r="C415" s="120"/>
      <c r="D415" s="120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</row>
    <row r="416" spans="2:16">
      <c r="B416" s="120"/>
      <c r="C416" s="120"/>
      <c r="D416" s="120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</row>
    <row r="417" spans="2:16">
      <c r="B417" s="120"/>
      <c r="C417" s="120"/>
      <c r="D417" s="120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</row>
    <row r="418" spans="2:16">
      <c r="B418" s="120"/>
      <c r="C418" s="120"/>
      <c r="D418" s="120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</row>
    <row r="419" spans="2:16">
      <c r="B419" s="120"/>
      <c r="C419" s="120"/>
      <c r="D419" s="120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</row>
    <row r="420" spans="2:16">
      <c r="B420" s="120"/>
      <c r="C420" s="120"/>
      <c r="D420" s="120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</row>
    <row r="421" spans="2:16">
      <c r="B421" s="120"/>
      <c r="C421" s="120"/>
      <c r="D421" s="120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</row>
    <row r="422" spans="2:16">
      <c r="B422" s="120"/>
      <c r="C422" s="120"/>
      <c r="D422" s="120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</row>
    <row r="423" spans="2:16">
      <c r="B423" s="120"/>
      <c r="C423" s="120"/>
      <c r="D423" s="120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</row>
    <row r="424" spans="2:16">
      <c r="B424" s="120"/>
      <c r="C424" s="120"/>
      <c r="D424" s="120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</row>
    <row r="425" spans="2:16">
      <c r="B425" s="120"/>
      <c r="C425" s="120"/>
      <c r="D425" s="120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</row>
    <row r="426" spans="2:16">
      <c r="B426" s="120"/>
      <c r="C426" s="120"/>
      <c r="D426" s="120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</row>
    <row r="427" spans="2:16">
      <c r="B427" s="120"/>
      <c r="C427" s="120"/>
      <c r="D427" s="120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</row>
    <row r="428" spans="2:16">
      <c r="B428" s="120"/>
      <c r="C428" s="120"/>
      <c r="D428" s="120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</row>
    <row r="429" spans="2:16">
      <c r="B429" s="120"/>
      <c r="C429" s="120"/>
      <c r="D429" s="120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</row>
    <row r="430" spans="2:16">
      <c r="B430" s="120"/>
      <c r="C430" s="120"/>
      <c r="D430" s="120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</row>
    <row r="431" spans="2:16">
      <c r="B431" s="120"/>
      <c r="C431" s="120"/>
      <c r="D431" s="120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</row>
    <row r="432" spans="2:16">
      <c r="B432" s="120"/>
      <c r="C432" s="120"/>
      <c r="D432" s="120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</row>
    <row r="433" spans="2:16">
      <c r="B433" s="120"/>
      <c r="C433" s="120"/>
      <c r="D433" s="120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</row>
    <row r="434" spans="2:16">
      <c r="B434" s="120"/>
      <c r="C434" s="120"/>
      <c r="D434" s="120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</row>
    <row r="435" spans="2:16">
      <c r="B435" s="120"/>
      <c r="C435" s="120"/>
      <c r="D435" s="120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</row>
    <row r="436" spans="2:16">
      <c r="B436" s="120"/>
      <c r="C436" s="120"/>
      <c r="D436" s="120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</row>
    <row r="437" spans="2:16">
      <c r="B437" s="120"/>
      <c r="C437" s="120"/>
      <c r="D437" s="120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</row>
    <row r="438" spans="2:16">
      <c r="B438" s="120"/>
      <c r="C438" s="120"/>
      <c r="D438" s="120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</row>
    <row r="439" spans="2:16">
      <c r="B439" s="120"/>
      <c r="C439" s="120"/>
      <c r="D439" s="120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</row>
    <row r="440" spans="2:16">
      <c r="B440" s="120"/>
      <c r="C440" s="120"/>
      <c r="D440" s="120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</row>
    <row r="441" spans="2:16">
      <c r="B441" s="120"/>
      <c r="C441" s="120"/>
      <c r="D441" s="120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</row>
    <row r="442" spans="2:16">
      <c r="B442" s="120"/>
      <c r="C442" s="120"/>
      <c r="D442" s="120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</row>
    <row r="443" spans="2:16">
      <c r="B443" s="120"/>
      <c r="C443" s="120"/>
      <c r="D443" s="120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</row>
    <row r="444" spans="2:16">
      <c r="B444" s="120"/>
      <c r="C444" s="120"/>
      <c r="D444" s="120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</row>
    <row r="445" spans="2:16">
      <c r="B445" s="120"/>
      <c r="C445" s="120"/>
      <c r="D445" s="120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</row>
    <row r="446" spans="2:16">
      <c r="B446" s="120"/>
      <c r="C446" s="120"/>
      <c r="D446" s="120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</row>
    <row r="447" spans="2:16">
      <c r="B447" s="120"/>
      <c r="C447" s="120"/>
      <c r="D447" s="120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</row>
    <row r="448" spans="2:16">
      <c r="B448" s="120"/>
      <c r="C448" s="120"/>
      <c r="D448" s="120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</row>
    <row r="449" spans="2:16">
      <c r="B449" s="120"/>
      <c r="C449" s="120"/>
      <c r="D449" s="120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</row>
    <row r="450" spans="2:16">
      <c r="B450" s="120"/>
      <c r="C450" s="120"/>
      <c r="D450" s="120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</row>
    <row r="451" spans="2:16">
      <c r="B451" s="120"/>
      <c r="C451" s="120"/>
      <c r="D451" s="120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</row>
    <row r="452" spans="2:16">
      <c r="B452" s="120"/>
      <c r="C452" s="120"/>
      <c r="D452" s="120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</row>
    <row r="453" spans="2:16">
      <c r="B453" s="120"/>
      <c r="C453" s="120"/>
      <c r="D453" s="120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</row>
    <row r="454" spans="2:16">
      <c r="B454" s="120"/>
      <c r="C454" s="120"/>
      <c r="D454" s="120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</row>
    <row r="455" spans="2:16">
      <c r="B455" s="120"/>
      <c r="C455" s="120"/>
      <c r="D455" s="120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</row>
    <row r="456" spans="2:16">
      <c r="B456" s="120"/>
      <c r="C456" s="120"/>
      <c r="D456" s="120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</row>
    <row r="457" spans="2:16">
      <c r="B457" s="120"/>
      <c r="C457" s="120"/>
      <c r="D457" s="120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</row>
    <row r="458" spans="2:16">
      <c r="B458" s="120"/>
      <c r="C458" s="120"/>
      <c r="D458" s="120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</row>
    <row r="459" spans="2:16">
      <c r="B459" s="120"/>
      <c r="C459" s="120"/>
      <c r="D459" s="120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</row>
    <row r="460" spans="2:16">
      <c r="B460" s="120"/>
      <c r="C460" s="120"/>
      <c r="D460" s="120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</row>
    <row r="461" spans="2:16">
      <c r="B461" s="120"/>
      <c r="C461" s="120"/>
      <c r="D461" s="120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</row>
    <row r="462" spans="2:16">
      <c r="B462" s="120"/>
      <c r="C462" s="120"/>
      <c r="D462" s="120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</row>
    <row r="463" spans="2:16">
      <c r="B463" s="120"/>
      <c r="C463" s="120"/>
      <c r="D463" s="120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144</v>
      </c>
      <c r="C1" s="67" t="s" vm="1">
        <v>228</v>
      </c>
    </row>
    <row r="2" spans="2:20">
      <c r="B2" s="46" t="s">
        <v>143</v>
      </c>
      <c r="C2" s="67" t="s">
        <v>229</v>
      </c>
    </row>
    <row r="3" spans="2:20">
      <c r="B3" s="46" t="s">
        <v>145</v>
      </c>
      <c r="C3" s="67" t="s">
        <v>230</v>
      </c>
    </row>
    <row r="4" spans="2:20">
      <c r="B4" s="46" t="s">
        <v>146</v>
      </c>
      <c r="C4" s="67">
        <v>8801</v>
      </c>
    </row>
    <row r="6" spans="2:20" ht="26.25" customHeight="1">
      <c r="B6" s="140" t="s">
        <v>172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</row>
    <row r="7" spans="2:20" ht="26.25" customHeight="1">
      <c r="B7" s="140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5"/>
    </row>
    <row r="8" spans="2:20" s="3" customFormat="1" ht="78.75">
      <c r="B8" s="36" t="s">
        <v>113</v>
      </c>
      <c r="C8" s="12" t="s">
        <v>44</v>
      </c>
      <c r="D8" s="12" t="s">
        <v>117</v>
      </c>
      <c r="E8" s="12" t="s">
        <v>188</v>
      </c>
      <c r="F8" s="12" t="s">
        <v>115</v>
      </c>
      <c r="G8" s="12" t="s">
        <v>65</v>
      </c>
      <c r="H8" s="12" t="s">
        <v>14</v>
      </c>
      <c r="I8" s="12" t="s">
        <v>66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61</v>
      </c>
      <c r="R8" s="12" t="s">
        <v>58</v>
      </c>
      <c r="S8" s="12" t="s">
        <v>147</v>
      </c>
      <c r="T8" s="37" t="s">
        <v>149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</row>
    <row r="11" spans="2:20" s="4" customFormat="1" ht="18" customHeight="1">
      <c r="B11" s="125" t="s">
        <v>2908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6">
        <v>0</v>
      </c>
      <c r="R11" s="88"/>
      <c r="S11" s="127">
        <v>0</v>
      </c>
      <c r="T11" s="127">
        <v>0</v>
      </c>
    </row>
    <row r="12" spans="2:20">
      <c r="B12" s="122" t="s">
        <v>219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2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2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2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6.425781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8.140625" style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144</v>
      </c>
      <c r="C1" s="67" t="s" vm="1">
        <v>228</v>
      </c>
    </row>
    <row r="2" spans="2:21">
      <c r="B2" s="46" t="s">
        <v>143</v>
      </c>
      <c r="C2" s="67" t="s">
        <v>229</v>
      </c>
    </row>
    <row r="3" spans="2:21">
      <c r="B3" s="46" t="s">
        <v>145</v>
      </c>
      <c r="C3" s="67" t="s">
        <v>230</v>
      </c>
    </row>
    <row r="4" spans="2:21">
      <c r="B4" s="46" t="s">
        <v>146</v>
      </c>
      <c r="C4" s="67">
        <v>8801</v>
      </c>
    </row>
    <row r="6" spans="2:21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</row>
    <row r="7" spans="2:21" ht="26.25" customHeight="1">
      <c r="B7" s="134" t="s">
        <v>89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</row>
    <row r="8" spans="2:21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65</v>
      </c>
      <c r="H8" s="29" t="s">
        <v>14</v>
      </c>
      <c r="I8" s="29" t="s">
        <v>66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61</v>
      </c>
      <c r="S8" s="12" t="s">
        <v>58</v>
      </c>
      <c r="T8" s="29" t="s">
        <v>147</v>
      </c>
      <c r="U8" s="13" t="s">
        <v>149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</row>
    <row r="11" spans="2:21" s="4" customFormat="1" ht="18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77">
        <v>5.3926254815478103</v>
      </c>
      <c r="L11" s="69"/>
      <c r="M11" s="69"/>
      <c r="N11" s="90">
        <v>1.6608848008030586E-2</v>
      </c>
      <c r="O11" s="77"/>
      <c r="P11" s="79"/>
      <c r="Q11" s="77">
        <v>3180.9795108119993</v>
      </c>
      <c r="R11" s="77">
        <f>R12+R248</f>
        <v>749461.9472243269</v>
      </c>
      <c r="S11" s="69"/>
      <c r="T11" s="78">
        <f>IFERROR(R11/$R$11,0)</f>
        <v>1</v>
      </c>
      <c r="U11" s="78">
        <f>R11/'סכום נכסי הקרן'!$C$42</f>
        <v>7.3158014185570497E-2</v>
      </c>
    </row>
    <row r="12" spans="2:21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4.4909155944062524</v>
      </c>
      <c r="L12" s="71"/>
      <c r="M12" s="71"/>
      <c r="N12" s="91">
        <v>1.1142400922195437E-2</v>
      </c>
      <c r="O12" s="80"/>
      <c r="P12" s="82"/>
      <c r="Q12" s="80">
        <v>3180.9795108119993</v>
      </c>
      <c r="R12" s="80">
        <f>R13+R154+R239</f>
        <v>506102.78640123695</v>
      </c>
      <c r="S12" s="71"/>
      <c r="T12" s="81">
        <f t="shared" ref="T12:T75" si="0">IFERROR(R12/$R$11,0)</f>
        <v>0.67528816943357317</v>
      </c>
      <c r="U12" s="81">
        <f>R12/'סכום נכסי הקרן'!$C$42</f>
        <v>4.9402741478769288E-2</v>
      </c>
    </row>
    <row r="13" spans="2:21">
      <c r="B13" s="89" t="s">
        <v>31</v>
      </c>
      <c r="C13" s="71"/>
      <c r="D13" s="71"/>
      <c r="E13" s="71"/>
      <c r="F13" s="71"/>
      <c r="G13" s="71"/>
      <c r="H13" s="71"/>
      <c r="I13" s="71"/>
      <c r="J13" s="71"/>
      <c r="K13" s="80">
        <v>4.4495952647436043</v>
      </c>
      <c r="L13" s="71"/>
      <c r="M13" s="71"/>
      <c r="N13" s="91">
        <v>6.142110480931137E-3</v>
      </c>
      <c r="O13" s="80"/>
      <c r="P13" s="82"/>
      <c r="Q13" s="80">
        <v>2813.0330861069997</v>
      </c>
      <c r="R13" s="80">
        <f>SUM(R14:R152)</f>
        <v>389577.574343713</v>
      </c>
      <c r="S13" s="71"/>
      <c r="T13" s="81">
        <f t="shared" si="0"/>
        <v>0.51980967917922283</v>
      </c>
      <c r="U13" s="81">
        <f>R13/'סכום נכסי הקרן'!$C$42</f>
        <v>3.8028243883190434E-2</v>
      </c>
    </row>
    <row r="14" spans="2:21">
      <c r="B14" s="76" t="s">
        <v>294</v>
      </c>
      <c r="C14" s="73" t="s">
        <v>295</v>
      </c>
      <c r="D14" s="86" t="s">
        <v>118</v>
      </c>
      <c r="E14" s="86" t="s">
        <v>296</v>
      </c>
      <c r="F14" s="73" t="s">
        <v>297</v>
      </c>
      <c r="G14" s="86" t="s">
        <v>298</v>
      </c>
      <c r="H14" s="73" t="s">
        <v>299</v>
      </c>
      <c r="I14" s="73" t="s">
        <v>300</v>
      </c>
      <c r="J14" s="73"/>
      <c r="K14" s="83">
        <v>1.829999999999919</v>
      </c>
      <c r="L14" s="86" t="s">
        <v>131</v>
      </c>
      <c r="M14" s="87">
        <v>6.1999999999999998E-3</v>
      </c>
      <c r="N14" s="87">
        <v>-6.0000000000036901E-4</v>
      </c>
      <c r="O14" s="83">
        <v>6890106.1060039997</v>
      </c>
      <c r="P14" s="85">
        <v>102.25</v>
      </c>
      <c r="Q14" s="73"/>
      <c r="R14" s="83">
        <v>7045.133273679</v>
      </c>
      <c r="S14" s="84">
        <v>1.3912641077367025E-3</v>
      </c>
      <c r="T14" s="84">
        <f t="shared" si="0"/>
        <v>9.4002548091614724E-3</v>
      </c>
      <c r="U14" s="84">
        <f>R14/'סכום נכסי הקרן'!$C$42</f>
        <v>6.8770397467661233E-4</v>
      </c>
    </row>
    <row r="15" spans="2:21">
      <c r="B15" s="76" t="s">
        <v>301</v>
      </c>
      <c r="C15" s="73" t="s">
        <v>302</v>
      </c>
      <c r="D15" s="86" t="s">
        <v>118</v>
      </c>
      <c r="E15" s="86" t="s">
        <v>296</v>
      </c>
      <c r="F15" s="73" t="s">
        <v>297</v>
      </c>
      <c r="G15" s="86" t="s">
        <v>298</v>
      </c>
      <c r="H15" s="73" t="s">
        <v>299</v>
      </c>
      <c r="I15" s="73" t="s">
        <v>300</v>
      </c>
      <c r="J15" s="73"/>
      <c r="K15" s="83">
        <v>5.1200000000002115</v>
      </c>
      <c r="L15" s="86" t="s">
        <v>131</v>
      </c>
      <c r="M15" s="87">
        <v>5.0000000000000001E-4</v>
      </c>
      <c r="N15" s="87">
        <v>-1.6999999999993244E-3</v>
      </c>
      <c r="O15" s="83">
        <v>3385381.2531369994</v>
      </c>
      <c r="P15" s="85">
        <v>100.6</v>
      </c>
      <c r="Q15" s="73"/>
      <c r="R15" s="83">
        <v>3405.6937362190001</v>
      </c>
      <c r="S15" s="84">
        <v>4.2459398500693567E-3</v>
      </c>
      <c r="T15" s="84">
        <f t="shared" si="0"/>
        <v>4.5441849967595713E-3</v>
      </c>
      <c r="U15" s="84">
        <f>R15/'סכום נכסי הקרן'!$C$42</f>
        <v>3.3244355045479337E-4</v>
      </c>
    </row>
    <row r="16" spans="2:21">
      <c r="B16" s="76" t="s">
        <v>303</v>
      </c>
      <c r="C16" s="73" t="s">
        <v>304</v>
      </c>
      <c r="D16" s="86" t="s">
        <v>118</v>
      </c>
      <c r="E16" s="86" t="s">
        <v>296</v>
      </c>
      <c r="F16" s="73" t="s">
        <v>305</v>
      </c>
      <c r="G16" s="86" t="s">
        <v>306</v>
      </c>
      <c r="H16" s="73" t="s">
        <v>299</v>
      </c>
      <c r="I16" s="73" t="s">
        <v>300</v>
      </c>
      <c r="J16" s="73"/>
      <c r="K16" s="83">
        <v>1.560000000000948</v>
      </c>
      <c r="L16" s="86" t="s">
        <v>131</v>
      </c>
      <c r="M16" s="87">
        <v>3.5499999999999997E-2</v>
      </c>
      <c r="N16" s="87">
        <v>-2.3999999999984203E-3</v>
      </c>
      <c r="O16" s="83">
        <v>654904.08312700002</v>
      </c>
      <c r="P16" s="85">
        <v>116</v>
      </c>
      <c r="Q16" s="73"/>
      <c r="R16" s="83">
        <v>759.68870123799991</v>
      </c>
      <c r="S16" s="84">
        <v>3.0628739138890693E-3</v>
      </c>
      <c r="T16" s="84">
        <f t="shared" si="0"/>
        <v>1.0136454613226841E-3</v>
      </c>
      <c r="U16" s="84">
        <f>R16/'סכום נכסי הקרן'!$C$42</f>
        <v>7.4156289038584069E-5</v>
      </c>
    </row>
    <row r="17" spans="2:21">
      <c r="B17" s="76" t="s">
        <v>307</v>
      </c>
      <c r="C17" s="73" t="s">
        <v>308</v>
      </c>
      <c r="D17" s="86" t="s">
        <v>118</v>
      </c>
      <c r="E17" s="86" t="s">
        <v>296</v>
      </c>
      <c r="F17" s="73" t="s">
        <v>305</v>
      </c>
      <c r="G17" s="86" t="s">
        <v>306</v>
      </c>
      <c r="H17" s="73" t="s">
        <v>299</v>
      </c>
      <c r="I17" s="73" t="s">
        <v>300</v>
      </c>
      <c r="J17" s="73"/>
      <c r="K17" s="83">
        <v>4.4999999999998117</v>
      </c>
      <c r="L17" s="86" t="s">
        <v>131</v>
      </c>
      <c r="M17" s="87">
        <v>1.4999999999999999E-2</v>
      </c>
      <c r="N17" s="87">
        <v>-3.1000000000010203E-3</v>
      </c>
      <c r="O17" s="83">
        <v>2411936.1600410002</v>
      </c>
      <c r="P17" s="85">
        <v>109.77</v>
      </c>
      <c r="Q17" s="73"/>
      <c r="R17" s="83">
        <v>2647.5823227829997</v>
      </c>
      <c r="S17" s="84">
        <v>5.1895382380515607E-3</v>
      </c>
      <c r="T17" s="84">
        <f t="shared" si="0"/>
        <v>3.5326440956588456E-3</v>
      </c>
      <c r="U17" s="84">
        <f>R17/'סכום נכסי הקרן'!$C$42</f>
        <v>2.5844122686278169E-4</v>
      </c>
    </row>
    <row r="18" spans="2:21">
      <c r="B18" s="76" t="s">
        <v>309</v>
      </c>
      <c r="C18" s="73" t="s">
        <v>310</v>
      </c>
      <c r="D18" s="86" t="s">
        <v>118</v>
      </c>
      <c r="E18" s="86" t="s">
        <v>296</v>
      </c>
      <c r="F18" s="73" t="s">
        <v>311</v>
      </c>
      <c r="G18" s="86" t="s">
        <v>306</v>
      </c>
      <c r="H18" s="73" t="s">
        <v>312</v>
      </c>
      <c r="I18" s="73" t="s">
        <v>129</v>
      </c>
      <c r="J18" s="73"/>
      <c r="K18" s="83">
        <v>4.6799999999995219</v>
      </c>
      <c r="L18" s="86" t="s">
        <v>131</v>
      </c>
      <c r="M18" s="87">
        <v>1E-3</v>
      </c>
      <c r="N18" s="87">
        <v>-4.4999999999996336E-3</v>
      </c>
      <c r="O18" s="83">
        <v>4016146.804372</v>
      </c>
      <c r="P18" s="85">
        <v>102.03</v>
      </c>
      <c r="Q18" s="73"/>
      <c r="R18" s="83">
        <v>4097.6745923469998</v>
      </c>
      <c r="S18" s="84">
        <v>2.6774312029146665E-3</v>
      </c>
      <c r="T18" s="84">
        <f t="shared" si="0"/>
        <v>5.4674885196279287E-3</v>
      </c>
      <c r="U18" s="84">
        <f>R18/'סכום נכסי הקרן'!$C$42</f>
        <v>3.9999060267838389E-4</v>
      </c>
    </row>
    <row r="19" spans="2:21">
      <c r="B19" s="76" t="s">
        <v>313</v>
      </c>
      <c r="C19" s="73" t="s">
        <v>314</v>
      </c>
      <c r="D19" s="86" t="s">
        <v>118</v>
      </c>
      <c r="E19" s="86" t="s">
        <v>296</v>
      </c>
      <c r="F19" s="73" t="s">
        <v>311</v>
      </c>
      <c r="G19" s="86" t="s">
        <v>306</v>
      </c>
      <c r="H19" s="73" t="s">
        <v>312</v>
      </c>
      <c r="I19" s="73" t="s">
        <v>129</v>
      </c>
      <c r="J19" s="73"/>
      <c r="K19" s="83">
        <v>0.24000000000014837</v>
      </c>
      <c r="L19" s="86" t="s">
        <v>131</v>
      </c>
      <c r="M19" s="87">
        <v>8.0000000000000002E-3</v>
      </c>
      <c r="N19" s="87">
        <v>2.0299999999993226E-2</v>
      </c>
      <c r="O19" s="83">
        <v>1057674.7878010001</v>
      </c>
      <c r="P19" s="85">
        <v>101.93</v>
      </c>
      <c r="Q19" s="73"/>
      <c r="R19" s="83">
        <v>1078.0879743910002</v>
      </c>
      <c r="S19" s="84">
        <v>4.9229187058735021E-3</v>
      </c>
      <c r="T19" s="84">
        <f t="shared" si="0"/>
        <v>1.4384826052660281E-3</v>
      </c>
      <c r="U19" s="84">
        <f>R19/'סכום נכסי הקרן'!$C$42</f>
        <v>1.0523653084174849E-4</v>
      </c>
    </row>
    <row r="20" spans="2:21">
      <c r="B20" s="76" t="s">
        <v>315</v>
      </c>
      <c r="C20" s="73" t="s">
        <v>316</v>
      </c>
      <c r="D20" s="86" t="s">
        <v>118</v>
      </c>
      <c r="E20" s="86" t="s">
        <v>296</v>
      </c>
      <c r="F20" s="73" t="s">
        <v>317</v>
      </c>
      <c r="G20" s="86" t="s">
        <v>306</v>
      </c>
      <c r="H20" s="73" t="s">
        <v>312</v>
      </c>
      <c r="I20" s="73" t="s">
        <v>129</v>
      </c>
      <c r="J20" s="73"/>
      <c r="K20" s="83">
        <v>4.4299999999995254</v>
      </c>
      <c r="L20" s="86" t="s">
        <v>131</v>
      </c>
      <c r="M20" s="87">
        <v>8.3000000000000001E-3</v>
      </c>
      <c r="N20" s="87">
        <v>-5.2999999999990329E-3</v>
      </c>
      <c r="O20" s="83">
        <v>2231471.8223839998</v>
      </c>
      <c r="P20" s="85">
        <v>106.62</v>
      </c>
      <c r="Q20" s="73"/>
      <c r="R20" s="83">
        <v>2379.1952161909999</v>
      </c>
      <c r="S20" s="84">
        <v>1.7352440744216426E-3</v>
      </c>
      <c r="T20" s="84">
        <f t="shared" si="0"/>
        <v>3.1745377133588688E-3</v>
      </c>
      <c r="U20" s="84">
        <f>R20/'סכום נכסי הקרן'!$C$42</f>
        <v>2.3224287506653666E-4</v>
      </c>
    </row>
    <row r="21" spans="2:21">
      <c r="B21" s="76" t="s">
        <v>318</v>
      </c>
      <c r="C21" s="73" t="s">
        <v>319</v>
      </c>
      <c r="D21" s="86" t="s">
        <v>118</v>
      </c>
      <c r="E21" s="86" t="s">
        <v>296</v>
      </c>
      <c r="F21" s="73" t="s">
        <v>320</v>
      </c>
      <c r="G21" s="86" t="s">
        <v>306</v>
      </c>
      <c r="H21" s="73" t="s">
        <v>312</v>
      </c>
      <c r="I21" s="73" t="s">
        <v>129</v>
      </c>
      <c r="J21" s="73"/>
      <c r="K21" s="83">
        <v>1.7199999999996567</v>
      </c>
      <c r="L21" s="86" t="s">
        <v>131</v>
      </c>
      <c r="M21" s="87">
        <v>9.8999999999999991E-3</v>
      </c>
      <c r="N21" s="87">
        <v>-1.6999999999979974E-3</v>
      </c>
      <c r="O21" s="83">
        <v>1354762.606782</v>
      </c>
      <c r="P21" s="85">
        <v>103.2</v>
      </c>
      <c r="Q21" s="73"/>
      <c r="R21" s="83">
        <v>1398.114953384</v>
      </c>
      <c r="S21" s="84">
        <v>4.4950870765732081E-4</v>
      </c>
      <c r="T21" s="84">
        <f t="shared" si="0"/>
        <v>1.8654915817434025E-3</v>
      </c>
      <c r="U21" s="84">
        <f>R21/'סכום נכסי הקרן'!$C$42</f>
        <v>1.3647565960024619E-4</v>
      </c>
    </row>
    <row r="22" spans="2:21">
      <c r="B22" s="76" t="s">
        <v>321</v>
      </c>
      <c r="C22" s="73" t="s">
        <v>322</v>
      </c>
      <c r="D22" s="86" t="s">
        <v>118</v>
      </c>
      <c r="E22" s="86" t="s">
        <v>296</v>
      </c>
      <c r="F22" s="73" t="s">
        <v>320</v>
      </c>
      <c r="G22" s="86" t="s">
        <v>306</v>
      </c>
      <c r="H22" s="73" t="s">
        <v>312</v>
      </c>
      <c r="I22" s="73" t="s">
        <v>129</v>
      </c>
      <c r="J22" s="73"/>
      <c r="K22" s="83">
        <v>3.7000000000002125</v>
      </c>
      <c r="L22" s="86" t="s">
        <v>131</v>
      </c>
      <c r="M22" s="87">
        <v>8.6E-3</v>
      </c>
      <c r="N22" s="87">
        <v>-3.60000000000099E-3</v>
      </c>
      <c r="O22" s="83">
        <v>5344498.1542180004</v>
      </c>
      <c r="P22" s="85">
        <v>105.87</v>
      </c>
      <c r="Q22" s="73"/>
      <c r="R22" s="83">
        <v>5658.2199613539997</v>
      </c>
      <c r="S22" s="84">
        <v>2.1366446189351276E-3</v>
      </c>
      <c r="T22" s="84">
        <f t="shared" si="0"/>
        <v>7.5497094713207593E-3</v>
      </c>
      <c r="U22" s="84">
        <f>R22/'סכום נכסי הקרן'!$C$42</f>
        <v>5.5232175259982007E-4</v>
      </c>
    </row>
    <row r="23" spans="2:21">
      <c r="B23" s="76" t="s">
        <v>323</v>
      </c>
      <c r="C23" s="73" t="s">
        <v>324</v>
      </c>
      <c r="D23" s="86" t="s">
        <v>118</v>
      </c>
      <c r="E23" s="86" t="s">
        <v>296</v>
      </c>
      <c r="F23" s="73" t="s">
        <v>320</v>
      </c>
      <c r="G23" s="86" t="s">
        <v>306</v>
      </c>
      <c r="H23" s="73" t="s">
        <v>312</v>
      </c>
      <c r="I23" s="73" t="s">
        <v>129</v>
      </c>
      <c r="J23" s="73"/>
      <c r="K23" s="83">
        <v>5.4199999999999156</v>
      </c>
      <c r="L23" s="86" t="s">
        <v>131</v>
      </c>
      <c r="M23" s="87">
        <v>3.8E-3</v>
      </c>
      <c r="N23" s="87">
        <v>-3.50000000000038E-3</v>
      </c>
      <c r="O23" s="83">
        <v>8975289.0044899993</v>
      </c>
      <c r="P23" s="85">
        <v>102.71</v>
      </c>
      <c r="Q23" s="73"/>
      <c r="R23" s="83">
        <v>9218.5191108589988</v>
      </c>
      <c r="S23" s="84">
        <v>2.9917630014966662E-3</v>
      </c>
      <c r="T23" s="84">
        <f t="shared" si="0"/>
        <v>1.2300183011292683E-2</v>
      </c>
      <c r="U23" s="84">
        <f>R23/'סכום נכסי הקרן'!$C$42</f>
        <v>8.9985696322526342E-4</v>
      </c>
    </row>
    <row r="24" spans="2:21">
      <c r="B24" s="76" t="s">
        <v>325</v>
      </c>
      <c r="C24" s="73" t="s">
        <v>326</v>
      </c>
      <c r="D24" s="86" t="s">
        <v>118</v>
      </c>
      <c r="E24" s="86" t="s">
        <v>296</v>
      </c>
      <c r="F24" s="73" t="s">
        <v>320</v>
      </c>
      <c r="G24" s="86" t="s">
        <v>306</v>
      </c>
      <c r="H24" s="73" t="s">
        <v>312</v>
      </c>
      <c r="I24" s="73" t="s">
        <v>129</v>
      </c>
      <c r="J24" s="73"/>
      <c r="K24" s="83">
        <v>2.8199999999995522</v>
      </c>
      <c r="L24" s="86" t="s">
        <v>131</v>
      </c>
      <c r="M24" s="87">
        <v>1E-3</v>
      </c>
      <c r="N24" s="87">
        <v>-3.0999999999984842E-3</v>
      </c>
      <c r="O24" s="83">
        <v>1377949.2366580002</v>
      </c>
      <c r="P24" s="85">
        <v>100.57</v>
      </c>
      <c r="Q24" s="73"/>
      <c r="R24" s="83">
        <v>1385.8035373910002</v>
      </c>
      <c r="S24" s="84">
        <v>5.4163989944230266E-4</v>
      </c>
      <c r="T24" s="84">
        <f t="shared" si="0"/>
        <v>1.8490645756244182E-3</v>
      </c>
      <c r="U24" s="84">
        <f>R24/'סכום נכסי הקרן'!$C$42</f>
        <v>1.3527389245356709E-4</v>
      </c>
    </row>
    <row r="25" spans="2:21">
      <c r="B25" s="76" t="s">
        <v>327</v>
      </c>
      <c r="C25" s="73" t="s">
        <v>328</v>
      </c>
      <c r="D25" s="86" t="s">
        <v>118</v>
      </c>
      <c r="E25" s="86" t="s">
        <v>296</v>
      </c>
      <c r="F25" s="73" t="s">
        <v>329</v>
      </c>
      <c r="G25" s="86" t="s">
        <v>127</v>
      </c>
      <c r="H25" s="73" t="s">
        <v>299</v>
      </c>
      <c r="I25" s="73" t="s">
        <v>300</v>
      </c>
      <c r="J25" s="73"/>
      <c r="K25" s="83">
        <v>15.209999999999157</v>
      </c>
      <c r="L25" s="86" t="s">
        <v>131</v>
      </c>
      <c r="M25" s="87">
        <v>2.07E-2</v>
      </c>
      <c r="N25" s="87">
        <v>5.300000000000105E-3</v>
      </c>
      <c r="O25" s="83">
        <v>6217756.9230439998</v>
      </c>
      <c r="P25" s="85">
        <v>122.97</v>
      </c>
      <c r="Q25" s="73"/>
      <c r="R25" s="83">
        <v>7645.9756883640002</v>
      </c>
      <c r="S25" s="84">
        <v>4.2054209461173751E-3</v>
      </c>
      <c r="T25" s="84">
        <f t="shared" si="0"/>
        <v>1.0201953170112622E-2</v>
      </c>
      <c r="U25" s="84">
        <f>R25/'סכום נכסי הקרן'!$C$42</f>
        <v>7.4635463473962519E-4</v>
      </c>
    </row>
    <row r="26" spans="2:21">
      <c r="B26" s="76" t="s">
        <v>330</v>
      </c>
      <c r="C26" s="73" t="s">
        <v>331</v>
      </c>
      <c r="D26" s="86" t="s">
        <v>118</v>
      </c>
      <c r="E26" s="86" t="s">
        <v>296</v>
      </c>
      <c r="F26" s="73" t="s">
        <v>332</v>
      </c>
      <c r="G26" s="86" t="s">
        <v>306</v>
      </c>
      <c r="H26" s="73" t="s">
        <v>312</v>
      </c>
      <c r="I26" s="73" t="s">
        <v>129</v>
      </c>
      <c r="J26" s="73"/>
      <c r="K26" s="83">
        <v>1.5500000000000238</v>
      </c>
      <c r="L26" s="86" t="s">
        <v>131</v>
      </c>
      <c r="M26" s="87">
        <v>0.05</v>
      </c>
      <c r="N26" s="87">
        <v>-1.3000000000001424E-3</v>
      </c>
      <c r="O26" s="83">
        <v>3699650.2839390002</v>
      </c>
      <c r="P26" s="85">
        <v>113.83</v>
      </c>
      <c r="Q26" s="73"/>
      <c r="R26" s="83">
        <v>4211.311860238</v>
      </c>
      <c r="S26" s="84">
        <v>1.1738932817254818E-3</v>
      </c>
      <c r="T26" s="84">
        <f t="shared" si="0"/>
        <v>5.6191136532479369E-3</v>
      </c>
      <c r="U26" s="84">
        <f>R26/'סכום נכסי הקרן'!$C$42</f>
        <v>4.1108319635464546E-4</v>
      </c>
    </row>
    <row r="27" spans="2:21">
      <c r="B27" s="76" t="s">
        <v>333</v>
      </c>
      <c r="C27" s="73" t="s">
        <v>334</v>
      </c>
      <c r="D27" s="86" t="s">
        <v>118</v>
      </c>
      <c r="E27" s="86" t="s">
        <v>296</v>
      </c>
      <c r="F27" s="73" t="s">
        <v>332</v>
      </c>
      <c r="G27" s="86" t="s">
        <v>306</v>
      </c>
      <c r="H27" s="73" t="s">
        <v>312</v>
      </c>
      <c r="I27" s="73" t="s">
        <v>129</v>
      </c>
      <c r="J27" s="73"/>
      <c r="K27" s="83">
        <v>1.2299999999996496</v>
      </c>
      <c r="L27" s="86" t="s">
        <v>131</v>
      </c>
      <c r="M27" s="87">
        <v>6.9999999999999993E-3</v>
      </c>
      <c r="N27" s="87">
        <v>9.0000000000116809E-4</v>
      </c>
      <c r="O27" s="83">
        <v>1497209.1484930001</v>
      </c>
      <c r="P27" s="85">
        <v>102.92</v>
      </c>
      <c r="Q27" s="73"/>
      <c r="R27" s="83">
        <v>1540.927613198</v>
      </c>
      <c r="S27" s="84">
        <v>7.022014205008008E-4</v>
      </c>
      <c r="T27" s="84">
        <f t="shared" si="0"/>
        <v>2.0560451653414951E-3</v>
      </c>
      <c r="U27" s="84">
        <f>R27/'סכום נכסי הקרן'!$C$42</f>
        <v>1.5041618137222676E-4</v>
      </c>
    </row>
    <row r="28" spans="2:21">
      <c r="B28" s="76" t="s">
        <v>335</v>
      </c>
      <c r="C28" s="73" t="s">
        <v>336</v>
      </c>
      <c r="D28" s="86" t="s">
        <v>118</v>
      </c>
      <c r="E28" s="86" t="s">
        <v>296</v>
      </c>
      <c r="F28" s="73" t="s">
        <v>332</v>
      </c>
      <c r="G28" s="86" t="s">
        <v>306</v>
      </c>
      <c r="H28" s="73" t="s">
        <v>312</v>
      </c>
      <c r="I28" s="73" t="s">
        <v>129</v>
      </c>
      <c r="J28" s="73"/>
      <c r="K28" s="83">
        <v>3.820000000000181</v>
      </c>
      <c r="L28" s="86" t="s">
        <v>131</v>
      </c>
      <c r="M28" s="87">
        <v>6.0000000000000001E-3</v>
      </c>
      <c r="N28" s="87">
        <v>-4.2000000000010232E-3</v>
      </c>
      <c r="O28" s="83">
        <v>2413040.5679230001</v>
      </c>
      <c r="P28" s="85">
        <v>105.29</v>
      </c>
      <c r="Q28" s="73"/>
      <c r="R28" s="83">
        <v>2540.690394147</v>
      </c>
      <c r="S28" s="84">
        <v>1.3561619003723904E-3</v>
      </c>
      <c r="T28" s="84">
        <f t="shared" si="0"/>
        <v>3.3900192045194359E-3</v>
      </c>
      <c r="U28" s="84">
        <f>R28/'סכום נכסי הקרן'!$C$42</f>
        <v>2.4800707305358934E-4</v>
      </c>
    </row>
    <row r="29" spans="2:21">
      <c r="B29" s="76" t="s">
        <v>337</v>
      </c>
      <c r="C29" s="73" t="s">
        <v>338</v>
      </c>
      <c r="D29" s="86" t="s">
        <v>118</v>
      </c>
      <c r="E29" s="86" t="s">
        <v>296</v>
      </c>
      <c r="F29" s="73" t="s">
        <v>332</v>
      </c>
      <c r="G29" s="86" t="s">
        <v>306</v>
      </c>
      <c r="H29" s="73" t="s">
        <v>312</v>
      </c>
      <c r="I29" s="73" t="s">
        <v>129</v>
      </c>
      <c r="J29" s="73"/>
      <c r="K29" s="83">
        <v>5.3200000000000323</v>
      </c>
      <c r="L29" s="86" t="s">
        <v>131</v>
      </c>
      <c r="M29" s="87">
        <v>1.7500000000000002E-2</v>
      </c>
      <c r="N29" s="87">
        <v>-3.8000000000003829E-3</v>
      </c>
      <c r="O29" s="83">
        <v>8923921.4355829991</v>
      </c>
      <c r="P29" s="85">
        <v>111.22</v>
      </c>
      <c r="Q29" s="73"/>
      <c r="R29" s="83">
        <v>9925.1855325489996</v>
      </c>
      <c r="S29" s="84">
        <v>2.1623660970073112E-3</v>
      </c>
      <c r="T29" s="84">
        <f t="shared" si="0"/>
        <v>1.3243081345633977E-2</v>
      </c>
      <c r="U29" s="84">
        <f>R29/'סכום נכסי הקרן'!$C$42</f>
        <v>9.6883753294455454E-4</v>
      </c>
    </row>
    <row r="30" spans="2:21">
      <c r="B30" s="76" t="s">
        <v>339</v>
      </c>
      <c r="C30" s="73" t="s">
        <v>340</v>
      </c>
      <c r="D30" s="86" t="s">
        <v>118</v>
      </c>
      <c r="E30" s="86" t="s">
        <v>296</v>
      </c>
      <c r="F30" s="73" t="s">
        <v>311</v>
      </c>
      <c r="G30" s="86" t="s">
        <v>306</v>
      </c>
      <c r="H30" s="73" t="s">
        <v>341</v>
      </c>
      <c r="I30" s="73" t="s">
        <v>129</v>
      </c>
      <c r="J30" s="73"/>
      <c r="K30" s="83">
        <v>7.0000000000277326E-2</v>
      </c>
      <c r="L30" s="86" t="s">
        <v>131</v>
      </c>
      <c r="M30" s="87">
        <v>3.1E-2</v>
      </c>
      <c r="N30" s="87">
        <v>4.2400000000015758E-2</v>
      </c>
      <c r="O30" s="83">
        <v>629399.14175499999</v>
      </c>
      <c r="P30" s="85">
        <v>108.85</v>
      </c>
      <c r="Q30" s="73"/>
      <c r="R30" s="83">
        <v>685.10095348300001</v>
      </c>
      <c r="S30" s="84">
        <v>3.6589271884995356E-3</v>
      </c>
      <c r="T30" s="84">
        <f t="shared" si="0"/>
        <v>9.1412373372698735E-4</v>
      </c>
      <c r="U30" s="84">
        <f>R30/'סכום נכסי הקרן'!$C$42</f>
        <v>6.6875477079365609E-5</v>
      </c>
    </row>
    <row r="31" spans="2:21">
      <c r="B31" s="76" t="s">
        <v>342</v>
      </c>
      <c r="C31" s="73" t="s">
        <v>343</v>
      </c>
      <c r="D31" s="86" t="s">
        <v>118</v>
      </c>
      <c r="E31" s="86" t="s">
        <v>296</v>
      </c>
      <c r="F31" s="73" t="s">
        <v>311</v>
      </c>
      <c r="G31" s="86" t="s">
        <v>306</v>
      </c>
      <c r="H31" s="73" t="s">
        <v>341</v>
      </c>
      <c r="I31" s="73" t="s">
        <v>129</v>
      </c>
      <c r="J31" s="73"/>
      <c r="K31" s="83">
        <v>0.22000000000311773</v>
      </c>
      <c r="L31" s="86" t="s">
        <v>131</v>
      </c>
      <c r="M31" s="87">
        <v>4.2000000000000003E-2</v>
      </c>
      <c r="N31" s="87">
        <v>3.1200000000097979E-2</v>
      </c>
      <c r="O31" s="83">
        <v>36486.720471000001</v>
      </c>
      <c r="P31" s="85">
        <v>123.07</v>
      </c>
      <c r="Q31" s="73"/>
      <c r="R31" s="83">
        <v>44.904206463000001</v>
      </c>
      <c r="S31" s="84">
        <v>1.398869779971629E-3</v>
      </c>
      <c r="T31" s="84">
        <f t="shared" si="0"/>
        <v>5.9915258712340462E-5</v>
      </c>
      <c r="U31" s="84">
        <f>R31/'סכום נכסי הקרן'!$C$42</f>
        <v>4.3832813468095305E-6</v>
      </c>
    </row>
    <row r="32" spans="2:21">
      <c r="B32" s="76" t="s">
        <v>344</v>
      </c>
      <c r="C32" s="73" t="s">
        <v>345</v>
      </c>
      <c r="D32" s="86" t="s">
        <v>118</v>
      </c>
      <c r="E32" s="86" t="s">
        <v>296</v>
      </c>
      <c r="F32" s="73" t="s">
        <v>346</v>
      </c>
      <c r="G32" s="86" t="s">
        <v>306</v>
      </c>
      <c r="H32" s="73" t="s">
        <v>341</v>
      </c>
      <c r="I32" s="73" t="s">
        <v>129</v>
      </c>
      <c r="J32" s="73"/>
      <c r="K32" s="83">
        <v>0.92999999999959815</v>
      </c>
      <c r="L32" s="86" t="s">
        <v>131</v>
      </c>
      <c r="M32" s="87">
        <v>3.85E-2</v>
      </c>
      <c r="N32" s="87">
        <v>3.0000000000172201E-4</v>
      </c>
      <c r="O32" s="83">
        <v>466528.95869599999</v>
      </c>
      <c r="P32" s="85">
        <v>112.03</v>
      </c>
      <c r="Q32" s="73"/>
      <c r="R32" s="83">
        <v>522.65240599699996</v>
      </c>
      <c r="S32" s="84">
        <v>2.1906213357312065E-3</v>
      </c>
      <c r="T32" s="84">
        <f t="shared" si="0"/>
        <v>6.9737017060395338E-4</v>
      </c>
      <c r="U32" s="84">
        <f>R32/'סכום נכסי הקרן'!$C$42</f>
        <v>5.1018216833637747E-5</v>
      </c>
    </row>
    <row r="33" spans="2:21">
      <c r="B33" s="76" t="s">
        <v>347</v>
      </c>
      <c r="C33" s="73" t="s">
        <v>348</v>
      </c>
      <c r="D33" s="86" t="s">
        <v>118</v>
      </c>
      <c r="E33" s="86" t="s">
        <v>296</v>
      </c>
      <c r="F33" s="73" t="s">
        <v>349</v>
      </c>
      <c r="G33" s="86" t="s">
        <v>350</v>
      </c>
      <c r="H33" s="73" t="s">
        <v>351</v>
      </c>
      <c r="I33" s="73" t="s">
        <v>300</v>
      </c>
      <c r="J33" s="73"/>
      <c r="K33" s="83">
        <v>1.1500000000029655</v>
      </c>
      <c r="L33" s="86" t="s">
        <v>131</v>
      </c>
      <c r="M33" s="87">
        <v>3.6400000000000002E-2</v>
      </c>
      <c r="N33" s="87">
        <v>2.8999999999940683E-3</v>
      </c>
      <c r="O33" s="83">
        <v>73553.958809999996</v>
      </c>
      <c r="P33" s="85">
        <v>114.61</v>
      </c>
      <c r="Q33" s="73"/>
      <c r="R33" s="83">
        <v>84.300192344999999</v>
      </c>
      <c r="S33" s="84">
        <v>2.0014682669387755E-3</v>
      </c>
      <c r="T33" s="84">
        <f t="shared" si="0"/>
        <v>1.1248095071032005E-4</v>
      </c>
      <c r="U33" s="84">
        <f>R33/'סכום נכסי הקרן'!$C$42</f>
        <v>8.2288829876720507E-6</v>
      </c>
    </row>
    <row r="34" spans="2:21">
      <c r="B34" s="76" t="s">
        <v>352</v>
      </c>
      <c r="C34" s="73" t="s">
        <v>353</v>
      </c>
      <c r="D34" s="86" t="s">
        <v>118</v>
      </c>
      <c r="E34" s="86" t="s">
        <v>296</v>
      </c>
      <c r="F34" s="73" t="s">
        <v>354</v>
      </c>
      <c r="G34" s="86" t="s">
        <v>350</v>
      </c>
      <c r="H34" s="73" t="s">
        <v>341</v>
      </c>
      <c r="I34" s="73" t="s">
        <v>129</v>
      </c>
      <c r="J34" s="73"/>
      <c r="K34" s="83">
        <v>4.5600000000000502</v>
      </c>
      <c r="L34" s="86" t="s">
        <v>131</v>
      </c>
      <c r="M34" s="87">
        <v>8.3000000000000001E-3</v>
      </c>
      <c r="N34" s="87">
        <v>-4.3000000000009793E-3</v>
      </c>
      <c r="O34" s="83">
        <v>4494537.3920029998</v>
      </c>
      <c r="P34" s="85">
        <v>106.85</v>
      </c>
      <c r="Q34" s="73"/>
      <c r="R34" s="83">
        <v>4802.4131866710004</v>
      </c>
      <c r="S34" s="84">
        <v>2.9348784280250643E-3</v>
      </c>
      <c r="T34" s="84">
        <f t="shared" si="0"/>
        <v>6.4078145721167016E-3</v>
      </c>
      <c r="U34" s="84">
        <f>R34/'סכום נכסי הקרן'!$C$42</f>
        <v>4.6878298936541907E-4</v>
      </c>
    </row>
    <row r="35" spans="2:21">
      <c r="B35" s="76" t="s">
        <v>355</v>
      </c>
      <c r="C35" s="73" t="s">
        <v>356</v>
      </c>
      <c r="D35" s="86" t="s">
        <v>118</v>
      </c>
      <c r="E35" s="86" t="s">
        <v>296</v>
      </c>
      <c r="F35" s="73" t="s">
        <v>354</v>
      </c>
      <c r="G35" s="86" t="s">
        <v>350</v>
      </c>
      <c r="H35" s="73" t="s">
        <v>341</v>
      </c>
      <c r="I35" s="73" t="s">
        <v>129</v>
      </c>
      <c r="J35" s="73"/>
      <c r="K35" s="83">
        <v>8.4599999999989457</v>
      </c>
      <c r="L35" s="86" t="s">
        <v>131</v>
      </c>
      <c r="M35" s="87">
        <v>1.6500000000000001E-2</v>
      </c>
      <c r="N35" s="87">
        <v>6.0000000000085473E-4</v>
      </c>
      <c r="O35" s="83">
        <v>3045452.6681840001</v>
      </c>
      <c r="P35" s="85">
        <v>115.25</v>
      </c>
      <c r="Q35" s="73"/>
      <c r="R35" s="83">
        <v>3509.8842094950001</v>
      </c>
      <c r="S35" s="84">
        <v>1.4395056343584683E-3</v>
      </c>
      <c r="T35" s="84">
        <f t="shared" si="0"/>
        <v>4.6832053615184161E-3</v>
      </c>
      <c r="U35" s="84">
        <f>R35/'סכום נכסי הקרן'!$C$42</f>
        <v>3.4261400427190416E-4</v>
      </c>
    </row>
    <row r="36" spans="2:21">
      <c r="B36" s="76" t="s">
        <v>357</v>
      </c>
      <c r="C36" s="73" t="s">
        <v>358</v>
      </c>
      <c r="D36" s="86" t="s">
        <v>118</v>
      </c>
      <c r="E36" s="86" t="s">
        <v>296</v>
      </c>
      <c r="F36" s="73" t="s">
        <v>359</v>
      </c>
      <c r="G36" s="86" t="s">
        <v>127</v>
      </c>
      <c r="H36" s="73" t="s">
        <v>341</v>
      </c>
      <c r="I36" s="73" t="s">
        <v>129</v>
      </c>
      <c r="J36" s="73"/>
      <c r="K36" s="83">
        <v>8.519999999999424</v>
      </c>
      <c r="L36" s="86" t="s">
        <v>131</v>
      </c>
      <c r="M36" s="87">
        <v>2.6499999999999999E-2</v>
      </c>
      <c r="N36" s="87">
        <v>5.9999999999933609E-4</v>
      </c>
      <c r="O36" s="83">
        <v>724665.45349400002</v>
      </c>
      <c r="P36" s="85">
        <v>124.73</v>
      </c>
      <c r="Q36" s="73"/>
      <c r="R36" s="83">
        <v>903.87522195100007</v>
      </c>
      <c r="S36" s="84">
        <v>4.6577981327910567E-4</v>
      </c>
      <c r="T36" s="84">
        <f t="shared" si="0"/>
        <v>1.2060321745467548E-3</v>
      </c>
      <c r="U36" s="84">
        <f>R36/'סכום נכסי הקרן'!$C$42</f>
        <v>8.8230918933745924E-5</v>
      </c>
    </row>
    <row r="37" spans="2:21">
      <c r="B37" s="76" t="s">
        <v>360</v>
      </c>
      <c r="C37" s="73" t="s">
        <v>361</v>
      </c>
      <c r="D37" s="86" t="s">
        <v>118</v>
      </c>
      <c r="E37" s="86" t="s">
        <v>296</v>
      </c>
      <c r="F37" s="73" t="s">
        <v>362</v>
      </c>
      <c r="G37" s="86" t="s">
        <v>350</v>
      </c>
      <c r="H37" s="73" t="s">
        <v>351</v>
      </c>
      <c r="I37" s="73" t="s">
        <v>300</v>
      </c>
      <c r="J37" s="73"/>
      <c r="K37" s="83">
        <v>2.2400000000016154</v>
      </c>
      <c r="L37" s="86" t="s">
        <v>131</v>
      </c>
      <c r="M37" s="87">
        <v>6.5000000000000006E-3</v>
      </c>
      <c r="N37" s="87">
        <v>1.0000000000679187E-4</v>
      </c>
      <c r="O37" s="83">
        <v>536190.20273000002</v>
      </c>
      <c r="P37" s="85">
        <v>101.6</v>
      </c>
      <c r="Q37" s="73"/>
      <c r="R37" s="83">
        <v>544.76924586300004</v>
      </c>
      <c r="S37" s="84">
        <v>7.1035670206702083E-4</v>
      </c>
      <c r="T37" s="84">
        <f t="shared" si="0"/>
        <v>7.2688046121698719E-4</v>
      </c>
      <c r="U37" s="84">
        <f>R37/'סכום נכסי הקרן'!$C$42</f>
        <v>5.317713109292638E-5</v>
      </c>
    </row>
    <row r="38" spans="2:21">
      <c r="B38" s="76" t="s">
        <v>363</v>
      </c>
      <c r="C38" s="73" t="s">
        <v>364</v>
      </c>
      <c r="D38" s="86" t="s">
        <v>118</v>
      </c>
      <c r="E38" s="86" t="s">
        <v>296</v>
      </c>
      <c r="F38" s="73" t="s">
        <v>362</v>
      </c>
      <c r="G38" s="86" t="s">
        <v>350</v>
      </c>
      <c r="H38" s="73" t="s">
        <v>341</v>
      </c>
      <c r="I38" s="73" t="s">
        <v>129</v>
      </c>
      <c r="J38" s="73"/>
      <c r="K38" s="83">
        <v>4.9199999999998996</v>
      </c>
      <c r="L38" s="86" t="s">
        <v>131</v>
      </c>
      <c r="M38" s="87">
        <v>1.34E-2</v>
      </c>
      <c r="N38" s="87">
        <v>0</v>
      </c>
      <c r="O38" s="83">
        <v>12601167.57119</v>
      </c>
      <c r="P38" s="85">
        <v>108.1</v>
      </c>
      <c r="Q38" s="83">
        <v>761.90159059600012</v>
      </c>
      <c r="R38" s="83">
        <v>14383.763735032</v>
      </c>
      <c r="S38" s="84">
        <v>3.8403013961812471E-3</v>
      </c>
      <c r="T38" s="84">
        <f t="shared" si="0"/>
        <v>1.9192120144729232E-2</v>
      </c>
      <c r="U38" s="84">
        <f>R38/'סכום נכסי הקרן'!$C$42</f>
        <v>1.4040573977992744E-3</v>
      </c>
    </row>
    <row r="39" spans="2:21">
      <c r="B39" s="76" t="s">
        <v>365</v>
      </c>
      <c r="C39" s="73" t="s">
        <v>366</v>
      </c>
      <c r="D39" s="86" t="s">
        <v>118</v>
      </c>
      <c r="E39" s="86" t="s">
        <v>296</v>
      </c>
      <c r="F39" s="73" t="s">
        <v>362</v>
      </c>
      <c r="G39" s="86" t="s">
        <v>350</v>
      </c>
      <c r="H39" s="73" t="s">
        <v>341</v>
      </c>
      <c r="I39" s="73" t="s">
        <v>129</v>
      </c>
      <c r="J39" s="73"/>
      <c r="K39" s="83">
        <v>5.3600000000002543</v>
      </c>
      <c r="L39" s="86" t="s">
        <v>131</v>
      </c>
      <c r="M39" s="87">
        <v>1.77E-2</v>
      </c>
      <c r="N39" s="87">
        <v>1.7000000000004741E-3</v>
      </c>
      <c r="O39" s="83">
        <v>7357350.9034989998</v>
      </c>
      <c r="P39" s="85">
        <v>108.9</v>
      </c>
      <c r="Q39" s="73"/>
      <c r="R39" s="83">
        <v>8012.1551391860003</v>
      </c>
      <c r="S39" s="84">
        <v>2.2684131834549088E-3</v>
      </c>
      <c r="T39" s="84">
        <f t="shared" si="0"/>
        <v>1.0690542953994466E-2</v>
      </c>
      <c r="U39" s="84">
        <f>R39/'סכום נכסי הקרן'!$C$42</f>
        <v>7.8209889307977794E-4</v>
      </c>
    </row>
    <row r="40" spans="2:21">
      <c r="B40" s="76" t="s">
        <v>367</v>
      </c>
      <c r="C40" s="73" t="s">
        <v>368</v>
      </c>
      <c r="D40" s="86" t="s">
        <v>118</v>
      </c>
      <c r="E40" s="86" t="s">
        <v>296</v>
      </c>
      <c r="F40" s="73" t="s">
        <v>362</v>
      </c>
      <c r="G40" s="86" t="s">
        <v>350</v>
      </c>
      <c r="H40" s="73" t="s">
        <v>341</v>
      </c>
      <c r="I40" s="73" t="s">
        <v>129</v>
      </c>
      <c r="J40" s="73"/>
      <c r="K40" s="83">
        <v>8.8000000000004057</v>
      </c>
      <c r="L40" s="86" t="s">
        <v>131</v>
      </c>
      <c r="M40" s="87">
        <v>2.4799999999999999E-2</v>
      </c>
      <c r="N40" s="87">
        <v>6.3000000000005578E-3</v>
      </c>
      <c r="O40" s="83">
        <v>5488201.6723539997</v>
      </c>
      <c r="P40" s="85">
        <v>117.4</v>
      </c>
      <c r="Q40" s="73"/>
      <c r="R40" s="83">
        <v>6443.1487584280003</v>
      </c>
      <c r="S40" s="84">
        <v>2.8029816706413267E-3</v>
      </c>
      <c r="T40" s="84">
        <f t="shared" si="0"/>
        <v>8.5970325542084596E-3</v>
      </c>
      <c r="U40" s="84">
        <f>R40/'סכום נכסי הקרן'!$C$42</f>
        <v>6.289418295545939E-4</v>
      </c>
    </row>
    <row r="41" spans="2:21">
      <c r="B41" s="76" t="s">
        <v>369</v>
      </c>
      <c r="C41" s="73" t="s">
        <v>370</v>
      </c>
      <c r="D41" s="86" t="s">
        <v>118</v>
      </c>
      <c r="E41" s="86" t="s">
        <v>296</v>
      </c>
      <c r="F41" s="73" t="s">
        <v>332</v>
      </c>
      <c r="G41" s="86" t="s">
        <v>306</v>
      </c>
      <c r="H41" s="73" t="s">
        <v>341</v>
      </c>
      <c r="I41" s="73" t="s">
        <v>129</v>
      </c>
      <c r="J41" s="73"/>
      <c r="K41" s="83">
        <v>0.23999999999944294</v>
      </c>
      <c r="L41" s="86" t="s">
        <v>131</v>
      </c>
      <c r="M41" s="87">
        <v>4.0999999999999995E-2</v>
      </c>
      <c r="N41" s="87">
        <v>3.099999999996618E-2</v>
      </c>
      <c r="O41" s="83">
        <v>400800.02026100003</v>
      </c>
      <c r="P41" s="85">
        <v>125.4</v>
      </c>
      <c r="Q41" s="73"/>
      <c r="R41" s="83">
        <v>502.60321864699995</v>
      </c>
      <c r="S41" s="84">
        <v>5.1443223685470403E-4</v>
      </c>
      <c r="T41" s="84">
        <f t="shared" si="0"/>
        <v>6.7061872922090078E-4</v>
      </c>
      <c r="U41" s="84">
        <f>R41/'סכום נכסי הקרן'!$C$42</f>
        <v>4.9061134505451925E-5</v>
      </c>
    </row>
    <row r="42" spans="2:21">
      <c r="B42" s="76" t="s">
        <v>371</v>
      </c>
      <c r="C42" s="73" t="s">
        <v>372</v>
      </c>
      <c r="D42" s="86" t="s">
        <v>118</v>
      </c>
      <c r="E42" s="86" t="s">
        <v>296</v>
      </c>
      <c r="F42" s="73" t="s">
        <v>332</v>
      </c>
      <c r="G42" s="86" t="s">
        <v>306</v>
      </c>
      <c r="H42" s="73" t="s">
        <v>341</v>
      </c>
      <c r="I42" s="73" t="s">
        <v>129</v>
      </c>
      <c r="J42" s="73"/>
      <c r="K42" s="83">
        <v>1.38</v>
      </c>
      <c r="L42" s="86" t="s">
        <v>131</v>
      </c>
      <c r="M42" s="87">
        <v>4.2000000000000003E-2</v>
      </c>
      <c r="N42" s="87">
        <v>2.0000000000000001E-4</v>
      </c>
      <c r="O42" s="83">
        <v>644272.61835899996</v>
      </c>
      <c r="P42" s="85">
        <v>110.53</v>
      </c>
      <c r="Q42" s="73"/>
      <c r="R42" s="83">
        <v>712.11448215000007</v>
      </c>
      <c r="S42" s="84">
        <v>6.4573585580826143E-4</v>
      </c>
      <c r="T42" s="84">
        <f t="shared" si="0"/>
        <v>9.5016762997421659E-4</v>
      </c>
      <c r="U42" s="84">
        <f>R42/'סכום נכסי הקרן'!$C$42</f>
        <v>6.9512376952323638E-5</v>
      </c>
    </row>
    <row r="43" spans="2:21">
      <c r="B43" s="76" t="s">
        <v>373</v>
      </c>
      <c r="C43" s="73" t="s">
        <v>374</v>
      </c>
      <c r="D43" s="86" t="s">
        <v>118</v>
      </c>
      <c r="E43" s="86" t="s">
        <v>296</v>
      </c>
      <c r="F43" s="73" t="s">
        <v>332</v>
      </c>
      <c r="G43" s="86" t="s">
        <v>306</v>
      </c>
      <c r="H43" s="73" t="s">
        <v>341</v>
      </c>
      <c r="I43" s="73" t="s">
        <v>129</v>
      </c>
      <c r="J43" s="73"/>
      <c r="K43" s="83">
        <v>1.4099999999947304</v>
      </c>
      <c r="L43" s="86" t="s">
        <v>131</v>
      </c>
      <c r="M43" s="87">
        <v>0.04</v>
      </c>
      <c r="N43" s="87">
        <v>-1.0000000000585532E-4</v>
      </c>
      <c r="O43" s="83">
        <v>182365.64473299999</v>
      </c>
      <c r="P43" s="85">
        <v>112.38</v>
      </c>
      <c r="Q43" s="73"/>
      <c r="R43" s="83">
        <v>204.94250388799998</v>
      </c>
      <c r="S43" s="84">
        <v>1.2556741981123467E-4</v>
      </c>
      <c r="T43" s="84">
        <f t="shared" si="0"/>
        <v>2.734528479357967E-4</v>
      </c>
      <c r="U43" s="84">
        <f>R43/'סכום נכסי הקרן'!$C$42</f>
        <v>2.0005267328371671E-5</v>
      </c>
    </row>
    <row r="44" spans="2:21">
      <c r="B44" s="76" t="s">
        <v>375</v>
      </c>
      <c r="C44" s="73" t="s">
        <v>376</v>
      </c>
      <c r="D44" s="86" t="s">
        <v>118</v>
      </c>
      <c r="E44" s="86" t="s">
        <v>296</v>
      </c>
      <c r="F44" s="73" t="s">
        <v>377</v>
      </c>
      <c r="G44" s="86" t="s">
        <v>306</v>
      </c>
      <c r="H44" s="73" t="s">
        <v>378</v>
      </c>
      <c r="I44" s="73" t="s">
        <v>129</v>
      </c>
      <c r="J44" s="73"/>
      <c r="K44" s="83">
        <v>0.5</v>
      </c>
      <c r="L44" s="86" t="s">
        <v>131</v>
      </c>
      <c r="M44" s="87">
        <v>4.1500000000000002E-2</v>
      </c>
      <c r="N44" s="87">
        <v>1.019999999995771E-2</v>
      </c>
      <c r="O44" s="83">
        <v>44027.313295</v>
      </c>
      <c r="P44" s="85">
        <v>107.42</v>
      </c>
      <c r="Q44" s="73"/>
      <c r="R44" s="83">
        <v>47.294137260000014</v>
      </c>
      <c r="S44" s="84">
        <v>4.3896268447914387E-4</v>
      </c>
      <c r="T44" s="84">
        <f t="shared" si="0"/>
        <v>6.3104120809810856E-5</v>
      </c>
      <c r="U44" s="84">
        <f>R44/'סכום נכסי הקרן'!$C$42</f>
        <v>4.6165721653720979E-6</v>
      </c>
    </row>
    <row r="45" spans="2:21">
      <c r="B45" s="76" t="s">
        <v>379</v>
      </c>
      <c r="C45" s="73" t="s">
        <v>380</v>
      </c>
      <c r="D45" s="86" t="s">
        <v>118</v>
      </c>
      <c r="E45" s="86" t="s">
        <v>296</v>
      </c>
      <c r="F45" s="73" t="s">
        <v>381</v>
      </c>
      <c r="G45" s="86" t="s">
        <v>350</v>
      </c>
      <c r="H45" s="73" t="s">
        <v>382</v>
      </c>
      <c r="I45" s="73" t="s">
        <v>300</v>
      </c>
      <c r="J45" s="73"/>
      <c r="K45" s="83">
        <v>3.7699999999998028</v>
      </c>
      <c r="L45" s="86" t="s">
        <v>131</v>
      </c>
      <c r="M45" s="87">
        <v>2.3399999999999997E-2</v>
      </c>
      <c r="N45" s="87">
        <v>2.4000000000003853E-3</v>
      </c>
      <c r="O45" s="83">
        <v>7561307.9906659992</v>
      </c>
      <c r="P45" s="85">
        <v>109.85</v>
      </c>
      <c r="Q45" s="73"/>
      <c r="R45" s="83">
        <v>8306.0971592320002</v>
      </c>
      <c r="S45" s="84">
        <v>2.0386651988743907E-3</v>
      </c>
      <c r="T45" s="84">
        <f t="shared" si="0"/>
        <v>1.1082747016034747E-2</v>
      </c>
      <c r="U45" s="84">
        <f>R45/'סכום נכסי הקרן'!$C$42</f>
        <v>8.107917634141592E-4</v>
      </c>
    </row>
    <row r="46" spans="2:21">
      <c r="B46" s="76" t="s">
        <v>383</v>
      </c>
      <c r="C46" s="73" t="s">
        <v>384</v>
      </c>
      <c r="D46" s="86" t="s">
        <v>118</v>
      </c>
      <c r="E46" s="86" t="s">
        <v>296</v>
      </c>
      <c r="F46" s="73" t="s">
        <v>381</v>
      </c>
      <c r="G46" s="86" t="s">
        <v>350</v>
      </c>
      <c r="H46" s="73" t="s">
        <v>382</v>
      </c>
      <c r="I46" s="73" t="s">
        <v>300</v>
      </c>
      <c r="J46" s="73"/>
      <c r="K46" s="83">
        <v>7.9099999999990631</v>
      </c>
      <c r="L46" s="86" t="s">
        <v>131</v>
      </c>
      <c r="M46" s="87">
        <v>6.5000000000000006E-3</v>
      </c>
      <c r="N46" s="87">
        <v>7.4999999999973265E-3</v>
      </c>
      <c r="O46" s="83">
        <v>2836855.6525679999</v>
      </c>
      <c r="P46" s="85">
        <v>98.85</v>
      </c>
      <c r="Q46" s="73"/>
      <c r="R46" s="83">
        <v>2804.2317038929996</v>
      </c>
      <c r="S46" s="84">
        <v>3.9372993118299863E-3</v>
      </c>
      <c r="T46" s="84">
        <f t="shared" si="0"/>
        <v>3.7416598858402675E-3</v>
      </c>
      <c r="U46" s="84">
        <f>R46/'סכום נכסי הקרן'!$C$42</f>
        <v>2.7373240700588239E-4</v>
      </c>
    </row>
    <row r="47" spans="2:21">
      <c r="B47" s="76" t="s">
        <v>385</v>
      </c>
      <c r="C47" s="73" t="s">
        <v>386</v>
      </c>
      <c r="D47" s="86" t="s">
        <v>118</v>
      </c>
      <c r="E47" s="86" t="s">
        <v>296</v>
      </c>
      <c r="F47" s="73" t="s">
        <v>387</v>
      </c>
      <c r="G47" s="86" t="s">
        <v>350</v>
      </c>
      <c r="H47" s="73" t="s">
        <v>378</v>
      </c>
      <c r="I47" s="73" t="s">
        <v>129</v>
      </c>
      <c r="J47" s="73"/>
      <c r="K47" s="83">
        <v>0.99000000000007138</v>
      </c>
      <c r="L47" s="86" t="s">
        <v>131</v>
      </c>
      <c r="M47" s="87">
        <v>4.8000000000000001E-2</v>
      </c>
      <c r="N47" s="87">
        <v>3.100000000000025E-3</v>
      </c>
      <c r="O47" s="83">
        <v>3727886.8732370003</v>
      </c>
      <c r="P47" s="85">
        <v>109</v>
      </c>
      <c r="Q47" s="73"/>
      <c r="R47" s="83">
        <v>4063.3967309289997</v>
      </c>
      <c r="S47" s="84">
        <v>4.5700143935757482E-3</v>
      </c>
      <c r="T47" s="84">
        <f t="shared" si="0"/>
        <v>5.4217518927785601E-3</v>
      </c>
      <c r="U47" s="84">
        <f>R47/'סכום נכסי הקרן'!$C$42</f>
        <v>3.966446018825376E-4</v>
      </c>
    </row>
    <row r="48" spans="2:21">
      <c r="B48" s="76" t="s">
        <v>388</v>
      </c>
      <c r="C48" s="73" t="s">
        <v>389</v>
      </c>
      <c r="D48" s="86" t="s">
        <v>118</v>
      </c>
      <c r="E48" s="86" t="s">
        <v>296</v>
      </c>
      <c r="F48" s="73" t="s">
        <v>387</v>
      </c>
      <c r="G48" s="86" t="s">
        <v>350</v>
      </c>
      <c r="H48" s="73" t="s">
        <v>378</v>
      </c>
      <c r="I48" s="73" t="s">
        <v>129</v>
      </c>
      <c r="J48" s="73"/>
      <c r="K48" s="83">
        <v>4.5299999999997871</v>
      </c>
      <c r="L48" s="86" t="s">
        <v>131</v>
      </c>
      <c r="M48" s="87">
        <v>3.2000000000000001E-2</v>
      </c>
      <c r="N48" s="87">
        <v>1.399999999999465E-3</v>
      </c>
      <c r="O48" s="83">
        <v>6124288.9122609999</v>
      </c>
      <c r="P48" s="85">
        <v>116</v>
      </c>
      <c r="Q48" s="73"/>
      <c r="R48" s="83">
        <v>7104.1753564669998</v>
      </c>
      <c r="S48" s="84">
        <v>3.7125542624835113E-3</v>
      </c>
      <c r="T48" s="84">
        <f t="shared" si="0"/>
        <v>9.4790341027689261E-3</v>
      </c>
      <c r="U48" s="84">
        <f>R48/'סכום נכסי הקרן'!$C$42</f>
        <v>6.9346731135587567E-4</v>
      </c>
    </row>
    <row r="49" spans="2:21">
      <c r="B49" s="76" t="s">
        <v>390</v>
      </c>
      <c r="C49" s="73" t="s">
        <v>391</v>
      </c>
      <c r="D49" s="86" t="s">
        <v>118</v>
      </c>
      <c r="E49" s="86" t="s">
        <v>296</v>
      </c>
      <c r="F49" s="73" t="s">
        <v>387</v>
      </c>
      <c r="G49" s="86" t="s">
        <v>350</v>
      </c>
      <c r="H49" s="73" t="s">
        <v>378</v>
      </c>
      <c r="I49" s="73" t="s">
        <v>129</v>
      </c>
      <c r="J49" s="73"/>
      <c r="K49" s="83">
        <v>6.9100000000003421</v>
      </c>
      <c r="L49" s="86" t="s">
        <v>131</v>
      </c>
      <c r="M49" s="87">
        <v>1.1399999999999999E-2</v>
      </c>
      <c r="N49" s="87">
        <v>5.0000000000011936E-3</v>
      </c>
      <c r="O49" s="83">
        <v>4058060.372769</v>
      </c>
      <c r="P49" s="85">
        <v>103.25</v>
      </c>
      <c r="Q49" s="73"/>
      <c r="R49" s="83">
        <v>4189.9473348269994</v>
      </c>
      <c r="S49" s="84">
        <v>1.9613792731834915E-3</v>
      </c>
      <c r="T49" s="84">
        <f t="shared" si="0"/>
        <v>5.5906071687090953E-3</v>
      </c>
      <c r="U49" s="84">
        <f>R49/'סכום נכסי הקרן'!$C$42</f>
        <v>4.0899771855437212E-4</v>
      </c>
    </row>
    <row r="50" spans="2:21">
      <c r="B50" s="76" t="s">
        <v>392</v>
      </c>
      <c r="C50" s="73" t="s">
        <v>393</v>
      </c>
      <c r="D50" s="86" t="s">
        <v>118</v>
      </c>
      <c r="E50" s="86" t="s">
        <v>296</v>
      </c>
      <c r="F50" s="73" t="s">
        <v>394</v>
      </c>
      <c r="G50" s="86" t="s">
        <v>350</v>
      </c>
      <c r="H50" s="73" t="s">
        <v>378</v>
      </c>
      <c r="I50" s="73" t="s">
        <v>129</v>
      </c>
      <c r="J50" s="73"/>
      <c r="K50" s="83">
        <v>4.2299999999993103</v>
      </c>
      <c r="L50" s="86" t="s">
        <v>131</v>
      </c>
      <c r="M50" s="87">
        <v>1.34E-2</v>
      </c>
      <c r="N50" s="87">
        <v>2.399999999995182E-3</v>
      </c>
      <c r="O50" s="83">
        <v>860848.17365300003</v>
      </c>
      <c r="P50" s="85">
        <v>106.09</v>
      </c>
      <c r="Q50" s="73"/>
      <c r="R50" s="83">
        <v>913.27382268099996</v>
      </c>
      <c r="S50" s="84">
        <v>2.323409049809321E-3</v>
      </c>
      <c r="T50" s="84">
        <f t="shared" si="0"/>
        <v>1.2185726387621938E-3</v>
      </c>
      <c r="U50" s="84">
        <f>R50/'סכום נכסי הקרן'!$C$42</f>
        <v>8.9148354392712639E-5</v>
      </c>
    </row>
    <row r="51" spans="2:21">
      <c r="B51" s="76" t="s">
        <v>395</v>
      </c>
      <c r="C51" s="73" t="s">
        <v>396</v>
      </c>
      <c r="D51" s="86" t="s">
        <v>118</v>
      </c>
      <c r="E51" s="86" t="s">
        <v>296</v>
      </c>
      <c r="F51" s="73" t="s">
        <v>394</v>
      </c>
      <c r="G51" s="86" t="s">
        <v>350</v>
      </c>
      <c r="H51" s="73" t="s">
        <v>382</v>
      </c>
      <c r="I51" s="73" t="s">
        <v>300</v>
      </c>
      <c r="J51" s="73"/>
      <c r="K51" s="83">
        <v>5.6499999999995776</v>
      </c>
      <c r="L51" s="86" t="s">
        <v>131</v>
      </c>
      <c r="M51" s="87">
        <v>1.8200000000000001E-2</v>
      </c>
      <c r="N51" s="87">
        <v>2.8000000000015009E-3</v>
      </c>
      <c r="O51" s="83">
        <v>1950899.3823230001</v>
      </c>
      <c r="P51" s="85">
        <v>109.3</v>
      </c>
      <c r="Q51" s="73"/>
      <c r="R51" s="83">
        <v>2132.3330033060001</v>
      </c>
      <c r="S51" s="84">
        <v>4.5828033411392998E-3</v>
      </c>
      <c r="T51" s="84">
        <f t="shared" si="0"/>
        <v>2.8451517935009396E-3</v>
      </c>
      <c r="U51" s="84">
        <f>R51/'סכום נכסי הקרן'!$C$42</f>
        <v>2.0814565526904309E-4</v>
      </c>
    </row>
    <row r="52" spans="2:21">
      <c r="B52" s="76" t="s">
        <v>397</v>
      </c>
      <c r="C52" s="73" t="s">
        <v>398</v>
      </c>
      <c r="D52" s="86" t="s">
        <v>118</v>
      </c>
      <c r="E52" s="86" t="s">
        <v>296</v>
      </c>
      <c r="F52" s="73" t="s">
        <v>394</v>
      </c>
      <c r="G52" s="86" t="s">
        <v>350</v>
      </c>
      <c r="H52" s="73" t="s">
        <v>382</v>
      </c>
      <c r="I52" s="73" t="s">
        <v>300</v>
      </c>
      <c r="J52" s="73"/>
      <c r="K52" s="83">
        <v>6.4499999999950441</v>
      </c>
      <c r="L52" s="86" t="s">
        <v>131</v>
      </c>
      <c r="M52" s="87">
        <v>7.8000000000000005E-3</v>
      </c>
      <c r="N52" s="87">
        <v>4.4000000000024766E-3</v>
      </c>
      <c r="O52" s="83">
        <v>158997.091781</v>
      </c>
      <c r="P52" s="85">
        <v>101.54</v>
      </c>
      <c r="Q52" s="73"/>
      <c r="R52" s="83">
        <v>161.445652284</v>
      </c>
      <c r="S52" s="84">
        <v>3.4685229446116929E-4</v>
      </c>
      <c r="T52" s="84">
        <f t="shared" si="0"/>
        <v>2.1541540952402287E-4</v>
      </c>
      <c r="U52" s="84">
        <f>R52/'סכום נכסי הקרן'!$C$42</f>
        <v>1.5759363585748947E-5</v>
      </c>
    </row>
    <row r="53" spans="2:21">
      <c r="B53" s="76" t="s">
        <v>399</v>
      </c>
      <c r="C53" s="73" t="s">
        <v>400</v>
      </c>
      <c r="D53" s="86" t="s">
        <v>118</v>
      </c>
      <c r="E53" s="86" t="s">
        <v>296</v>
      </c>
      <c r="F53" s="73" t="s">
        <v>394</v>
      </c>
      <c r="G53" s="86" t="s">
        <v>350</v>
      </c>
      <c r="H53" s="73" t="s">
        <v>382</v>
      </c>
      <c r="I53" s="73" t="s">
        <v>300</v>
      </c>
      <c r="J53" s="73"/>
      <c r="K53" s="83">
        <v>4.4799999999993814</v>
      </c>
      <c r="L53" s="86" t="s">
        <v>131</v>
      </c>
      <c r="M53" s="87">
        <v>2E-3</v>
      </c>
      <c r="N53" s="87">
        <v>2.7999999999999991E-3</v>
      </c>
      <c r="O53" s="83">
        <v>1638345.720773</v>
      </c>
      <c r="P53" s="85">
        <v>98.68</v>
      </c>
      <c r="Q53" s="73"/>
      <c r="R53" s="83">
        <v>1616.7195423250002</v>
      </c>
      <c r="S53" s="84">
        <v>4.5509603354805554E-3</v>
      </c>
      <c r="T53" s="84">
        <f t="shared" si="0"/>
        <v>2.1571736207723542E-3</v>
      </c>
      <c r="U53" s="84">
        <f>R53/'סכום נכסי הקרן'!$C$42</f>
        <v>1.5781453834920237E-4</v>
      </c>
    </row>
    <row r="54" spans="2:21">
      <c r="B54" s="76" t="s">
        <v>401</v>
      </c>
      <c r="C54" s="73" t="s">
        <v>402</v>
      </c>
      <c r="D54" s="86" t="s">
        <v>118</v>
      </c>
      <c r="E54" s="86" t="s">
        <v>296</v>
      </c>
      <c r="F54" s="73" t="s">
        <v>317</v>
      </c>
      <c r="G54" s="86" t="s">
        <v>306</v>
      </c>
      <c r="H54" s="73" t="s">
        <v>378</v>
      </c>
      <c r="I54" s="73" t="s">
        <v>129</v>
      </c>
      <c r="J54" s="73"/>
      <c r="K54" s="83">
        <v>9.0000000000032859E-2</v>
      </c>
      <c r="L54" s="86" t="s">
        <v>131</v>
      </c>
      <c r="M54" s="87">
        <v>0.04</v>
      </c>
      <c r="N54" s="87">
        <v>3.8199999999997854E-2</v>
      </c>
      <c r="O54" s="83">
        <v>6142134.866436</v>
      </c>
      <c r="P54" s="85">
        <v>109.02</v>
      </c>
      <c r="Q54" s="73"/>
      <c r="R54" s="83">
        <v>6696.155366342</v>
      </c>
      <c r="S54" s="84">
        <v>4.5497362710433644E-3</v>
      </c>
      <c r="T54" s="84">
        <f t="shared" si="0"/>
        <v>8.9346168823401587E-3</v>
      </c>
      <c r="U54" s="84">
        <f>R54/'סכום נכסי הקרן'!$C$42</f>
        <v>6.5363882862087906E-4</v>
      </c>
    </row>
    <row r="55" spans="2:21">
      <c r="B55" s="76" t="s">
        <v>403</v>
      </c>
      <c r="C55" s="73" t="s">
        <v>404</v>
      </c>
      <c r="D55" s="86" t="s">
        <v>118</v>
      </c>
      <c r="E55" s="86" t="s">
        <v>296</v>
      </c>
      <c r="F55" s="73" t="s">
        <v>405</v>
      </c>
      <c r="G55" s="86" t="s">
        <v>350</v>
      </c>
      <c r="H55" s="73" t="s">
        <v>378</v>
      </c>
      <c r="I55" s="73" t="s">
        <v>129</v>
      </c>
      <c r="J55" s="73"/>
      <c r="K55" s="83">
        <v>2.649999999999844</v>
      </c>
      <c r="L55" s="86" t="s">
        <v>131</v>
      </c>
      <c r="M55" s="87">
        <v>4.7500000000000001E-2</v>
      </c>
      <c r="N55" s="87">
        <v>4.0000000000000002E-4</v>
      </c>
      <c r="O55" s="83">
        <v>6930175.4713479998</v>
      </c>
      <c r="P55" s="85">
        <v>138.47999999999999</v>
      </c>
      <c r="Q55" s="73"/>
      <c r="R55" s="83">
        <v>9596.9067483500003</v>
      </c>
      <c r="S55" s="84">
        <v>3.6720052304074604E-3</v>
      </c>
      <c r="T55" s="84">
        <f t="shared" si="0"/>
        <v>1.2805062063381159E-2</v>
      </c>
      <c r="U55" s="84">
        <f>R55/'סכום נכסי הקרן'!$C$42</f>
        <v>9.3679291207994953E-4</v>
      </c>
    </row>
    <row r="56" spans="2:21">
      <c r="B56" s="76" t="s">
        <v>406</v>
      </c>
      <c r="C56" s="73" t="s">
        <v>407</v>
      </c>
      <c r="D56" s="86" t="s">
        <v>118</v>
      </c>
      <c r="E56" s="86" t="s">
        <v>296</v>
      </c>
      <c r="F56" s="73" t="s">
        <v>405</v>
      </c>
      <c r="G56" s="86" t="s">
        <v>350</v>
      </c>
      <c r="H56" s="73" t="s">
        <v>378</v>
      </c>
      <c r="I56" s="73" t="s">
        <v>129</v>
      </c>
      <c r="J56" s="73"/>
      <c r="K56" s="83">
        <v>4.9500000000006583</v>
      </c>
      <c r="L56" s="86" t="s">
        <v>131</v>
      </c>
      <c r="M56" s="87">
        <v>5.0000000000000001E-3</v>
      </c>
      <c r="N56" s="87">
        <v>2.0000000000005998E-3</v>
      </c>
      <c r="O56" s="83">
        <v>3290684.310546</v>
      </c>
      <c r="P56" s="85">
        <v>101.31</v>
      </c>
      <c r="Q56" s="73"/>
      <c r="R56" s="83">
        <v>3333.7922749440004</v>
      </c>
      <c r="S56" s="84">
        <v>2.9463687160228534E-3</v>
      </c>
      <c r="T56" s="84">
        <f t="shared" si="0"/>
        <v>4.4482475558510759E-3</v>
      </c>
      <c r="U56" s="84">
        <f>R56/'סכום נכסי הקרן'!$C$42</f>
        <v>3.2542495779188237E-4</v>
      </c>
    </row>
    <row r="57" spans="2:21">
      <c r="B57" s="76" t="s">
        <v>408</v>
      </c>
      <c r="C57" s="73" t="s">
        <v>409</v>
      </c>
      <c r="D57" s="86" t="s">
        <v>118</v>
      </c>
      <c r="E57" s="86" t="s">
        <v>296</v>
      </c>
      <c r="F57" s="73" t="s">
        <v>410</v>
      </c>
      <c r="G57" s="86" t="s">
        <v>411</v>
      </c>
      <c r="H57" s="73" t="s">
        <v>378</v>
      </c>
      <c r="I57" s="73" t="s">
        <v>129</v>
      </c>
      <c r="J57" s="73"/>
      <c r="K57" s="83">
        <v>5.9799999999980216</v>
      </c>
      <c r="L57" s="86" t="s">
        <v>131</v>
      </c>
      <c r="M57" s="87">
        <v>1.0800000000000001E-2</v>
      </c>
      <c r="N57" s="87">
        <v>5.8999999999983519E-3</v>
      </c>
      <c r="O57" s="83">
        <v>1174551.1022079999</v>
      </c>
      <c r="P57" s="85">
        <v>103.3</v>
      </c>
      <c r="Q57" s="73"/>
      <c r="R57" s="83">
        <v>1213.31122658</v>
      </c>
      <c r="S57" s="84">
        <v>3.5809484823414632E-3</v>
      </c>
      <c r="T57" s="84">
        <f t="shared" si="0"/>
        <v>1.6189097139268566E-3</v>
      </c>
      <c r="U57" s="84">
        <f>R57/'סכום נכסי הקרן'!$C$42</f>
        <v>1.1843621981661888E-4</v>
      </c>
    </row>
    <row r="58" spans="2:21">
      <c r="B58" s="76" t="s">
        <v>412</v>
      </c>
      <c r="C58" s="73" t="s">
        <v>413</v>
      </c>
      <c r="D58" s="86" t="s">
        <v>118</v>
      </c>
      <c r="E58" s="86" t="s">
        <v>296</v>
      </c>
      <c r="F58" s="73" t="s">
        <v>414</v>
      </c>
      <c r="G58" s="86" t="s">
        <v>415</v>
      </c>
      <c r="H58" s="73" t="s">
        <v>382</v>
      </c>
      <c r="I58" s="73" t="s">
        <v>300</v>
      </c>
      <c r="J58" s="73"/>
      <c r="K58" s="83">
        <v>1</v>
      </c>
      <c r="L58" s="86" t="s">
        <v>131</v>
      </c>
      <c r="M58" s="87">
        <v>4.6500000000000007E-2</v>
      </c>
      <c r="N58" s="87">
        <v>3.7999999999999996E-3</v>
      </c>
      <c r="O58" s="83">
        <v>5091.970096</v>
      </c>
      <c r="P58" s="85">
        <v>125.71</v>
      </c>
      <c r="Q58" s="73"/>
      <c r="R58" s="83">
        <v>6.4011157000000001</v>
      </c>
      <c r="S58" s="84">
        <v>2.0100213082457623E-4</v>
      </c>
      <c r="T58" s="84">
        <f t="shared" si="0"/>
        <v>8.5409482412107509E-6</v>
      </c>
      <c r="U58" s="84">
        <f>R58/'סכום נכסי הקרן'!$C$42</f>
        <v>6.2483881258871967E-7</v>
      </c>
    </row>
    <row r="59" spans="2:21">
      <c r="B59" s="76" t="s">
        <v>416</v>
      </c>
      <c r="C59" s="73" t="s">
        <v>417</v>
      </c>
      <c r="D59" s="86" t="s">
        <v>118</v>
      </c>
      <c r="E59" s="86" t="s">
        <v>296</v>
      </c>
      <c r="F59" s="73" t="s">
        <v>418</v>
      </c>
      <c r="G59" s="86" t="s">
        <v>419</v>
      </c>
      <c r="H59" s="73" t="s">
        <v>378</v>
      </c>
      <c r="I59" s="73" t="s">
        <v>129</v>
      </c>
      <c r="J59" s="73"/>
      <c r="K59" s="83">
        <v>6.4299999999999073</v>
      </c>
      <c r="L59" s="86" t="s">
        <v>131</v>
      </c>
      <c r="M59" s="87">
        <v>3.85E-2</v>
      </c>
      <c r="N59" s="87">
        <v>-6.000000000005685E-4</v>
      </c>
      <c r="O59" s="83">
        <v>5150817.8311839998</v>
      </c>
      <c r="P59" s="85">
        <v>129.75</v>
      </c>
      <c r="Q59" s="73"/>
      <c r="R59" s="83">
        <v>6683.1864204270005</v>
      </c>
      <c r="S59" s="84">
        <v>1.932081671201168E-3</v>
      </c>
      <c r="T59" s="84">
        <f t="shared" si="0"/>
        <v>8.9173125402544386E-3</v>
      </c>
      <c r="U59" s="84">
        <f>R59/'סכום נכסי הקרן'!$C$42</f>
        <v>6.5237287731709996E-4</v>
      </c>
    </row>
    <row r="60" spans="2:21">
      <c r="B60" s="76" t="s">
        <v>420</v>
      </c>
      <c r="C60" s="73" t="s">
        <v>421</v>
      </c>
      <c r="D60" s="86" t="s">
        <v>118</v>
      </c>
      <c r="E60" s="86" t="s">
        <v>296</v>
      </c>
      <c r="F60" s="73" t="s">
        <v>418</v>
      </c>
      <c r="G60" s="86" t="s">
        <v>419</v>
      </c>
      <c r="H60" s="73" t="s">
        <v>378</v>
      </c>
      <c r="I60" s="73" t="s">
        <v>129</v>
      </c>
      <c r="J60" s="73"/>
      <c r="K60" s="83">
        <v>4.2600000000000247</v>
      </c>
      <c r="L60" s="86" t="s">
        <v>131</v>
      </c>
      <c r="M60" s="87">
        <v>4.4999999999999998E-2</v>
      </c>
      <c r="N60" s="87">
        <v>-2.8999999999999586E-3</v>
      </c>
      <c r="O60" s="83">
        <v>11556811.234913999</v>
      </c>
      <c r="P60" s="85">
        <v>125.76</v>
      </c>
      <c r="Q60" s="73"/>
      <c r="R60" s="83">
        <v>14533.845857014001</v>
      </c>
      <c r="S60" s="84">
        <v>3.91013488817592E-3</v>
      </c>
      <c r="T60" s="84">
        <f t="shared" si="0"/>
        <v>1.9392373303062135E-2</v>
      </c>
      <c r="U60" s="84">
        <f>R60/'סכום נכסי הקרן'!$C$42</f>
        <v>1.4187075211972986E-3</v>
      </c>
    </row>
    <row r="61" spans="2:21">
      <c r="B61" s="76" t="s">
        <v>422</v>
      </c>
      <c r="C61" s="73" t="s">
        <v>423</v>
      </c>
      <c r="D61" s="86" t="s">
        <v>118</v>
      </c>
      <c r="E61" s="86" t="s">
        <v>296</v>
      </c>
      <c r="F61" s="73" t="s">
        <v>418</v>
      </c>
      <c r="G61" s="86" t="s">
        <v>419</v>
      </c>
      <c r="H61" s="73" t="s">
        <v>378</v>
      </c>
      <c r="I61" s="73" t="s">
        <v>129</v>
      </c>
      <c r="J61" s="73"/>
      <c r="K61" s="83">
        <v>9.000000000000357</v>
      </c>
      <c r="L61" s="86" t="s">
        <v>131</v>
      </c>
      <c r="M61" s="87">
        <v>2.3900000000000001E-2</v>
      </c>
      <c r="N61" s="87">
        <v>4.0999999999998217E-3</v>
      </c>
      <c r="O61" s="83">
        <v>4689546.784</v>
      </c>
      <c r="P61" s="85">
        <v>119.68</v>
      </c>
      <c r="Q61" s="73"/>
      <c r="R61" s="83">
        <v>5612.4495390100001</v>
      </c>
      <c r="S61" s="84">
        <v>2.3796712711920309E-3</v>
      </c>
      <c r="T61" s="84">
        <f t="shared" si="0"/>
        <v>7.488638428936936E-3</v>
      </c>
      <c r="U61" s="84">
        <f>R61/'סכום נכסי הקרן'!$C$42</f>
        <v>5.478539164147768E-4</v>
      </c>
    </row>
    <row r="62" spans="2:21">
      <c r="B62" s="76" t="s">
        <v>424</v>
      </c>
      <c r="C62" s="73" t="s">
        <v>425</v>
      </c>
      <c r="D62" s="86" t="s">
        <v>118</v>
      </c>
      <c r="E62" s="86" t="s">
        <v>296</v>
      </c>
      <c r="F62" s="73" t="s">
        <v>426</v>
      </c>
      <c r="G62" s="86" t="s">
        <v>350</v>
      </c>
      <c r="H62" s="73" t="s">
        <v>378</v>
      </c>
      <c r="I62" s="73" t="s">
        <v>129</v>
      </c>
      <c r="J62" s="73"/>
      <c r="K62" s="83">
        <v>4.9000000000006763</v>
      </c>
      <c r="L62" s="86" t="s">
        <v>131</v>
      </c>
      <c r="M62" s="87">
        <v>1.5800000000000002E-2</v>
      </c>
      <c r="N62" s="87">
        <v>1.300000000001044E-3</v>
      </c>
      <c r="O62" s="83">
        <v>1499569.3692069999</v>
      </c>
      <c r="P62" s="85">
        <v>108.6</v>
      </c>
      <c r="Q62" s="73"/>
      <c r="R62" s="83">
        <v>1628.5323841909999</v>
      </c>
      <c r="S62" s="84">
        <v>2.6193595473726211E-3</v>
      </c>
      <c r="T62" s="84">
        <f t="shared" si="0"/>
        <v>2.1729353841410605E-3</v>
      </c>
      <c r="U62" s="84">
        <f>R62/'סכום נכסי הקרן'!$C$42</f>
        <v>1.5896763765731978E-4</v>
      </c>
    </row>
    <row r="63" spans="2:21">
      <c r="B63" s="76" t="s">
        <v>427</v>
      </c>
      <c r="C63" s="73" t="s">
        <v>428</v>
      </c>
      <c r="D63" s="86" t="s">
        <v>118</v>
      </c>
      <c r="E63" s="86" t="s">
        <v>296</v>
      </c>
      <c r="F63" s="73" t="s">
        <v>426</v>
      </c>
      <c r="G63" s="86" t="s">
        <v>350</v>
      </c>
      <c r="H63" s="73" t="s">
        <v>378</v>
      </c>
      <c r="I63" s="73" t="s">
        <v>129</v>
      </c>
      <c r="J63" s="73"/>
      <c r="K63" s="83">
        <v>7.7600000000029468</v>
      </c>
      <c r="L63" s="86" t="s">
        <v>131</v>
      </c>
      <c r="M63" s="87">
        <v>8.3999999999999995E-3</v>
      </c>
      <c r="N63" s="87">
        <v>5.9000000000031892E-3</v>
      </c>
      <c r="O63" s="83">
        <v>1299661.8975539999</v>
      </c>
      <c r="P63" s="85">
        <v>101.36</v>
      </c>
      <c r="Q63" s="73"/>
      <c r="R63" s="83">
        <v>1317.3372561619999</v>
      </c>
      <c r="S63" s="84">
        <v>2.734403319070061E-3</v>
      </c>
      <c r="T63" s="84">
        <f t="shared" si="0"/>
        <v>1.7577106630174222E-3</v>
      </c>
      <c r="U63" s="84">
        <f>R63/'סכום נכסי הקרן'!$C$42</f>
        <v>1.285906216191571E-4</v>
      </c>
    </row>
    <row r="64" spans="2:21">
      <c r="B64" s="76" t="s">
        <v>429</v>
      </c>
      <c r="C64" s="73" t="s">
        <v>430</v>
      </c>
      <c r="D64" s="86" t="s">
        <v>118</v>
      </c>
      <c r="E64" s="86" t="s">
        <v>296</v>
      </c>
      <c r="F64" s="73" t="s">
        <v>431</v>
      </c>
      <c r="G64" s="86" t="s">
        <v>415</v>
      </c>
      <c r="H64" s="73" t="s">
        <v>378</v>
      </c>
      <c r="I64" s="73" t="s">
        <v>129</v>
      </c>
      <c r="J64" s="73"/>
      <c r="K64" s="83">
        <v>0.41000000000319126</v>
      </c>
      <c r="L64" s="86" t="s">
        <v>131</v>
      </c>
      <c r="M64" s="87">
        <v>4.8899999999999999E-2</v>
      </c>
      <c r="N64" s="87">
        <v>1.0899999999968086E-2</v>
      </c>
      <c r="O64" s="83">
        <v>10090.146549999999</v>
      </c>
      <c r="P64" s="85">
        <v>124.22</v>
      </c>
      <c r="Q64" s="73"/>
      <c r="R64" s="83">
        <v>12.533980756</v>
      </c>
      <c r="S64" s="84">
        <v>5.4194947890353988E-4</v>
      </c>
      <c r="T64" s="84">
        <f t="shared" si="0"/>
        <v>1.6723972180869596E-5</v>
      </c>
      <c r="U64" s="84">
        <f>R64/'סכום נכסי הקרן'!$C$42</f>
        <v>1.2234925940471444E-6</v>
      </c>
    </row>
    <row r="65" spans="2:21">
      <c r="B65" s="76" t="s">
        <v>432</v>
      </c>
      <c r="C65" s="73" t="s">
        <v>433</v>
      </c>
      <c r="D65" s="86" t="s">
        <v>118</v>
      </c>
      <c r="E65" s="86" t="s">
        <v>296</v>
      </c>
      <c r="F65" s="73" t="s">
        <v>317</v>
      </c>
      <c r="G65" s="86" t="s">
        <v>306</v>
      </c>
      <c r="H65" s="73" t="s">
        <v>382</v>
      </c>
      <c r="I65" s="73" t="s">
        <v>300</v>
      </c>
      <c r="J65" s="73"/>
      <c r="K65" s="83">
        <v>2.5200000000003229</v>
      </c>
      <c r="L65" s="86" t="s">
        <v>131</v>
      </c>
      <c r="M65" s="87">
        <v>1.6399999999999998E-2</v>
      </c>
      <c r="N65" s="87">
        <v>1.4400000000000728E-2</v>
      </c>
      <c r="O65" s="83">
        <v>76.252589999999998</v>
      </c>
      <c r="P65" s="85">
        <v>5040000</v>
      </c>
      <c r="Q65" s="73"/>
      <c r="R65" s="83">
        <v>3843.1304938630001</v>
      </c>
      <c r="S65" s="84">
        <v>6.2115175953079181E-3</v>
      </c>
      <c r="T65" s="84">
        <f t="shared" si="0"/>
        <v>5.1278527323451754E-3</v>
      </c>
      <c r="U65" s="84">
        <f>R65/'סכום נכסי הקרן'!$C$42</f>
        <v>3.751435229344248E-4</v>
      </c>
    </row>
    <row r="66" spans="2:21">
      <c r="B66" s="76" t="s">
        <v>434</v>
      </c>
      <c r="C66" s="73" t="s">
        <v>435</v>
      </c>
      <c r="D66" s="86" t="s">
        <v>118</v>
      </c>
      <c r="E66" s="86" t="s">
        <v>296</v>
      </c>
      <c r="F66" s="73" t="s">
        <v>317</v>
      </c>
      <c r="G66" s="86" t="s">
        <v>306</v>
      </c>
      <c r="H66" s="73" t="s">
        <v>382</v>
      </c>
      <c r="I66" s="73" t="s">
        <v>300</v>
      </c>
      <c r="J66" s="73"/>
      <c r="K66" s="83">
        <v>6.859999999998152</v>
      </c>
      <c r="L66" s="86" t="s">
        <v>131</v>
      </c>
      <c r="M66" s="87">
        <v>2.7799999999999998E-2</v>
      </c>
      <c r="N66" s="87">
        <v>1.8999999999996096E-2</v>
      </c>
      <c r="O66" s="83">
        <v>28.773437999999995</v>
      </c>
      <c r="P66" s="85">
        <v>5339700</v>
      </c>
      <c r="Q66" s="73"/>
      <c r="R66" s="83">
        <v>1536.4153289439998</v>
      </c>
      <c r="S66" s="84">
        <v>6.8803055954088938E-3</v>
      </c>
      <c r="T66" s="84">
        <f t="shared" si="0"/>
        <v>2.0500244670649359E-3</v>
      </c>
      <c r="U66" s="84">
        <f>R66/'סכום נכסי הקרן'!$C$42</f>
        <v>1.4997571904230318E-4</v>
      </c>
    </row>
    <row r="67" spans="2:21">
      <c r="B67" s="76" t="s">
        <v>436</v>
      </c>
      <c r="C67" s="73" t="s">
        <v>437</v>
      </c>
      <c r="D67" s="86" t="s">
        <v>118</v>
      </c>
      <c r="E67" s="86" t="s">
        <v>296</v>
      </c>
      <c r="F67" s="73" t="s">
        <v>317</v>
      </c>
      <c r="G67" s="86" t="s">
        <v>306</v>
      </c>
      <c r="H67" s="73" t="s">
        <v>382</v>
      </c>
      <c r="I67" s="73" t="s">
        <v>300</v>
      </c>
      <c r="J67" s="73"/>
      <c r="K67" s="83">
        <v>3.9399999999994852</v>
      </c>
      <c r="L67" s="86" t="s">
        <v>131</v>
      </c>
      <c r="M67" s="87">
        <v>2.4199999999999999E-2</v>
      </c>
      <c r="N67" s="87">
        <v>1.3399999999998529E-2</v>
      </c>
      <c r="O67" s="83">
        <v>61.329719999999995</v>
      </c>
      <c r="P67" s="85">
        <v>5318201</v>
      </c>
      <c r="Q67" s="73"/>
      <c r="R67" s="83">
        <v>3261.6377338720004</v>
      </c>
      <c r="S67" s="84">
        <v>2.1278048780487805E-3</v>
      </c>
      <c r="T67" s="84">
        <f t="shared" si="0"/>
        <v>4.3519724329589421E-3</v>
      </c>
      <c r="U67" s="84">
        <f>R67/'סכום נכסי הקרן'!$C$42</f>
        <v>3.183816609856221E-4</v>
      </c>
    </row>
    <row r="68" spans="2:21">
      <c r="B68" s="76" t="s">
        <v>438</v>
      </c>
      <c r="C68" s="73" t="s">
        <v>439</v>
      </c>
      <c r="D68" s="86" t="s">
        <v>118</v>
      </c>
      <c r="E68" s="86" t="s">
        <v>296</v>
      </c>
      <c r="F68" s="73" t="s">
        <v>317</v>
      </c>
      <c r="G68" s="86" t="s">
        <v>306</v>
      </c>
      <c r="H68" s="73" t="s">
        <v>382</v>
      </c>
      <c r="I68" s="73" t="s">
        <v>300</v>
      </c>
      <c r="J68" s="73"/>
      <c r="K68" s="83">
        <v>3.6400000000002617</v>
      </c>
      <c r="L68" s="86" t="s">
        <v>131</v>
      </c>
      <c r="M68" s="87">
        <v>1.95E-2</v>
      </c>
      <c r="N68" s="87">
        <v>1.2999999999999576E-2</v>
      </c>
      <c r="O68" s="83">
        <v>93.498780999999994</v>
      </c>
      <c r="P68" s="85">
        <v>5066525</v>
      </c>
      <c r="Q68" s="73"/>
      <c r="R68" s="83">
        <v>4737.139119384</v>
      </c>
      <c r="S68" s="84">
        <v>3.7672259559208667E-3</v>
      </c>
      <c r="T68" s="84">
        <f t="shared" si="0"/>
        <v>6.3207200004326471E-3</v>
      </c>
      <c r="U68" s="84">
        <f>R68/'סכום נכסי הקרן'!$C$42</f>
        <v>4.6241132345467079E-4</v>
      </c>
    </row>
    <row r="69" spans="2:21">
      <c r="B69" s="76" t="s">
        <v>440</v>
      </c>
      <c r="C69" s="73" t="s">
        <v>441</v>
      </c>
      <c r="D69" s="86" t="s">
        <v>118</v>
      </c>
      <c r="E69" s="86" t="s">
        <v>296</v>
      </c>
      <c r="F69" s="73" t="s">
        <v>442</v>
      </c>
      <c r="G69" s="86" t="s">
        <v>350</v>
      </c>
      <c r="H69" s="73" t="s">
        <v>382</v>
      </c>
      <c r="I69" s="73" t="s">
        <v>300</v>
      </c>
      <c r="J69" s="73"/>
      <c r="K69" s="83">
        <v>2.9099999999997013</v>
      </c>
      <c r="L69" s="86" t="s">
        <v>131</v>
      </c>
      <c r="M69" s="87">
        <v>2.8500000000000001E-2</v>
      </c>
      <c r="N69" s="87">
        <v>-8.0000000000116968E-4</v>
      </c>
      <c r="O69" s="83">
        <v>3373178.6240329999</v>
      </c>
      <c r="P69" s="85">
        <v>111.51</v>
      </c>
      <c r="Q69" s="73"/>
      <c r="R69" s="83">
        <v>3761.4314834320003</v>
      </c>
      <c r="S69" s="84">
        <v>4.3080186769259262E-3</v>
      </c>
      <c r="T69" s="84">
        <f t="shared" si="0"/>
        <v>5.0188425141031731E-3</v>
      </c>
      <c r="U69" s="84">
        <f>R69/'סכום נכסי הקרן'!$C$42</f>
        <v>3.6716855184190428E-4</v>
      </c>
    </row>
    <row r="70" spans="2:21">
      <c r="B70" s="76" t="s">
        <v>443</v>
      </c>
      <c r="C70" s="73" t="s">
        <v>444</v>
      </c>
      <c r="D70" s="86" t="s">
        <v>118</v>
      </c>
      <c r="E70" s="86" t="s">
        <v>296</v>
      </c>
      <c r="F70" s="73" t="s">
        <v>442</v>
      </c>
      <c r="G70" s="86" t="s">
        <v>350</v>
      </c>
      <c r="H70" s="73" t="s">
        <v>382</v>
      </c>
      <c r="I70" s="73" t="s">
        <v>300</v>
      </c>
      <c r="J70" s="73"/>
      <c r="K70" s="83">
        <v>4.6600000000011788</v>
      </c>
      <c r="L70" s="86" t="s">
        <v>131</v>
      </c>
      <c r="M70" s="87">
        <v>2.4E-2</v>
      </c>
      <c r="N70" s="87">
        <v>2.0000000000000005E-3</v>
      </c>
      <c r="O70" s="83">
        <v>303679.44503900001</v>
      </c>
      <c r="P70" s="85">
        <v>111.96</v>
      </c>
      <c r="Q70" s="73"/>
      <c r="R70" s="83">
        <v>339.99949540999989</v>
      </c>
      <c r="S70" s="84">
        <v>5.3306841025210815E-4</v>
      </c>
      <c r="T70" s="84">
        <f t="shared" si="0"/>
        <v>4.5365811655842774E-4</v>
      </c>
      <c r="U70" s="84">
        <f>R70/'סכום נכסי הקרן'!$C$42</f>
        <v>3.3188726926580651E-5</v>
      </c>
    </row>
    <row r="71" spans="2:21">
      <c r="B71" s="76" t="s">
        <v>445</v>
      </c>
      <c r="C71" s="73" t="s">
        <v>446</v>
      </c>
      <c r="D71" s="86" t="s">
        <v>118</v>
      </c>
      <c r="E71" s="86" t="s">
        <v>296</v>
      </c>
      <c r="F71" s="73" t="s">
        <v>447</v>
      </c>
      <c r="G71" s="86" t="s">
        <v>350</v>
      </c>
      <c r="H71" s="73" t="s">
        <v>382</v>
      </c>
      <c r="I71" s="73" t="s">
        <v>300</v>
      </c>
      <c r="J71" s="73"/>
      <c r="K71" s="83">
        <v>0.99000000000015298</v>
      </c>
      <c r="L71" s="86" t="s">
        <v>131</v>
      </c>
      <c r="M71" s="87">
        <v>2.5499999999999998E-2</v>
      </c>
      <c r="N71" s="87">
        <v>5.5000000000013502E-3</v>
      </c>
      <c r="O71" s="83">
        <v>4207145.0189070003</v>
      </c>
      <c r="P71" s="85">
        <v>103.18</v>
      </c>
      <c r="Q71" s="83">
        <v>104.99244913</v>
      </c>
      <c r="R71" s="83">
        <v>4445.9246797679998</v>
      </c>
      <c r="S71" s="84">
        <v>3.9538682539676934E-3</v>
      </c>
      <c r="T71" s="84">
        <f t="shared" si="0"/>
        <v>5.9321553232071673E-3</v>
      </c>
      <c r="U71" s="84">
        <f>R71/'סכום נכסי הקרן'!$C$42</f>
        <v>4.3398470328619751E-4</v>
      </c>
    </row>
    <row r="72" spans="2:21">
      <c r="B72" s="76" t="s">
        <v>448</v>
      </c>
      <c r="C72" s="73" t="s">
        <v>449</v>
      </c>
      <c r="D72" s="86" t="s">
        <v>118</v>
      </c>
      <c r="E72" s="86" t="s">
        <v>296</v>
      </c>
      <c r="F72" s="73" t="s">
        <v>447</v>
      </c>
      <c r="G72" s="86" t="s">
        <v>350</v>
      </c>
      <c r="H72" s="73" t="s">
        <v>382</v>
      </c>
      <c r="I72" s="73" t="s">
        <v>300</v>
      </c>
      <c r="J72" s="73"/>
      <c r="K72" s="83">
        <v>5.4800000000001159</v>
      </c>
      <c r="L72" s="86" t="s">
        <v>131</v>
      </c>
      <c r="M72" s="87">
        <v>2.35E-2</v>
      </c>
      <c r="N72" s="87">
        <v>3.8000000000003704E-3</v>
      </c>
      <c r="O72" s="83">
        <v>3337431.6845280002</v>
      </c>
      <c r="P72" s="85">
        <v>113.28</v>
      </c>
      <c r="Q72" s="73"/>
      <c r="R72" s="83">
        <v>3780.6426857470001</v>
      </c>
      <c r="S72" s="84">
        <v>4.2984870493523019E-3</v>
      </c>
      <c r="T72" s="84">
        <f t="shared" si="0"/>
        <v>5.0444758399660131E-3</v>
      </c>
      <c r="U72" s="84">
        <f>R72/'סכום נכסי הקרן'!$C$42</f>
        <v>3.6904383505900127E-4</v>
      </c>
    </row>
    <row r="73" spans="2:21">
      <c r="B73" s="76" t="s">
        <v>450</v>
      </c>
      <c r="C73" s="73" t="s">
        <v>451</v>
      </c>
      <c r="D73" s="86" t="s">
        <v>118</v>
      </c>
      <c r="E73" s="86" t="s">
        <v>296</v>
      </c>
      <c r="F73" s="73" t="s">
        <v>447</v>
      </c>
      <c r="G73" s="86" t="s">
        <v>350</v>
      </c>
      <c r="H73" s="73" t="s">
        <v>382</v>
      </c>
      <c r="I73" s="73" t="s">
        <v>300</v>
      </c>
      <c r="J73" s="73"/>
      <c r="K73" s="83">
        <v>4.1900000000001496</v>
      </c>
      <c r="L73" s="86" t="s">
        <v>131</v>
      </c>
      <c r="M73" s="87">
        <v>1.7600000000000001E-2</v>
      </c>
      <c r="N73" s="87">
        <v>3.0000000000003938E-3</v>
      </c>
      <c r="O73" s="83">
        <v>4611385.6157990005</v>
      </c>
      <c r="P73" s="85">
        <v>107.92</v>
      </c>
      <c r="Q73" s="83">
        <v>94.347146139999992</v>
      </c>
      <c r="R73" s="83">
        <v>5070.9545026960004</v>
      </c>
      <c r="S73" s="84">
        <v>3.2953357721080263E-3</v>
      </c>
      <c r="T73" s="84">
        <f t="shared" si="0"/>
        <v>6.7661267146071347E-3</v>
      </c>
      <c r="U73" s="84">
        <f>R73/'סכום נכסי הקרן'!$C$42</f>
        <v>4.9499639416859624E-4</v>
      </c>
    </row>
    <row r="74" spans="2:21">
      <c r="B74" s="76" t="s">
        <v>452</v>
      </c>
      <c r="C74" s="73" t="s">
        <v>453</v>
      </c>
      <c r="D74" s="86" t="s">
        <v>118</v>
      </c>
      <c r="E74" s="86" t="s">
        <v>296</v>
      </c>
      <c r="F74" s="73" t="s">
        <v>447</v>
      </c>
      <c r="G74" s="86" t="s">
        <v>350</v>
      </c>
      <c r="H74" s="73" t="s">
        <v>382</v>
      </c>
      <c r="I74" s="73" t="s">
        <v>300</v>
      </c>
      <c r="J74" s="73"/>
      <c r="K74" s="83">
        <v>4.7900000000002443</v>
      </c>
      <c r="L74" s="86" t="s">
        <v>131</v>
      </c>
      <c r="M74" s="87">
        <v>2.1499999999999998E-2</v>
      </c>
      <c r="N74" s="87">
        <v>3.6999999999994494E-3</v>
      </c>
      <c r="O74" s="83">
        <v>4571460.32235</v>
      </c>
      <c r="P74" s="85">
        <v>111.2</v>
      </c>
      <c r="Q74" s="73"/>
      <c r="R74" s="83">
        <v>5083.4637713439997</v>
      </c>
      <c r="S74" s="84">
        <v>3.5374637941520074E-3</v>
      </c>
      <c r="T74" s="84">
        <f t="shared" si="0"/>
        <v>6.7828177136556225E-3</v>
      </c>
      <c r="U74" s="84">
        <f>R74/'סכום נכסי הקרן'!$C$42</f>
        <v>4.9621747451375692E-4</v>
      </c>
    </row>
    <row r="75" spans="2:21">
      <c r="B75" s="76" t="s">
        <v>454</v>
      </c>
      <c r="C75" s="73" t="s">
        <v>455</v>
      </c>
      <c r="D75" s="86" t="s">
        <v>118</v>
      </c>
      <c r="E75" s="86" t="s">
        <v>296</v>
      </c>
      <c r="F75" s="73" t="s">
        <v>447</v>
      </c>
      <c r="G75" s="86" t="s">
        <v>350</v>
      </c>
      <c r="H75" s="73" t="s">
        <v>382</v>
      </c>
      <c r="I75" s="73" t="s">
        <v>300</v>
      </c>
      <c r="J75" s="73"/>
      <c r="K75" s="83">
        <v>6.82000000000175</v>
      </c>
      <c r="L75" s="86" t="s">
        <v>131</v>
      </c>
      <c r="M75" s="87">
        <v>6.5000000000000006E-3</v>
      </c>
      <c r="N75" s="87">
        <v>5.1000000000018418E-3</v>
      </c>
      <c r="O75" s="83">
        <v>2128365.2375190002</v>
      </c>
      <c r="P75" s="85">
        <v>100.75</v>
      </c>
      <c r="Q75" s="83">
        <v>28.705782961999997</v>
      </c>
      <c r="R75" s="83">
        <v>2173.0337597599996</v>
      </c>
      <c r="S75" s="84">
        <v>5.4849062497933677E-3</v>
      </c>
      <c r="T75" s="84">
        <f t="shared" si="0"/>
        <v>2.8994584285539091E-3</v>
      </c>
      <c r="U75" s="84">
        <f>R75/'סכום נכסי הקרן'!$C$42</f>
        <v>2.1211862084661884E-4</v>
      </c>
    </row>
    <row r="76" spans="2:21">
      <c r="B76" s="76" t="s">
        <v>456</v>
      </c>
      <c r="C76" s="73" t="s">
        <v>457</v>
      </c>
      <c r="D76" s="86" t="s">
        <v>118</v>
      </c>
      <c r="E76" s="86" t="s">
        <v>296</v>
      </c>
      <c r="F76" s="73" t="s">
        <v>332</v>
      </c>
      <c r="G76" s="86" t="s">
        <v>306</v>
      </c>
      <c r="H76" s="73" t="s">
        <v>382</v>
      </c>
      <c r="I76" s="73" t="s">
        <v>300</v>
      </c>
      <c r="J76" s="73"/>
      <c r="K76" s="83">
        <v>0.49000000000004545</v>
      </c>
      <c r="L76" s="86" t="s">
        <v>131</v>
      </c>
      <c r="M76" s="87">
        <v>3.8900000000000004E-2</v>
      </c>
      <c r="N76" s="87">
        <v>1.5199999999999089E-2</v>
      </c>
      <c r="O76" s="83">
        <v>5028041.0322909998</v>
      </c>
      <c r="P76" s="85">
        <v>112.49</v>
      </c>
      <c r="Q76" s="83">
        <v>54.360224605999996</v>
      </c>
      <c r="R76" s="83">
        <v>5710.4036090260006</v>
      </c>
      <c r="S76" s="84">
        <v>4.8413815660133547E-3</v>
      </c>
      <c r="T76" s="84">
        <f t="shared" ref="T76:T139" si="1">IFERROR(R76/$R$11,0)</f>
        <v>7.6193376197081003E-3</v>
      </c>
      <c r="U76" s="84">
        <f>R76/'סכום נכסי הקרן'!$C$42</f>
        <v>5.5741560966725615E-4</v>
      </c>
    </row>
    <row r="77" spans="2:21">
      <c r="B77" s="76" t="s">
        <v>458</v>
      </c>
      <c r="C77" s="73" t="s">
        <v>459</v>
      </c>
      <c r="D77" s="86" t="s">
        <v>118</v>
      </c>
      <c r="E77" s="86" t="s">
        <v>296</v>
      </c>
      <c r="F77" s="73" t="s">
        <v>460</v>
      </c>
      <c r="G77" s="86" t="s">
        <v>350</v>
      </c>
      <c r="H77" s="73" t="s">
        <v>382</v>
      </c>
      <c r="I77" s="73" t="s">
        <v>300</v>
      </c>
      <c r="J77" s="73"/>
      <c r="K77" s="83">
        <v>6.4699999999987678</v>
      </c>
      <c r="L77" s="86" t="s">
        <v>131</v>
      </c>
      <c r="M77" s="87">
        <v>3.5000000000000003E-2</v>
      </c>
      <c r="N77" s="87">
        <v>3.5000000000012087E-3</v>
      </c>
      <c r="O77" s="83">
        <v>1652820.5250270001</v>
      </c>
      <c r="P77" s="85">
        <v>125.13</v>
      </c>
      <c r="Q77" s="73"/>
      <c r="R77" s="83">
        <v>2068.1743733650001</v>
      </c>
      <c r="S77" s="84">
        <v>2.115712367850583E-3</v>
      </c>
      <c r="T77" s="84">
        <f t="shared" si="1"/>
        <v>2.759545539336048E-3</v>
      </c>
      <c r="U77" s="84">
        <f>R77/'סכום נכסי הקרן'!$C$42</f>
        <v>2.0188287171247441E-4</v>
      </c>
    </row>
    <row r="78" spans="2:21">
      <c r="B78" s="76" t="s">
        <v>461</v>
      </c>
      <c r="C78" s="73" t="s">
        <v>462</v>
      </c>
      <c r="D78" s="86" t="s">
        <v>118</v>
      </c>
      <c r="E78" s="86" t="s">
        <v>296</v>
      </c>
      <c r="F78" s="73" t="s">
        <v>460</v>
      </c>
      <c r="G78" s="86" t="s">
        <v>350</v>
      </c>
      <c r="H78" s="73" t="s">
        <v>382</v>
      </c>
      <c r="I78" s="73" t="s">
        <v>300</v>
      </c>
      <c r="J78" s="73"/>
      <c r="K78" s="83">
        <v>2.2400000000017202</v>
      </c>
      <c r="L78" s="86" t="s">
        <v>131</v>
      </c>
      <c r="M78" s="87">
        <v>0.04</v>
      </c>
      <c r="N78" s="87">
        <v>-3.9999999998494744E-4</v>
      </c>
      <c r="O78" s="83">
        <v>168691.10645299999</v>
      </c>
      <c r="P78" s="85">
        <v>110.27</v>
      </c>
      <c r="Q78" s="73"/>
      <c r="R78" s="83">
        <v>186.01568448200001</v>
      </c>
      <c r="S78" s="84">
        <v>5.525584939812889E-4</v>
      </c>
      <c r="T78" s="84">
        <f t="shared" si="1"/>
        <v>2.4819897150338217E-4</v>
      </c>
      <c r="U78" s="84">
        <f>R78/'סכום נכסי הקרן'!$C$42</f>
        <v>1.815774387808844E-5</v>
      </c>
    </row>
    <row r="79" spans="2:21">
      <c r="B79" s="76" t="s">
        <v>463</v>
      </c>
      <c r="C79" s="73" t="s">
        <v>464</v>
      </c>
      <c r="D79" s="86" t="s">
        <v>118</v>
      </c>
      <c r="E79" s="86" t="s">
        <v>296</v>
      </c>
      <c r="F79" s="73" t="s">
        <v>460</v>
      </c>
      <c r="G79" s="86" t="s">
        <v>350</v>
      </c>
      <c r="H79" s="73" t="s">
        <v>382</v>
      </c>
      <c r="I79" s="73" t="s">
        <v>300</v>
      </c>
      <c r="J79" s="73"/>
      <c r="K79" s="83">
        <v>4.9999999999995559</v>
      </c>
      <c r="L79" s="86" t="s">
        <v>131</v>
      </c>
      <c r="M79" s="87">
        <v>0.04</v>
      </c>
      <c r="N79" s="87">
        <v>4.9999999999900406E-4</v>
      </c>
      <c r="O79" s="83">
        <v>3664240.316102</v>
      </c>
      <c r="P79" s="85">
        <v>123.31</v>
      </c>
      <c r="Q79" s="73"/>
      <c r="R79" s="83">
        <v>4518.3745880490005</v>
      </c>
      <c r="S79" s="84">
        <v>3.6416548528212097E-3</v>
      </c>
      <c r="T79" s="84">
        <f t="shared" si="1"/>
        <v>6.0288245517775077E-3</v>
      </c>
      <c r="U79" s="84">
        <f>R79/'סכום נכסי הקרן'!$C$42</f>
        <v>4.4105683208125459E-4</v>
      </c>
    </row>
    <row r="80" spans="2:21">
      <c r="B80" s="76" t="s">
        <v>465</v>
      </c>
      <c r="C80" s="73" t="s">
        <v>466</v>
      </c>
      <c r="D80" s="86" t="s">
        <v>118</v>
      </c>
      <c r="E80" s="86" t="s">
        <v>296</v>
      </c>
      <c r="F80" s="73" t="s">
        <v>467</v>
      </c>
      <c r="G80" s="86" t="s">
        <v>126</v>
      </c>
      <c r="H80" s="73" t="s">
        <v>382</v>
      </c>
      <c r="I80" s="73" t="s">
        <v>300</v>
      </c>
      <c r="J80" s="73"/>
      <c r="K80" s="83">
        <v>4.0899999999982857</v>
      </c>
      <c r="L80" s="86" t="s">
        <v>131</v>
      </c>
      <c r="M80" s="87">
        <v>4.2999999999999997E-2</v>
      </c>
      <c r="N80" s="87">
        <v>-1.7000000000071082E-3</v>
      </c>
      <c r="O80" s="83">
        <v>397986.353741</v>
      </c>
      <c r="P80" s="85">
        <v>120.19</v>
      </c>
      <c r="Q80" s="73"/>
      <c r="R80" s="83">
        <v>478.33981629800002</v>
      </c>
      <c r="S80" s="84">
        <v>4.8781635977597932E-4</v>
      </c>
      <c r="T80" s="84">
        <f t="shared" si="1"/>
        <v>6.3824430055396078E-4</v>
      </c>
      <c r="U80" s="84">
        <f>R80/'סכום נכסי הקרן'!$C$42</f>
        <v>4.669268559378619E-5</v>
      </c>
    </row>
    <row r="81" spans="2:21">
      <c r="B81" s="76" t="s">
        <v>468</v>
      </c>
      <c r="C81" s="73" t="s">
        <v>469</v>
      </c>
      <c r="D81" s="86" t="s">
        <v>118</v>
      </c>
      <c r="E81" s="86" t="s">
        <v>296</v>
      </c>
      <c r="F81" s="73" t="s">
        <v>470</v>
      </c>
      <c r="G81" s="86" t="s">
        <v>471</v>
      </c>
      <c r="H81" s="73" t="s">
        <v>472</v>
      </c>
      <c r="I81" s="73" t="s">
        <v>300</v>
      </c>
      <c r="J81" s="73"/>
      <c r="K81" s="83">
        <v>7.3800000000001491</v>
      </c>
      <c r="L81" s="86" t="s">
        <v>131</v>
      </c>
      <c r="M81" s="87">
        <v>5.1500000000000004E-2</v>
      </c>
      <c r="N81" s="87">
        <v>9.70000000000029E-3</v>
      </c>
      <c r="O81" s="83">
        <v>9586769.3126800004</v>
      </c>
      <c r="P81" s="85">
        <v>161.26</v>
      </c>
      <c r="Q81" s="73"/>
      <c r="R81" s="83">
        <v>15459.624034914998</v>
      </c>
      <c r="S81" s="84">
        <v>2.6822611783123783E-3</v>
      </c>
      <c r="T81" s="84">
        <f t="shared" si="1"/>
        <v>2.0627630384932226E-2</v>
      </c>
      <c r="U81" s="84">
        <f>R81/'סכום נכסי הקרן'!$C$42</f>
        <v>1.5090764763155769E-3</v>
      </c>
    </row>
    <row r="82" spans="2:21">
      <c r="B82" s="76" t="s">
        <v>473</v>
      </c>
      <c r="C82" s="73" t="s">
        <v>474</v>
      </c>
      <c r="D82" s="86" t="s">
        <v>118</v>
      </c>
      <c r="E82" s="86" t="s">
        <v>296</v>
      </c>
      <c r="F82" s="73" t="s">
        <v>475</v>
      </c>
      <c r="G82" s="86" t="s">
        <v>155</v>
      </c>
      <c r="H82" s="73" t="s">
        <v>476</v>
      </c>
      <c r="I82" s="73" t="s">
        <v>129</v>
      </c>
      <c r="J82" s="73"/>
      <c r="K82" s="83">
        <v>7.0200000000018301</v>
      </c>
      <c r="L82" s="86" t="s">
        <v>131</v>
      </c>
      <c r="M82" s="87">
        <v>1.7000000000000001E-2</v>
      </c>
      <c r="N82" s="87">
        <v>6.2000000000015367E-3</v>
      </c>
      <c r="O82" s="83">
        <v>1345123.356097</v>
      </c>
      <c r="P82" s="85">
        <v>106.4</v>
      </c>
      <c r="Q82" s="73"/>
      <c r="R82" s="83">
        <v>1431.2113107690002</v>
      </c>
      <c r="S82" s="84">
        <v>1.0597864518113202E-3</v>
      </c>
      <c r="T82" s="84">
        <f t="shared" si="1"/>
        <v>1.9096517389169244E-3</v>
      </c>
      <c r="U82" s="84">
        <f>R82/'סכום נכסי הקרן'!$C$42</f>
        <v>1.3970632900518374E-4</v>
      </c>
    </row>
    <row r="83" spans="2:21">
      <c r="B83" s="76" t="s">
        <v>477</v>
      </c>
      <c r="C83" s="73" t="s">
        <v>478</v>
      </c>
      <c r="D83" s="86" t="s">
        <v>118</v>
      </c>
      <c r="E83" s="86" t="s">
        <v>296</v>
      </c>
      <c r="F83" s="73" t="s">
        <v>475</v>
      </c>
      <c r="G83" s="86" t="s">
        <v>155</v>
      </c>
      <c r="H83" s="73" t="s">
        <v>476</v>
      </c>
      <c r="I83" s="73" t="s">
        <v>129</v>
      </c>
      <c r="J83" s="73"/>
      <c r="K83" s="83">
        <v>1.3900000000004025</v>
      </c>
      <c r="L83" s="86" t="s">
        <v>131</v>
      </c>
      <c r="M83" s="87">
        <v>3.7000000000000005E-2</v>
      </c>
      <c r="N83" s="87">
        <v>3.0999999999999999E-3</v>
      </c>
      <c r="O83" s="83">
        <v>2279642.9596790001</v>
      </c>
      <c r="P83" s="85">
        <v>108.95</v>
      </c>
      <c r="Q83" s="73"/>
      <c r="R83" s="83">
        <v>2483.6710299000001</v>
      </c>
      <c r="S83" s="84">
        <v>2.2796597311356419E-3</v>
      </c>
      <c r="T83" s="84">
        <f t="shared" si="1"/>
        <v>3.313938805163372E-3</v>
      </c>
      <c r="U83" s="84">
        <f>R83/'סכום נכסי הקרן'!$C$42</f>
        <v>2.4244118211825454E-4</v>
      </c>
    </row>
    <row r="84" spans="2:21">
      <c r="B84" s="76" t="s">
        <v>479</v>
      </c>
      <c r="C84" s="73" t="s">
        <v>480</v>
      </c>
      <c r="D84" s="86" t="s">
        <v>118</v>
      </c>
      <c r="E84" s="86" t="s">
        <v>296</v>
      </c>
      <c r="F84" s="73" t="s">
        <v>475</v>
      </c>
      <c r="G84" s="86" t="s">
        <v>155</v>
      </c>
      <c r="H84" s="73" t="s">
        <v>476</v>
      </c>
      <c r="I84" s="73" t="s">
        <v>129</v>
      </c>
      <c r="J84" s="73"/>
      <c r="K84" s="83">
        <v>3.5999999999994152</v>
      </c>
      <c r="L84" s="86" t="s">
        <v>131</v>
      </c>
      <c r="M84" s="87">
        <v>2.2000000000000002E-2</v>
      </c>
      <c r="N84" s="87">
        <v>4.0000000000117025E-4</v>
      </c>
      <c r="O84" s="83">
        <v>3152876.2065479998</v>
      </c>
      <c r="P84" s="85">
        <v>108.41</v>
      </c>
      <c r="Q84" s="73"/>
      <c r="R84" s="83">
        <v>3418.0331037150004</v>
      </c>
      <c r="S84" s="84">
        <v>3.5759715421109328E-3</v>
      </c>
      <c r="T84" s="84">
        <f t="shared" si="1"/>
        <v>4.5606492983051002E-3</v>
      </c>
      <c r="U84" s="84">
        <f>R84/'סכום נכסי הקרן'!$C$42</f>
        <v>3.3364804606081665E-4</v>
      </c>
    </row>
    <row r="85" spans="2:21">
      <c r="B85" s="76" t="s">
        <v>481</v>
      </c>
      <c r="C85" s="73" t="s">
        <v>482</v>
      </c>
      <c r="D85" s="86" t="s">
        <v>118</v>
      </c>
      <c r="E85" s="86" t="s">
        <v>296</v>
      </c>
      <c r="F85" s="73" t="s">
        <v>394</v>
      </c>
      <c r="G85" s="86" t="s">
        <v>350</v>
      </c>
      <c r="H85" s="73" t="s">
        <v>476</v>
      </c>
      <c r="I85" s="73" t="s">
        <v>129</v>
      </c>
      <c r="J85" s="73"/>
      <c r="K85" s="83">
        <v>1.0899999999991137</v>
      </c>
      <c r="L85" s="86" t="s">
        <v>131</v>
      </c>
      <c r="M85" s="87">
        <v>2.8500000000000001E-2</v>
      </c>
      <c r="N85" s="87">
        <v>6.8999999999951201E-3</v>
      </c>
      <c r="O85" s="83">
        <v>959997.74892899999</v>
      </c>
      <c r="P85" s="85">
        <v>104.61</v>
      </c>
      <c r="Q85" s="73"/>
      <c r="R85" s="83">
        <v>1004.253673121</v>
      </c>
      <c r="S85" s="84">
        <v>2.4149464954368988E-3</v>
      </c>
      <c r="T85" s="84">
        <f t="shared" si="1"/>
        <v>1.3399661942014643E-3</v>
      </c>
      <c r="U85" s="84">
        <f>R85/'סכום נכסי הקרן'!$C$42</f>
        <v>9.8029265843575648E-5</v>
      </c>
    </row>
    <row r="86" spans="2:21">
      <c r="B86" s="76" t="s">
        <v>483</v>
      </c>
      <c r="C86" s="73" t="s">
        <v>484</v>
      </c>
      <c r="D86" s="86" t="s">
        <v>118</v>
      </c>
      <c r="E86" s="86" t="s">
        <v>296</v>
      </c>
      <c r="F86" s="73" t="s">
        <v>394</v>
      </c>
      <c r="G86" s="86" t="s">
        <v>350</v>
      </c>
      <c r="H86" s="73" t="s">
        <v>476</v>
      </c>
      <c r="I86" s="73" t="s">
        <v>129</v>
      </c>
      <c r="J86" s="73"/>
      <c r="K86" s="83">
        <v>3.0800000000017898</v>
      </c>
      <c r="L86" s="86" t="s">
        <v>131</v>
      </c>
      <c r="M86" s="87">
        <v>2.5000000000000001E-2</v>
      </c>
      <c r="N86" s="87">
        <v>6.2999999999980121E-3</v>
      </c>
      <c r="O86" s="83">
        <v>755896.72604300012</v>
      </c>
      <c r="P86" s="85">
        <v>106.43</v>
      </c>
      <c r="Q86" s="73"/>
      <c r="R86" s="83">
        <v>804.50085663199991</v>
      </c>
      <c r="S86" s="84">
        <v>1.7289994902528773E-3</v>
      </c>
      <c r="T86" s="84">
        <f t="shared" si="1"/>
        <v>1.0734378971627746E-3</v>
      </c>
      <c r="U86" s="84">
        <f>R86/'סכום נכסי הקרן'!$C$42</f>
        <v>7.8530584907963245E-5</v>
      </c>
    </row>
    <row r="87" spans="2:21">
      <c r="B87" s="76" t="s">
        <v>485</v>
      </c>
      <c r="C87" s="73" t="s">
        <v>486</v>
      </c>
      <c r="D87" s="86" t="s">
        <v>118</v>
      </c>
      <c r="E87" s="86" t="s">
        <v>296</v>
      </c>
      <c r="F87" s="73" t="s">
        <v>394</v>
      </c>
      <c r="G87" s="86" t="s">
        <v>350</v>
      </c>
      <c r="H87" s="73" t="s">
        <v>476</v>
      </c>
      <c r="I87" s="73" t="s">
        <v>129</v>
      </c>
      <c r="J87" s="73"/>
      <c r="K87" s="83">
        <v>4.2900000000008802</v>
      </c>
      <c r="L87" s="86" t="s">
        <v>131</v>
      </c>
      <c r="M87" s="87">
        <v>1.95E-2</v>
      </c>
      <c r="N87" s="87">
        <v>5.3000000000033654E-3</v>
      </c>
      <c r="O87" s="83">
        <v>1440739.5702529999</v>
      </c>
      <c r="P87" s="85">
        <v>107.26</v>
      </c>
      <c r="Q87" s="73"/>
      <c r="R87" s="83">
        <v>1545.337256716</v>
      </c>
      <c r="S87" s="84">
        <v>2.3015547364446348E-3</v>
      </c>
      <c r="T87" s="84">
        <f t="shared" si="1"/>
        <v>2.0619289110531103E-3</v>
      </c>
      <c r="U87" s="84">
        <f>R87/'סכום נכסי הקרן'!$C$42</f>
        <v>1.5084662452446139E-4</v>
      </c>
    </row>
    <row r="88" spans="2:21">
      <c r="B88" s="76" t="s">
        <v>487</v>
      </c>
      <c r="C88" s="73" t="s">
        <v>488</v>
      </c>
      <c r="D88" s="86" t="s">
        <v>118</v>
      </c>
      <c r="E88" s="86" t="s">
        <v>296</v>
      </c>
      <c r="F88" s="73" t="s">
        <v>394</v>
      </c>
      <c r="G88" s="86" t="s">
        <v>350</v>
      </c>
      <c r="H88" s="73" t="s">
        <v>476</v>
      </c>
      <c r="I88" s="73" t="s">
        <v>129</v>
      </c>
      <c r="J88" s="73"/>
      <c r="K88" s="83">
        <v>6.939999999983371</v>
      </c>
      <c r="L88" s="86" t="s">
        <v>131</v>
      </c>
      <c r="M88" s="87">
        <v>1.1699999999999999E-2</v>
      </c>
      <c r="N88" s="87">
        <v>9.5999999999881232E-3</v>
      </c>
      <c r="O88" s="83">
        <v>166165.90612999999</v>
      </c>
      <c r="P88" s="85">
        <v>101.33</v>
      </c>
      <c r="Q88" s="73"/>
      <c r="R88" s="83">
        <v>168.37591276999999</v>
      </c>
      <c r="S88" s="84">
        <v>2.0270858886118322E-4</v>
      </c>
      <c r="T88" s="84">
        <f t="shared" si="1"/>
        <v>2.2466239065717657E-4</v>
      </c>
      <c r="U88" s="84">
        <f>R88/'סכום נכסי הקרן'!$C$42</f>
        <v>1.6435854362661907E-5</v>
      </c>
    </row>
    <row r="89" spans="2:21">
      <c r="B89" s="76" t="s">
        <v>489</v>
      </c>
      <c r="C89" s="73" t="s">
        <v>490</v>
      </c>
      <c r="D89" s="86" t="s">
        <v>118</v>
      </c>
      <c r="E89" s="86" t="s">
        <v>296</v>
      </c>
      <c r="F89" s="73" t="s">
        <v>394</v>
      </c>
      <c r="G89" s="86" t="s">
        <v>350</v>
      </c>
      <c r="H89" s="73" t="s">
        <v>476</v>
      </c>
      <c r="I89" s="73" t="s">
        <v>129</v>
      </c>
      <c r="J89" s="73"/>
      <c r="K89" s="83">
        <v>5.3299999999990737</v>
      </c>
      <c r="L89" s="86" t="s">
        <v>131</v>
      </c>
      <c r="M89" s="87">
        <v>3.3500000000000002E-2</v>
      </c>
      <c r="N89" s="87">
        <v>8.099999999999212E-3</v>
      </c>
      <c r="O89" s="83">
        <v>1763475.4456549999</v>
      </c>
      <c r="P89" s="85">
        <v>115.18</v>
      </c>
      <c r="Q89" s="73"/>
      <c r="R89" s="83">
        <v>2031.1710968360001</v>
      </c>
      <c r="S89" s="84">
        <v>3.7097358068706736E-3</v>
      </c>
      <c r="T89" s="84">
        <f t="shared" si="1"/>
        <v>2.7101724168365755E-3</v>
      </c>
      <c r="U89" s="84">
        <f>R89/'סכום נכסי הקרן'!$C$42</f>
        <v>1.9827083211627208E-4</v>
      </c>
    </row>
    <row r="90" spans="2:21">
      <c r="B90" s="76" t="s">
        <v>491</v>
      </c>
      <c r="C90" s="73" t="s">
        <v>492</v>
      </c>
      <c r="D90" s="86" t="s">
        <v>118</v>
      </c>
      <c r="E90" s="86" t="s">
        <v>296</v>
      </c>
      <c r="F90" s="73" t="s">
        <v>311</v>
      </c>
      <c r="G90" s="86" t="s">
        <v>306</v>
      </c>
      <c r="H90" s="73" t="s">
        <v>476</v>
      </c>
      <c r="I90" s="73" t="s">
        <v>129</v>
      </c>
      <c r="J90" s="73"/>
      <c r="K90" s="83">
        <v>0.47999999999999993</v>
      </c>
      <c r="L90" s="86" t="s">
        <v>131</v>
      </c>
      <c r="M90" s="87">
        <v>2.7999999999999997E-2</v>
      </c>
      <c r="N90" s="87">
        <v>2.0900000000000002E-2</v>
      </c>
      <c r="O90" s="83">
        <v>98.056065000000004</v>
      </c>
      <c r="P90" s="85">
        <v>5154998</v>
      </c>
      <c r="Q90" s="73"/>
      <c r="R90" s="83">
        <v>5054.7881528999997</v>
      </c>
      <c r="S90" s="84">
        <v>5.5439625148414095E-3</v>
      </c>
      <c r="T90" s="84">
        <f t="shared" si="1"/>
        <v>6.7445561067118655E-3</v>
      </c>
      <c r="U90" s="84">
        <f>R90/'סכום נכסי הקרן'!$C$42</f>
        <v>4.9341833133020277E-4</v>
      </c>
    </row>
    <row r="91" spans="2:21">
      <c r="B91" s="76" t="s">
        <v>493</v>
      </c>
      <c r="C91" s="73" t="s">
        <v>494</v>
      </c>
      <c r="D91" s="86" t="s">
        <v>118</v>
      </c>
      <c r="E91" s="86" t="s">
        <v>296</v>
      </c>
      <c r="F91" s="73" t="s">
        <v>311</v>
      </c>
      <c r="G91" s="86" t="s">
        <v>306</v>
      </c>
      <c r="H91" s="73" t="s">
        <v>476</v>
      </c>
      <c r="I91" s="73" t="s">
        <v>129</v>
      </c>
      <c r="J91" s="73"/>
      <c r="K91" s="83">
        <v>1.7400000000028684</v>
      </c>
      <c r="L91" s="86" t="s">
        <v>131</v>
      </c>
      <c r="M91" s="87">
        <v>1.49E-2</v>
      </c>
      <c r="N91" s="87">
        <v>1.1300000000022433E-2</v>
      </c>
      <c r="O91" s="83">
        <v>5.3317240000000004</v>
      </c>
      <c r="P91" s="85">
        <v>5099990</v>
      </c>
      <c r="Q91" s="73"/>
      <c r="R91" s="83">
        <v>271.91740790300003</v>
      </c>
      <c r="S91" s="84">
        <v>8.8156812169312173E-4</v>
      </c>
      <c r="T91" s="84">
        <f t="shared" si="1"/>
        <v>3.6281683000726178E-4</v>
      </c>
      <c r="U91" s="84">
        <f>R91/'סכום נכסי הקרן'!$C$42</f>
        <v>2.6542958796434982E-5</v>
      </c>
    </row>
    <row r="92" spans="2:21">
      <c r="B92" s="76" t="s">
        <v>495</v>
      </c>
      <c r="C92" s="73" t="s">
        <v>496</v>
      </c>
      <c r="D92" s="86" t="s">
        <v>118</v>
      </c>
      <c r="E92" s="86" t="s">
        <v>296</v>
      </c>
      <c r="F92" s="73" t="s">
        <v>311</v>
      </c>
      <c r="G92" s="86" t="s">
        <v>306</v>
      </c>
      <c r="H92" s="73" t="s">
        <v>476</v>
      </c>
      <c r="I92" s="73" t="s">
        <v>129</v>
      </c>
      <c r="J92" s="73"/>
      <c r="K92" s="83">
        <v>3.4000000000005186</v>
      </c>
      <c r="L92" s="86" t="s">
        <v>131</v>
      </c>
      <c r="M92" s="87">
        <v>2.2000000000000002E-2</v>
      </c>
      <c r="N92" s="87">
        <v>1.4500000000006914E-2</v>
      </c>
      <c r="O92" s="83">
        <v>22.339625999999999</v>
      </c>
      <c r="P92" s="85">
        <v>5180000</v>
      </c>
      <c r="Q92" s="73"/>
      <c r="R92" s="83">
        <v>1157.1926133959998</v>
      </c>
      <c r="S92" s="84">
        <v>4.4377485101311084E-3</v>
      </c>
      <c r="T92" s="84">
        <f t="shared" si="1"/>
        <v>1.5440311782095484E-3</v>
      </c>
      <c r="U92" s="84">
        <f>R92/'סכום נכסי הקרן'!$C$42</f>
        <v>1.1295825483841728E-4</v>
      </c>
    </row>
    <row r="93" spans="2:21">
      <c r="B93" s="76" t="s">
        <v>497</v>
      </c>
      <c r="C93" s="73" t="s">
        <v>498</v>
      </c>
      <c r="D93" s="86" t="s">
        <v>118</v>
      </c>
      <c r="E93" s="86" t="s">
        <v>296</v>
      </c>
      <c r="F93" s="73" t="s">
        <v>311</v>
      </c>
      <c r="G93" s="86" t="s">
        <v>306</v>
      </c>
      <c r="H93" s="73" t="s">
        <v>476</v>
      </c>
      <c r="I93" s="73" t="s">
        <v>129</v>
      </c>
      <c r="J93" s="73"/>
      <c r="K93" s="83">
        <v>5.1499999999926382</v>
      </c>
      <c r="L93" s="86" t="s">
        <v>131</v>
      </c>
      <c r="M93" s="87">
        <v>2.3199999999999998E-2</v>
      </c>
      <c r="N93" s="87">
        <v>1.6099999999961357E-2</v>
      </c>
      <c r="O93" s="83">
        <v>4.1402770000000002</v>
      </c>
      <c r="P93" s="85">
        <v>5250000</v>
      </c>
      <c r="Q93" s="73"/>
      <c r="R93" s="83">
        <v>217.36456604400001</v>
      </c>
      <c r="S93" s="84">
        <v>6.9004616666666673E-4</v>
      </c>
      <c r="T93" s="84">
        <f t="shared" si="1"/>
        <v>2.9002748818538621E-4</v>
      </c>
      <c r="U93" s="84">
        <f>R93/'סכום נכסי הקרן'!$C$42</f>
        <v>2.1217835094871865E-5</v>
      </c>
    </row>
    <row r="94" spans="2:21">
      <c r="B94" s="76" t="s">
        <v>499</v>
      </c>
      <c r="C94" s="73" t="s">
        <v>500</v>
      </c>
      <c r="D94" s="86" t="s">
        <v>118</v>
      </c>
      <c r="E94" s="86" t="s">
        <v>296</v>
      </c>
      <c r="F94" s="73" t="s">
        <v>501</v>
      </c>
      <c r="G94" s="86" t="s">
        <v>306</v>
      </c>
      <c r="H94" s="73" t="s">
        <v>476</v>
      </c>
      <c r="I94" s="73" t="s">
        <v>129</v>
      </c>
      <c r="J94" s="73"/>
      <c r="K94" s="83">
        <v>4.6899999999996353</v>
      </c>
      <c r="L94" s="86" t="s">
        <v>131</v>
      </c>
      <c r="M94" s="87">
        <v>1.46E-2</v>
      </c>
      <c r="N94" s="87">
        <v>1.4399999999998863E-2</v>
      </c>
      <c r="O94" s="83">
        <v>119.948899</v>
      </c>
      <c r="P94" s="85">
        <v>4986735</v>
      </c>
      <c r="Q94" s="73"/>
      <c r="R94" s="83">
        <v>5981.5341912220001</v>
      </c>
      <c r="S94" s="84">
        <v>4.5037697217737392E-3</v>
      </c>
      <c r="T94" s="84">
        <f t="shared" si="1"/>
        <v>7.9811045956034686E-3</v>
      </c>
      <c r="U94" s="84">
        <f>R94/'סכום נכסי הקרן'!$C$42</f>
        <v>5.8388176322168059E-4</v>
      </c>
    </row>
    <row r="95" spans="2:21">
      <c r="B95" s="76" t="s">
        <v>502</v>
      </c>
      <c r="C95" s="73" t="s">
        <v>503</v>
      </c>
      <c r="D95" s="86" t="s">
        <v>118</v>
      </c>
      <c r="E95" s="86" t="s">
        <v>296</v>
      </c>
      <c r="F95" s="73" t="s">
        <v>501</v>
      </c>
      <c r="G95" s="86" t="s">
        <v>306</v>
      </c>
      <c r="H95" s="73" t="s">
        <v>476</v>
      </c>
      <c r="I95" s="73" t="s">
        <v>129</v>
      </c>
      <c r="J95" s="73"/>
      <c r="K95" s="83">
        <v>5.1600000000002773</v>
      </c>
      <c r="L95" s="86" t="s">
        <v>131</v>
      </c>
      <c r="M95" s="87">
        <v>2.4199999999999999E-2</v>
      </c>
      <c r="N95" s="87">
        <v>1.9600000000001463E-2</v>
      </c>
      <c r="O95" s="83">
        <v>89.358503999999996</v>
      </c>
      <c r="P95" s="85">
        <v>5186400</v>
      </c>
      <c r="Q95" s="73"/>
      <c r="R95" s="83">
        <v>4634.4893906920006</v>
      </c>
      <c r="S95" s="84">
        <v>1.0145152588555858E-2</v>
      </c>
      <c r="T95" s="84">
        <f t="shared" si="1"/>
        <v>6.1837554366250139E-3</v>
      </c>
      <c r="U95" s="84">
        <f>R95/'סכום נכסי הקרן'!$C$42</f>
        <v>4.5239126795271146E-4</v>
      </c>
    </row>
    <row r="96" spans="2:21">
      <c r="B96" s="76" t="s">
        <v>504</v>
      </c>
      <c r="C96" s="73" t="s">
        <v>505</v>
      </c>
      <c r="D96" s="86" t="s">
        <v>118</v>
      </c>
      <c r="E96" s="86" t="s">
        <v>296</v>
      </c>
      <c r="F96" s="73" t="s">
        <v>506</v>
      </c>
      <c r="G96" s="86" t="s">
        <v>415</v>
      </c>
      <c r="H96" s="73" t="s">
        <v>472</v>
      </c>
      <c r="I96" s="73" t="s">
        <v>300</v>
      </c>
      <c r="J96" s="73"/>
      <c r="K96" s="83">
        <v>7.4999999999985114</v>
      </c>
      <c r="L96" s="86" t="s">
        <v>131</v>
      </c>
      <c r="M96" s="87">
        <v>4.4000000000000003E-3</v>
      </c>
      <c r="N96" s="87">
        <v>5.199999999997023E-3</v>
      </c>
      <c r="O96" s="83">
        <v>1352753.88</v>
      </c>
      <c r="P96" s="85">
        <v>99.31</v>
      </c>
      <c r="Q96" s="73"/>
      <c r="R96" s="83">
        <v>1343.41992332</v>
      </c>
      <c r="S96" s="84">
        <v>2.2545897999999998E-3</v>
      </c>
      <c r="T96" s="84">
        <f t="shared" si="1"/>
        <v>1.7925125195420912E-3</v>
      </c>
      <c r="U96" s="84">
        <f>R96/'סכום נכסי הקרן'!$C$42</f>
        <v>1.3113665633247303E-4</v>
      </c>
    </row>
    <row r="97" spans="2:21">
      <c r="B97" s="76" t="s">
        <v>507</v>
      </c>
      <c r="C97" s="73" t="s">
        <v>508</v>
      </c>
      <c r="D97" s="86" t="s">
        <v>118</v>
      </c>
      <c r="E97" s="86" t="s">
        <v>296</v>
      </c>
      <c r="F97" s="73" t="s">
        <v>414</v>
      </c>
      <c r="G97" s="86" t="s">
        <v>415</v>
      </c>
      <c r="H97" s="73" t="s">
        <v>472</v>
      </c>
      <c r="I97" s="73" t="s">
        <v>300</v>
      </c>
      <c r="J97" s="73"/>
      <c r="K97" s="83">
        <v>2.319999999998505</v>
      </c>
      <c r="L97" s="86" t="s">
        <v>131</v>
      </c>
      <c r="M97" s="87">
        <v>3.85E-2</v>
      </c>
      <c r="N97" s="87">
        <v>-9.9999999999886746E-4</v>
      </c>
      <c r="O97" s="83">
        <v>778284.060772</v>
      </c>
      <c r="P97" s="85">
        <v>113.46</v>
      </c>
      <c r="Q97" s="73"/>
      <c r="R97" s="83">
        <v>883.04109375100006</v>
      </c>
      <c r="S97" s="84">
        <v>3.2489843356423593E-3</v>
      </c>
      <c r="T97" s="84">
        <f t="shared" si="1"/>
        <v>1.178233393998709E-3</v>
      </c>
      <c r="U97" s="84">
        <f>R97/'סכום נכסי הקרן'!$C$42</f>
        <v>8.6197215352070433E-5</v>
      </c>
    </row>
    <row r="98" spans="2:21">
      <c r="B98" s="76" t="s">
        <v>509</v>
      </c>
      <c r="C98" s="73" t="s">
        <v>510</v>
      </c>
      <c r="D98" s="86" t="s">
        <v>118</v>
      </c>
      <c r="E98" s="86" t="s">
        <v>296</v>
      </c>
      <c r="F98" s="73" t="s">
        <v>414</v>
      </c>
      <c r="G98" s="86" t="s">
        <v>415</v>
      </c>
      <c r="H98" s="73" t="s">
        <v>472</v>
      </c>
      <c r="I98" s="73" t="s">
        <v>300</v>
      </c>
      <c r="J98" s="73"/>
      <c r="K98" s="83">
        <v>0.41000000000019493</v>
      </c>
      <c r="L98" s="86" t="s">
        <v>131</v>
      </c>
      <c r="M98" s="87">
        <v>3.9E-2</v>
      </c>
      <c r="N98" s="87">
        <v>8.4000000000034655E-3</v>
      </c>
      <c r="O98" s="83">
        <v>839091.222007</v>
      </c>
      <c r="P98" s="85">
        <v>110.05</v>
      </c>
      <c r="Q98" s="73"/>
      <c r="R98" s="83">
        <v>923.419917102</v>
      </c>
      <c r="S98" s="84">
        <v>2.1028142369531305E-3</v>
      </c>
      <c r="T98" s="84">
        <f t="shared" si="1"/>
        <v>1.2321104767519363E-3</v>
      </c>
      <c r="U98" s="84">
        <f>R98/'סכום נכסי הקרן'!$C$42</f>
        <v>9.0138755736408197E-5</v>
      </c>
    </row>
    <row r="99" spans="2:21">
      <c r="B99" s="76" t="s">
        <v>511</v>
      </c>
      <c r="C99" s="73" t="s">
        <v>512</v>
      </c>
      <c r="D99" s="86" t="s">
        <v>118</v>
      </c>
      <c r="E99" s="86" t="s">
        <v>296</v>
      </c>
      <c r="F99" s="73" t="s">
        <v>414</v>
      </c>
      <c r="G99" s="86" t="s">
        <v>415</v>
      </c>
      <c r="H99" s="73" t="s">
        <v>472</v>
      </c>
      <c r="I99" s="73" t="s">
        <v>300</v>
      </c>
      <c r="J99" s="73"/>
      <c r="K99" s="83">
        <v>3.2399999999982989</v>
      </c>
      <c r="L99" s="86" t="s">
        <v>131</v>
      </c>
      <c r="M99" s="87">
        <v>3.85E-2</v>
      </c>
      <c r="N99" s="87">
        <v>-5.0000000000375157E-4</v>
      </c>
      <c r="O99" s="83">
        <v>681320.27513600001</v>
      </c>
      <c r="P99" s="85">
        <v>117.37</v>
      </c>
      <c r="Q99" s="73"/>
      <c r="R99" s="83">
        <v>799.66560991400002</v>
      </c>
      <c r="S99" s="84">
        <v>2.7252811005440002E-3</v>
      </c>
      <c r="T99" s="84">
        <f t="shared" si="1"/>
        <v>1.0669862731198096E-3</v>
      </c>
      <c r="U99" s="84">
        <f>R99/'סכום נכסי הקרן'!$C$42</f>
        <v>7.8058596904708038E-5</v>
      </c>
    </row>
    <row r="100" spans="2:21">
      <c r="B100" s="76" t="s">
        <v>513</v>
      </c>
      <c r="C100" s="73" t="s">
        <v>514</v>
      </c>
      <c r="D100" s="86" t="s">
        <v>118</v>
      </c>
      <c r="E100" s="86" t="s">
        <v>296</v>
      </c>
      <c r="F100" s="73" t="s">
        <v>515</v>
      </c>
      <c r="G100" s="86" t="s">
        <v>306</v>
      </c>
      <c r="H100" s="73" t="s">
        <v>476</v>
      </c>
      <c r="I100" s="73" t="s">
        <v>129</v>
      </c>
      <c r="J100" s="73"/>
      <c r="K100" s="83">
        <v>1</v>
      </c>
      <c r="L100" s="86" t="s">
        <v>131</v>
      </c>
      <c r="M100" s="87">
        <v>0.02</v>
      </c>
      <c r="N100" s="87">
        <v>-2.4999999999964946E-3</v>
      </c>
      <c r="O100" s="83">
        <v>339663.50922399998</v>
      </c>
      <c r="P100" s="85">
        <v>104.1</v>
      </c>
      <c r="Q100" s="83">
        <v>359.60955517799994</v>
      </c>
      <c r="R100" s="83">
        <v>713.19926833700003</v>
      </c>
      <c r="S100" s="84">
        <v>4.7757398021095934E-3</v>
      </c>
      <c r="T100" s="84">
        <f t="shared" si="1"/>
        <v>9.5161504994132435E-4</v>
      </c>
      <c r="U100" s="84">
        <f>R100/'סכום נכסי הקרן'!$C$42</f>
        <v>6.9618267322809786E-5</v>
      </c>
    </row>
    <row r="101" spans="2:21">
      <c r="B101" s="76" t="s">
        <v>516</v>
      </c>
      <c r="C101" s="73" t="s">
        <v>517</v>
      </c>
      <c r="D101" s="86" t="s">
        <v>118</v>
      </c>
      <c r="E101" s="86" t="s">
        <v>296</v>
      </c>
      <c r="F101" s="73" t="s">
        <v>426</v>
      </c>
      <c r="G101" s="86" t="s">
        <v>350</v>
      </c>
      <c r="H101" s="73" t="s">
        <v>476</v>
      </c>
      <c r="I101" s="73" t="s">
        <v>129</v>
      </c>
      <c r="J101" s="73"/>
      <c r="K101" s="83">
        <v>5.9600000000001003</v>
      </c>
      <c r="L101" s="86" t="s">
        <v>131</v>
      </c>
      <c r="M101" s="87">
        <v>2.4E-2</v>
      </c>
      <c r="N101" s="87">
        <v>5.1999999999995028E-3</v>
      </c>
      <c r="O101" s="83">
        <v>3535679.8506860002</v>
      </c>
      <c r="P101" s="85">
        <v>113.7</v>
      </c>
      <c r="Q101" s="73"/>
      <c r="R101" s="83">
        <v>4020.0681382349999</v>
      </c>
      <c r="S101" s="84">
        <v>4.3109076381366764E-3</v>
      </c>
      <c r="T101" s="84">
        <f t="shared" si="1"/>
        <v>5.3639389606417523E-3</v>
      </c>
      <c r="U101" s="84">
        <f>R101/'סכום נכסי הקרן'!$C$42</f>
        <v>3.924151225731636E-4</v>
      </c>
    </row>
    <row r="102" spans="2:21">
      <c r="B102" s="76" t="s">
        <v>518</v>
      </c>
      <c r="C102" s="73" t="s">
        <v>519</v>
      </c>
      <c r="D102" s="86" t="s">
        <v>118</v>
      </c>
      <c r="E102" s="86" t="s">
        <v>296</v>
      </c>
      <c r="F102" s="73" t="s">
        <v>426</v>
      </c>
      <c r="G102" s="86" t="s">
        <v>350</v>
      </c>
      <c r="H102" s="73" t="s">
        <v>476</v>
      </c>
      <c r="I102" s="73" t="s">
        <v>129</v>
      </c>
      <c r="J102" s="73"/>
      <c r="K102" s="83">
        <v>2.0100000000044722</v>
      </c>
      <c r="L102" s="86" t="s">
        <v>131</v>
      </c>
      <c r="M102" s="87">
        <v>3.4799999999999998E-2</v>
      </c>
      <c r="N102" s="87">
        <v>1.5000000001118103E-3</v>
      </c>
      <c r="O102" s="83">
        <v>33657.803454000001</v>
      </c>
      <c r="P102" s="85">
        <v>106.29</v>
      </c>
      <c r="Q102" s="73"/>
      <c r="R102" s="83">
        <v>35.774879284000001</v>
      </c>
      <c r="S102" s="84">
        <v>9.5229880209940301E-5</v>
      </c>
      <c r="T102" s="84">
        <f t="shared" si="1"/>
        <v>4.7734083653605379E-5</v>
      </c>
      <c r="U102" s="84">
        <f>R102/'סכום נכסי הקרן'!$C$42</f>
        <v>3.4921307690656714E-6</v>
      </c>
    </row>
    <row r="103" spans="2:21">
      <c r="B103" s="76" t="s">
        <v>520</v>
      </c>
      <c r="C103" s="73" t="s">
        <v>521</v>
      </c>
      <c r="D103" s="86" t="s">
        <v>118</v>
      </c>
      <c r="E103" s="86" t="s">
        <v>296</v>
      </c>
      <c r="F103" s="73" t="s">
        <v>431</v>
      </c>
      <c r="G103" s="86" t="s">
        <v>415</v>
      </c>
      <c r="H103" s="73" t="s">
        <v>476</v>
      </c>
      <c r="I103" s="73" t="s">
        <v>129</v>
      </c>
      <c r="J103" s="73"/>
      <c r="K103" s="83">
        <v>4.3300000000005356</v>
      </c>
      <c r="L103" s="86" t="s">
        <v>131</v>
      </c>
      <c r="M103" s="87">
        <v>2.4799999999999999E-2</v>
      </c>
      <c r="N103" s="87">
        <v>1.9999999999982688E-3</v>
      </c>
      <c r="O103" s="83">
        <v>1034840.688067</v>
      </c>
      <c r="P103" s="85">
        <v>111.64</v>
      </c>
      <c r="Q103" s="73"/>
      <c r="R103" s="83">
        <v>1155.2962151860002</v>
      </c>
      <c r="S103" s="84">
        <v>2.4436231007932394E-3</v>
      </c>
      <c r="T103" s="84">
        <f t="shared" si="1"/>
        <v>1.5415008319831348E-3</v>
      </c>
      <c r="U103" s="84">
        <f>R103/'סכום נכסי הקרן'!$C$42</f>
        <v>1.1277313973329091E-4</v>
      </c>
    </row>
    <row r="104" spans="2:21">
      <c r="B104" s="76" t="s">
        <v>522</v>
      </c>
      <c r="C104" s="73" t="s">
        <v>523</v>
      </c>
      <c r="D104" s="86" t="s">
        <v>118</v>
      </c>
      <c r="E104" s="86" t="s">
        <v>296</v>
      </c>
      <c r="F104" s="73" t="s">
        <v>442</v>
      </c>
      <c r="G104" s="86" t="s">
        <v>350</v>
      </c>
      <c r="H104" s="73" t="s">
        <v>472</v>
      </c>
      <c r="I104" s="73" t="s">
        <v>300</v>
      </c>
      <c r="J104" s="73"/>
      <c r="K104" s="83">
        <v>6.2900000000106591</v>
      </c>
      <c r="L104" s="86" t="s">
        <v>131</v>
      </c>
      <c r="M104" s="87">
        <v>2.81E-2</v>
      </c>
      <c r="N104" s="87">
        <v>6.3999999999914299E-3</v>
      </c>
      <c r="O104" s="83">
        <v>161356.986707</v>
      </c>
      <c r="P104" s="85">
        <v>115.7</v>
      </c>
      <c r="Q104" s="73"/>
      <c r="R104" s="83">
        <v>186.69003386900002</v>
      </c>
      <c r="S104" s="84">
        <v>3.6260579626616471E-4</v>
      </c>
      <c r="T104" s="84">
        <f t="shared" si="1"/>
        <v>2.4909874952346375E-4</v>
      </c>
      <c r="U104" s="84">
        <f>R104/'סכום נכסי הקרן'!$C$42</f>
        <v>1.8223569851245437E-5</v>
      </c>
    </row>
    <row r="105" spans="2:21">
      <c r="B105" s="76" t="s">
        <v>524</v>
      </c>
      <c r="C105" s="73" t="s">
        <v>525</v>
      </c>
      <c r="D105" s="86" t="s">
        <v>118</v>
      </c>
      <c r="E105" s="86" t="s">
        <v>296</v>
      </c>
      <c r="F105" s="73" t="s">
        <v>442</v>
      </c>
      <c r="G105" s="86" t="s">
        <v>350</v>
      </c>
      <c r="H105" s="73" t="s">
        <v>472</v>
      </c>
      <c r="I105" s="73" t="s">
        <v>300</v>
      </c>
      <c r="J105" s="73"/>
      <c r="K105" s="83">
        <v>3.8400000000008987</v>
      </c>
      <c r="L105" s="86" t="s">
        <v>131</v>
      </c>
      <c r="M105" s="87">
        <v>3.7000000000000005E-2</v>
      </c>
      <c r="N105" s="87">
        <v>3.5999999999985015E-3</v>
      </c>
      <c r="O105" s="83">
        <v>471389.94020499999</v>
      </c>
      <c r="P105" s="85">
        <v>113.31</v>
      </c>
      <c r="Q105" s="73"/>
      <c r="R105" s="83">
        <v>534.13193945299997</v>
      </c>
      <c r="S105" s="84">
        <v>7.8370433473807101E-4</v>
      </c>
      <c r="T105" s="84">
        <f t="shared" si="1"/>
        <v>7.1268720370818914E-4</v>
      </c>
      <c r="U105" s="84">
        <f>R105/'סכום נכסי הקרן'!$C$42</f>
        <v>5.2138780558758275E-5</v>
      </c>
    </row>
    <row r="106" spans="2:21">
      <c r="B106" s="76" t="s">
        <v>526</v>
      </c>
      <c r="C106" s="73" t="s">
        <v>527</v>
      </c>
      <c r="D106" s="86" t="s">
        <v>118</v>
      </c>
      <c r="E106" s="86" t="s">
        <v>296</v>
      </c>
      <c r="F106" s="73" t="s">
        <v>442</v>
      </c>
      <c r="G106" s="86" t="s">
        <v>350</v>
      </c>
      <c r="H106" s="73" t="s">
        <v>472</v>
      </c>
      <c r="I106" s="73" t="s">
        <v>300</v>
      </c>
      <c r="J106" s="73"/>
      <c r="K106" s="83">
        <v>2.8200000000116883</v>
      </c>
      <c r="L106" s="86" t="s">
        <v>131</v>
      </c>
      <c r="M106" s="87">
        <v>4.4000000000000004E-2</v>
      </c>
      <c r="N106" s="87">
        <v>3.7000000000279487E-3</v>
      </c>
      <c r="O106" s="83">
        <v>35199.981656000004</v>
      </c>
      <c r="P106" s="85">
        <v>111.81</v>
      </c>
      <c r="Q106" s="73"/>
      <c r="R106" s="83">
        <v>39.357101197000006</v>
      </c>
      <c r="S106" s="84">
        <v>1.5831275527748327E-4</v>
      </c>
      <c r="T106" s="84">
        <f t="shared" si="1"/>
        <v>5.2513808529920929E-5</v>
      </c>
      <c r="U106" s="84">
        <f>R106/'סכום נכסי הקרן'!$C$42</f>
        <v>3.8418059493702886E-6</v>
      </c>
    </row>
    <row r="107" spans="2:21">
      <c r="B107" s="76" t="s">
        <v>528</v>
      </c>
      <c r="C107" s="73" t="s">
        <v>529</v>
      </c>
      <c r="D107" s="86" t="s">
        <v>118</v>
      </c>
      <c r="E107" s="86" t="s">
        <v>296</v>
      </c>
      <c r="F107" s="73" t="s">
        <v>442</v>
      </c>
      <c r="G107" s="86" t="s">
        <v>350</v>
      </c>
      <c r="H107" s="73" t="s">
        <v>472</v>
      </c>
      <c r="I107" s="73" t="s">
        <v>300</v>
      </c>
      <c r="J107" s="73"/>
      <c r="K107" s="83">
        <v>5.7899999999987157</v>
      </c>
      <c r="L107" s="86" t="s">
        <v>131</v>
      </c>
      <c r="M107" s="87">
        <v>2.6000000000000002E-2</v>
      </c>
      <c r="N107" s="87">
        <v>4.4999999999972449E-3</v>
      </c>
      <c r="O107" s="83">
        <v>2076790.0815389999</v>
      </c>
      <c r="P107" s="85">
        <v>113.59</v>
      </c>
      <c r="Q107" s="73"/>
      <c r="R107" s="83">
        <v>2359.0258481569999</v>
      </c>
      <c r="S107" s="84">
        <v>3.6836548414875027E-3</v>
      </c>
      <c r="T107" s="84">
        <f t="shared" si="1"/>
        <v>3.1476259160238629E-3</v>
      </c>
      <c r="U107" s="84">
        <f>R107/'סכום נכסי הקרן'!$C$42</f>
        <v>2.3027406141534312E-4</v>
      </c>
    </row>
    <row r="108" spans="2:21">
      <c r="B108" s="76" t="s">
        <v>530</v>
      </c>
      <c r="C108" s="73" t="s">
        <v>531</v>
      </c>
      <c r="D108" s="86" t="s">
        <v>118</v>
      </c>
      <c r="E108" s="86" t="s">
        <v>296</v>
      </c>
      <c r="F108" s="73" t="s">
        <v>532</v>
      </c>
      <c r="G108" s="86" t="s">
        <v>350</v>
      </c>
      <c r="H108" s="73" t="s">
        <v>472</v>
      </c>
      <c r="I108" s="73" t="s">
        <v>300</v>
      </c>
      <c r="J108" s="73"/>
      <c r="K108" s="83">
        <v>4.8800000000007921</v>
      </c>
      <c r="L108" s="86" t="s">
        <v>131</v>
      </c>
      <c r="M108" s="87">
        <v>1.3999999999999999E-2</v>
      </c>
      <c r="N108" s="87">
        <v>3.0999999999991347E-3</v>
      </c>
      <c r="O108" s="83">
        <v>2281181.739763</v>
      </c>
      <c r="P108" s="85">
        <v>106.36</v>
      </c>
      <c r="Q108" s="73"/>
      <c r="R108" s="83">
        <v>2426.264776691</v>
      </c>
      <c r="S108" s="84">
        <v>3.4636831760750078E-3</v>
      </c>
      <c r="T108" s="84">
        <f t="shared" si="1"/>
        <v>3.237342183518194E-3</v>
      </c>
      <c r="U108" s="84">
        <f>R108/'סכום נכסי הקרן'!$C$42</f>
        <v>2.3683752538536984E-4</v>
      </c>
    </row>
    <row r="109" spans="2:21">
      <c r="B109" s="76" t="s">
        <v>533</v>
      </c>
      <c r="C109" s="73" t="s">
        <v>534</v>
      </c>
      <c r="D109" s="86" t="s">
        <v>118</v>
      </c>
      <c r="E109" s="86" t="s">
        <v>296</v>
      </c>
      <c r="F109" s="73" t="s">
        <v>320</v>
      </c>
      <c r="G109" s="86" t="s">
        <v>306</v>
      </c>
      <c r="H109" s="73" t="s">
        <v>476</v>
      </c>
      <c r="I109" s="73" t="s">
        <v>129</v>
      </c>
      <c r="J109" s="73"/>
      <c r="K109" s="83">
        <v>2.75</v>
      </c>
      <c r="L109" s="86" t="s">
        <v>131</v>
      </c>
      <c r="M109" s="87">
        <v>1.8200000000000001E-2</v>
      </c>
      <c r="N109" s="87">
        <v>1.4700000000000968E-2</v>
      </c>
      <c r="O109" s="83">
        <v>57.36816000000001</v>
      </c>
      <c r="P109" s="85">
        <v>5050000</v>
      </c>
      <c r="Q109" s="73"/>
      <c r="R109" s="83">
        <v>2897.092045376</v>
      </c>
      <c r="S109" s="84">
        <v>4.0368841038632055E-3</v>
      </c>
      <c r="T109" s="84">
        <f t="shared" si="1"/>
        <v>3.8655625627232152E-3</v>
      </c>
      <c r="U109" s="84">
        <f>R109/'סכום נכסי הקרן'!$C$42</f>
        <v>2.8279688079891523E-4</v>
      </c>
    </row>
    <row r="110" spans="2:21">
      <c r="B110" s="76" t="s">
        <v>535</v>
      </c>
      <c r="C110" s="73" t="s">
        <v>536</v>
      </c>
      <c r="D110" s="86" t="s">
        <v>118</v>
      </c>
      <c r="E110" s="86" t="s">
        <v>296</v>
      </c>
      <c r="F110" s="73" t="s">
        <v>320</v>
      </c>
      <c r="G110" s="86" t="s">
        <v>306</v>
      </c>
      <c r="H110" s="73" t="s">
        <v>476</v>
      </c>
      <c r="I110" s="73" t="s">
        <v>129</v>
      </c>
      <c r="J110" s="73"/>
      <c r="K110" s="83">
        <v>1.9499999999998472</v>
      </c>
      <c r="L110" s="86" t="s">
        <v>131</v>
      </c>
      <c r="M110" s="87">
        <v>1.06E-2</v>
      </c>
      <c r="N110" s="87">
        <v>1.2600000000000723E-2</v>
      </c>
      <c r="O110" s="83">
        <v>71.486802999999995</v>
      </c>
      <c r="P110" s="85">
        <v>5027535</v>
      </c>
      <c r="Q110" s="73"/>
      <c r="R110" s="83">
        <v>3594.0240947490001</v>
      </c>
      <c r="S110" s="84">
        <v>5.2645115987922523E-3</v>
      </c>
      <c r="T110" s="84">
        <f t="shared" si="1"/>
        <v>4.7954724159907838E-3</v>
      </c>
      <c r="U110" s="84">
        <f>R110/'סכום נכסי הקרן'!$C$42</f>
        <v>3.5082723903556582E-4</v>
      </c>
    </row>
    <row r="111" spans="2:21">
      <c r="B111" s="76" t="s">
        <v>537</v>
      </c>
      <c r="C111" s="73" t="s">
        <v>538</v>
      </c>
      <c r="D111" s="86" t="s">
        <v>118</v>
      </c>
      <c r="E111" s="86" t="s">
        <v>296</v>
      </c>
      <c r="F111" s="73" t="s">
        <v>320</v>
      </c>
      <c r="G111" s="86" t="s">
        <v>306</v>
      </c>
      <c r="H111" s="73" t="s">
        <v>476</v>
      </c>
      <c r="I111" s="73" t="s">
        <v>129</v>
      </c>
      <c r="J111" s="73"/>
      <c r="K111" s="83">
        <v>3.8700000000002475</v>
      </c>
      <c r="L111" s="86" t="s">
        <v>131</v>
      </c>
      <c r="M111" s="87">
        <v>1.89E-2</v>
      </c>
      <c r="N111" s="87">
        <v>1.2500000000001552E-2</v>
      </c>
      <c r="O111" s="83">
        <v>127.544371</v>
      </c>
      <c r="P111" s="85">
        <v>5049913</v>
      </c>
      <c r="Q111" s="73"/>
      <c r="R111" s="83">
        <v>6440.8796884200001</v>
      </c>
      <c r="S111" s="84">
        <v>5.8511960271584547E-3</v>
      </c>
      <c r="T111" s="84">
        <f t="shared" si="1"/>
        <v>8.5940049555206215E-3</v>
      </c>
      <c r="U111" s="84">
        <f>R111/'סכום נכסי הקרן'!$C$42</f>
        <v>6.287203364468408E-4</v>
      </c>
    </row>
    <row r="112" spans="2:21">
      <c r="B112" s="76" t="s">
        <v>539</v>
      </c>
      <c r="C112" s="73" t="s">
        <v>540</v>
      </c>
      <c r="D112" s="86" t="s">
        <v>118</v>
      </c>
      <c r="E112" s="86" t="s">
        <v>296</v>
      </c>
      <c r="F112" s="73" t="s">
        <v>320</v>
      </c>
      <c r="G112" s="86" t="s">
        <v>306</v>
      </c>
      <c r="H112" s="73" t="s">
        <v>476</v>
      </c>
      <c r="I112" s="73" t="s">
        <v>129</v>
      </c>
      <c r="J112" s="73"/>
      <c r="K112" s="83">
        <v>5.250000000000294</v>
      </c>
      <c r="L112" s="86" t="s">
        <v>131</v>
      </c>
      <c r="M112" s="87">
        <v>1.89E-2</v>
      </c>
      <c r="N112" s="87">
        <v>1.6500000000002155E-2</v>
      </c>
      <c r="O112" s="83">
        <v>50.427982</v>
      </c>
      <c r="P112" s="85">
        <v>5065000</v>
      </c>
      <c r="Q112" s="73"/>
      <c r="R112" s="83">
        <v>2554.177427133</v>
      </c>
      <c r="S112" s="84">
        <v>6.3034977500000004E-3</v>
      </c>
      <c r="T112" s="84">
        <f t="shared" si="1"/>
        <v>3.4080148252923783E-3</v>
      </c>
      <c r="U112" s="84">
        <f>R112/'סכום נכסי הקרן'!$C$42</f>
        <v>2.4932359693337439E-4</v>
      </c>
    </row>
    <row r="113" spans="2:21">
      <c r="B113" s="76" t="s">
        <v>541</v>
      </c>
      <c r="C113" s="73" t="s">
        <v>542</v>
      </c>
      <c r="D113" s="86" t="s">
        <v>118</v>
      </c>
      <c r="E113" s="86" t="s">
        <v>296</v>
      </c>
      <c r="F113" s="73" t="s">
        <v>543</v>
      </c>
      <c r="G113" s="86" t="s">
        <v>306</v>
      </c>
      <c r="H113" s="73" t="s">
        <v>472</v>
      </c>
      <c r="I113" s="73" t="s">
        <v>300</v>
      </c>
      <c r="J113" s="73"/>
      <c r="K113" s="83">
        <v>0.98999999999999289</v>
      </c>
      <c r="L113" s="86" t="s">
        <v>131</v>
      </c>
      <c r="M113" s="87">
        <v>4.4999999999999998E-2</v>
      </c>
      <c r="N113" s="87">
        <v>1.029999999999877E-2</v>
      </c>
      <c r="O113" s="83">
        <v>5477329.5443280004</v>
      </c>
      <c r="P113" s="85">
        <v>124.73</v>
      </c>
      <c r="Q113" s="83">
        <v>74.298423460999999</v>
      </c>
      <c r="R113" s="83">
        <v>6906.1714784949991</v>
      </c>
      <c r="S113" s="84">
        <v>3.2182021525648599E-3</v>
      </c>
      <c r="T113" s="84">
        <f t="shared" si="1"/>
        <v>9.2148393978805469E-3</v>
      </c>
      <c r="U113" s="84">
        <f>R113/'סכום נכסי הקרן'!$C$42</f>
        <v>6.7413935138789906E-4</v>
      </c>
    </row>
    <row r="114" spans="2:21">
      <c r="B114" s="76" t="s">
        <v>544</v>
      </c>
      <c r="C114" s="73" t="s">
        <v>545</v>
      </c>
      <c r="D114" s="86" t="s">
        <v>118</v>
      </c>
      <c r="E114" s="86" t="s">
        <v>296</v>
      </c>
      <c r="F114" s="73" t="s">
        <v>447</v>
      </c>
      <c r="G114" s="86" t="s">
        <v>350</v>
      </c>
      <c r="H114" s="73" t="s">
        <v>472</v>
      </c>
      <c r="I114" s="73" t="s">
        <v>300</v>
      </c>
      <c r="J114" s="73"/>
      <c r="K114" s="83">
        <v>1.7200000000001971</v>
      </c>
      <c r="L114" s="86" t="s">
        <v>131</v>
      </c>
      <c r="M114" s="87">
        <v>4.9000000000000002E-2</v>
      </c>
      <c r="N114" s="87">
        <v>3.3999999999981909E-3</v>
      </c>
      <c r="O114" s="83">
        <v>1080930.954862</v>
      </c>
      <c r="P114" s="85">
        <v>112.51</v>
      </c>
      <c r="Q114" s="73"/>
      <c r="R114" s="83">
        <v>1216.1554263329999</v>
      </c>
      <c r="S114" s="84">
        <v>2.7090460448425079E-3</v>
      </c>
      <c r="T114" s="84">
        <f t="shared" si="1"/>
        <v>1.6227047028032546E-3</v>
      </c>
      <c r="U114" s="84">
        <f>R114/'סכום נכסי הקרן'!$C$42</f>
        <v>1.1871385366667248E-4</v>
      </c>
    </row>
    <row r="115" spans="2:21">
      <c r="B115" s="76" t="s">
        <v>546</v>
      </c>
      <c r="C115" s="73" t="s">
        <v>547</v>
      </c>
      <c r="D115" s="86" t="s">
        <v>118</v>
      </c>
      <c r="E115" s="86" t="s">
        <v>296</v>
      </c>
      <c r="F115" s="73" t="s">
        <v>447</v>
      </c>
      <c r="G115" s="86" t="s">
        <v>350</v>
      </c>
      <c r="H115" s="73" t="s">
        <v>472</v>
      </c>
      <c r="I115" s="73" t="s">
        <v>300</v>
      </c>
      <c r="J115" s="73"/>
      <c r="K115" s="83">
        <v>1.3800000000006416</v>
      </c>
      <c r="L115" s="86" t="s">
        <v>131</v>
      </c>
      <c r="M115" s="87">
        <v>5.8499999999999996E-2</v>
      </c>
      <c r="N115" s="87">
        <v>7.0999999999980254E-3</v>
      </c>
      <c r="O115" s="83">
        <v>694334.65351500001</v>
      </c>
      <c r="P115" s="85">
        <v>116.7</v>
      </c>
      <c r="Q115" s="73"/>
      <c r="R115" s="83">
        <v>810.28855909600009</v>
      </c>
      <c r="S115" s="84">
        <v>1.1772931801528044E-3</v>
      </c>
      <c r="T115" s="84">
        <f t="shared" si="1"/>
        <v>1.0811603739148436E-3</v>
      </c>
      <c r="U115" s="84">
        <f>R115/'סכום נכסי הקרן'!$C$42</f>
        <v>7.9095545971738835E-5</v>
      </c>
    </row>
    <row r="116" spans="2:21">
      <c r="B116" s="76" t="s">
        <v>548</v>
      </c>
      <c r="C116" s="73" t="s">
        <v>549</v>
      </c>
      <c r="D116" s="86" t="s">
        <v>118</v>
      </c>
      <c r="E116" s="86" t="s">
        <v>296</v>
      </c>
      <c r="F116" s="73" t="s">
        <v>447</v>
      </c>
      <c r="G116" s="86" t="s">
        <v>350</v>
      </c>
      <c r="H116" s="73" t="s">
        <v>472</v>
      </c>
      <c r="I116" s="73" t="s">
        <v>300</v>
      </c>
      <c r="J116" s="73"/>
      <c r="K116" s="83">
        <v>5.9800000000012226</v>
      </c>
      <c r="L116" s="86" t="s">
        <v>131</v>
      </c>
      <c r="M116" s="87">
        <v>2.2499999999999999E-2</v>
      </c>
      <c r="N116" s="87">
        <v>8.8000000000003648E-3</v>
      </c>
      <c r="O116" s="83">
        <v>968384.58873199997</v>
      </c>
      <c r="P116" s="85">
        <v>109.78</v>
      </c>
      <c r="Q116" s="83">
        <v>32.370569533000001</v>
      </c>
      <c r="R116" s="83">
        <v>1095.463171117</v>
      </c>
      <c r="S116" s="84">
        <v>2.5963197784825282E-3</v>
      </c>
      <c r="T116" s="84">
        <f t="shared" si="1"/>
        <v>1.4616661662064465E-3</v>
      </c>
      <c r="U116" s="84">
        <f>R116/'סכום נכסי הקרן'!$C$42</f>
        <v>1.0693259412189967E-4</v>
      </c>
    </row>
    <row r="117" spans="2:21">
      <c r="B117" s="76" t="s">
        <v>550</v>
      </c>
      <c r="C117" s="73" t="s">
        <v>551</v>
      </c>
      <c r="D117" s="86" t="s">
        <v>118</v>
      </c>
      <c r="E117" s="86" t="s">
        <v>296</v>
      </c>
      <c r="F117" s="73" t="s">
        <v>552</v>
      </c>
      <c r="G117" s="86" t="s">
        <v>415</v>
      </c>
      <c r="H117" s="73" t="s">
        <v>476</v>
      </c>
      <c r="I117" s="73" t="s">
        <v>129</v>
      </c>
      <c r="J117" s="73"/>
      <c r="K117" s="83">
        <v>0.98999999999863275</v>
      </c>
      <c r="L117" s="86" t="s">
        <v>131</v>
      </c>
      <c r="M117" s="87">
        <v>4.0500000000000001E-2</v>
      </c>
      <c r="N117" s="87">
        <v>5.1999999999871316E-3</v>
      </c>
      <c r="O117" s="83">
        <v>195558.65967299999</v>
      </c>
      <c r="P117" s="85">
        <v>127.16</v>
      </c>
      <c r="Q117" s="73"/>
      <c r="R117" s="83">
        <v>248.67240116599999</v>
      </c>
      <c r="S117" s="84">
        <v>2.6889194703661333E-3</v>
      </c>
      <c r="T117" s="84">
        <f t="shared" si="1"/>
        <v>3.3180123699004565E-4</v>
      </c>
      <c r="U117" s="84">
        <f>R117/'סכום נכסי הקרן'!$C$42</f>
        <v>2.42739196025076E-5</v>
      </c>
    </row>
    <row r="118" spans="2:21">
      <c r="B118" s="76" t="s">
        <v>553</v>
      </c>
      <c r="C118" s="73" t="s">
        <v>554</v>
      </c>
      <c r="D118" s="86" t="s">
        <v>118</v>
      </c>
      <c r="E118" s="86" t="s">
        <v>296</v>
      </c>
      <c r="F118" s="73" t="s">
        <v>555</v>
      </c>
      <c r="G118" s="86" t="s">
        <v>350</v>
      </c>
      <c r="H118" s="73" t="s">
        <v>476</v>
      </c>
      <c r="I118" s="73" t="s">
        <v>129</v>
      </c>
      <c r="J118" s="73"/>
      <c r="K118" s="83">
        <v>6.389999999998544</v>
      </c>
      <c r="L118" s="86" t="s">
        <v>131</v>
      </c>
      <c r="M118" s="87">
        <v>1.9599999999999999E-2</v>
      </c>
      <c r="N118" s="87">
        <v>4.4999999999997308E-3</v>
      </c>
      <c r="O118" s="83">
        <v>1675179.016111</v>
      </c>
      <c r="P118" s="85">
        <v>111.14</v>
      </c>
      <c r="Q118" s="73"/>
      <c r="R118" s="83">
        <v>1861.794007989</v>
      </c>
      <c r="S118" s="84">
        <v>1.6984278557984204E-3</v>
      </c>
      <c r="T118" s="84">
        <f t="shared" si="1"/>
        <v>2.484174166392644E-3</v>
      </c>
      <c r="U118" s="84">
        <f>R118/'סכום נכסי הקרן'!$C$42</f>
        <v>1.8173724890438081E-4</v>
      </c>
    </row>
    <row r="119" spans="2:21">
      <c r="B119" s="76" t="s">
        <v>556</v>
      </c>
      <c r="C119" s="73" t="s">
        <v>557</v>
      </c>
      <c r="D119" s="86" t="s">
        <v>118</v>
      </c>
      <c r="E119" s="86" t="s">
        <v>296</v>
      </c>
      <c r="F119" s="73" t="s">
        <v>555</v>
      </c>
      <c r="G119" s="86" t="s">
        <v>350</v>
      </c>
      <c r="H119" s="73" t="s">
        <v>476</v>
      </c>
      <c r="I119" s="73" t="s">
        <v>129</v>
      </c>
      <c r="J119" s="73"/>
      <c r="K119" s="83">
        <v>2.3499999999986687</v>
      </c>
      <c r="L119" s="86" t="s">
        <v>131</v>
      </c>
      <c r="M119" s="87">
        <v>2.75E-2</v>
      </c>
      <c r="N119" s="87">
        <v>4.6999999999973374E-3</v>
      </c>
      <c r="O119" s="83">
        <v>423108.18394100002</v>
      </c>
      <c r="P119" s="85">
        <v>106.51</v>
      </c>
      <c r="Q119" s="73"/>
      <c r="R119" s="83">
        <v>450.652540896</v>
      </c>
      <c r="S119" s="84">
        <v>1.0053095735613211E-3</v>
      </c>
      <c r="T119" s="84">
        <f t="shared" si="1"/>
        <v>6.0130143039952358E-4</v>
      </c>
      <c r="U119" s="84">
        <f>R119/'סכום נכסי הקרן'!$C$42</f>
        <v>4.3990018574972178E-5</v>
      </c>
    </row>
    <row r="120" spans="2:21">
      <c r="B120" s="76" t="s">
        <v>558</v>
      </c>
      <c r="C120" s="73" t="s">
        <v>559</v>
      </c>
      <c r="D120" s="86" t="s">
        <v>118</v>
      </c>
      <c r="E120" s="86" t="s">
        <v>296</v>
      </c>
      <c r="F120" s="73" t="s">
        <v>560</v>
      </c>
      <c r="G120" s="86" t="s">
        <v>306</v>
      </c>
      <c r="H120" s="73" t="s">
        <v>476</v>
      </c>
      <c r="I120" s="73" t="s">
        <v>129</v>
      </c>
      <c r="J120" s="73"/>
      <c r="K120" s="83">
        <v>5.2300000000009517</v>
      </c>
      <c r="L120" s="86" t="s">
        <v>131</v>
      </c>
      <c r="M120" s="87">
        <v>2.9700000000000001E-2</v>
      </c>
      <c r="N120" s="87">
        <v>1.3599999999996639E-2</v>
      </c>
      <c r="O120" s="83">
        <v>13.016555</v>
      </c>
      <c r="P120" s="85">
        <v>5486803</v>
      </c>
      <c r="Q120" s="73"/>
      <c r="R120" s="83">
        <v>714.19272208400002</v>
      </c>
      <c r="S120" s="84">
        <v>9.2975392857142858E-4</v>
      </c>
      <c r="T120" s="84">
        <f t="shared" si="1"/>
        <v>9.5294060589607202E-4</v>
      </c>
      <c r="U120" s="84">
        <f>R120/'סכום נכסי הקרן'!$C$42</f>
        <v>6.9715242364150985E-5</v>
      </c>
    </row>
    <row r="121" spans="2:21">
      <c r="B121" s="76" t="s">
        <v>561</v>
      </c>
      <c r="C121" s="73" t="s">
        <v>562</v>
      </c>
      <c r="D121" s="86" t="s">
        <v>118</v>
      </c>
      <c r="E121" s="86" t="s">
        <v>296</v>
      </c>
      <c r="F121" s="73" t="s">
        <v>332</v>
      </c>
      <c r="G121" s="86" t="s">
        <v>306</v>
      </c>
      <c r="H121" s="73" t="s">
        <v>476</v>
      </c>
      <c r="I121" s="73" t="s">
        <v>129</v>
      </c>
      <c r="J121" s="73"/>
      <c r="K121" s="83">
        <v>2.2800000000001588</v>
      </c>
      <c r="L121" s="86" t="s">
        <v>131</v>
      </c>
      <c r="M121" s="87">
        <v>1.4199999999999999E-2</v>
      </c>
      <c r="N121" s="87">
        <v>1.6300000000001095E-2</v>
      </c>
      <c r="O121" s="83">
        <v>119.14467199999999</v>
      </c>
      <c r="P121" s="85">
        <v>5069500</v>
      </c>
      <c r="Q121" s="73"/>
      <c r="R121" s="83">
        <v>6040.0392197179999</v>
      </c>
      <c r="S121" s="84">
        <v>5.6218879818808092E-3</v>
      </c>
      <c r="T121" s="84">
        <f t="shared" si="1"/>
        <v>8.0591673027398045E-3</v>
      </c>
      <c r="U121" s="84">
        <f>R121/'סכום נכסי הקרן'!$C$42</f>
        <v>5.895926758577245E-4</v>
      </c>
    </row>
    <row r="122" spans="2:21">
      <c r="B122" s="76" t="s">
        <v>563</v>
      </c>
      <c r="C122" s="73" t="s">
        <v>564</v>
      </c>
      <c r="D122" s="86" t="s">
        <v>118</v>
      </c>
      <c r="E122" s="86" t="s">
        <v>296</v>
      </c>
      <c r="F122" s="73" t="s">
        <v>332</v>
      </c>
      <c r="G122" s="86" t="s">
        <v>306</v>
      </c>
      <c r="H122" s="73" t="s">
        <v>476</v>
      </c>
      <c r="I122" s="73" t="s">
        <v>129</v>
      </c>
      <c r="J122" s="73"/>
      <c r="K122" s="83">
        <v>4.0600000000028471</v>
      </c>
      <c r="L122" s="86" t="s">
        <v>131</v>
      </c>
      <c r="M122" s="87">
        <v>2.0199999999999999E-2</v>
      </c>
      <c r="N122" s="87">
        <v>1.5000000000014524E-2</v>
      </c>
      <c r="O122" s="83">
        <v>13.284630999999999</v>
      </c>
      <c r="P122" s="85">
        <v>5182000</v>
      </c>
      <c r="Q122" s="73"/>
      <c r="R122" s="83">
        <v>688.40955443400003</v>
      </c>
      <c r="S122" s="84">
        <v>6.3124880019006888E-4</v>
      </c>
      <c r="T122" s="84">
        <f t="shared" si="1"/>
        <v>9.1853836873714845E-4</v>
      </c>
      <c r="U122" s="84">
        <f>R122/'סכום נכסי הקרן'!$C$42</f>
        <v>6.7198443010063098E-5</v>
      </c>
    </row>
    <row r="123" spans="2:21">
      <c r="B123" s="76" t="s">
        <v>565</v>
      </c>
      <c r="C123" s="73" t="s">
        <v>566</v>
      </c>
      <c r="D123" s="86" t="s">
        <v>118</v>
      </c>
      <c r="E123" s="86" t="s">
        <v>296</v>
      </c>
      <c r="F123" s="73" t="s">
        <v>332</v>
      </c>
      <c r="G123" s="86" t="s">
        <v>306</v>
      </c>
      <c r="H123" s="73" t="s">
        <v>476</v>
      </c>
      <c r="I123" s="73" t="s">
        <v>129</v>
      </c>
      <c r="J123" s="73"/>
      <c r="K123" s="83">
        <v>5.0200000000000884</v>
      </c>
      <c r="L123" s="86" t="s">
        <v>131</v>
      </c>
      <c r="M123" s="87">
        <v>2.5899999999999999E-2</v>
      </c>
      <c r="N123" s="87">
        <v>1.620000000000121E-2</v>
      </c>
      <c r="O123" s="83">
        <v>115.21289799999998</v>
      </c>
      <c r="P123" s="85">
        <v>5316960</v>
      </c>
      <c r="Q123" s="73"/>
      <c r="R123" s="83">
        <v>6125.8234720229993</v>
      </c>
      <c r="S123" s="84">
        <v>5.4543813852199014E-3</v>
      </c>
      <c r="T123" s="84">
        <f t="shared" si="1"/>
        <v>8.1736284206427295E-3</v>
      </c>
      <c r="U123" s="84">
        <f>R123/'סכום נכסי הקרן'!$C$42</f>
        <v>5.9796642394496302E-4</v>
      </c>
    </row>
    <row r="124" spans="2:21">
      <c r="B124" s="76" t="s">
        <v>567</v>
      </c>
      <c r="C124" s="73" t="s">
        <v>568</v>
      </c>
      <c r="D124" s="86" t="s">
        <v>118</v>
      </c>
      <c r="E124" s="86" t="s">
        <v>296</v>
      </c>
      <c r="F124" s="73" t="s">
        <v>332</v>
      </c>
      <c r="G124" s="86" t="s">
        <v>306</v>
      </c>
      <c r="H124" s="73" t="s">
        <v>476</v>
      </c>
      <c r="I124" s="73" t="s">
        <v>129</v>
      </c>
      <c r="J124" s="73"/>
      <c r="K124" s="83">
        <v>2.9500000000001898</v>
      </c>
      <c r="L124" s="86" t="s">
        <v>131</v>
      </c>
      <c r="M124" s="87">
        <v>1.5900000000000001E-2</v>
      </c>
      <c r="N124" s="87">
        <v>1.4600000000000571E-2</v>
      </c>
      <c r="O124" s="83">
        <v>84.026780000000002</v>
      </c>
      <c r="P124" s="85">
        <v>5019500</v>
      </c>
      <c r="Q124" s="73"/>
      <c r="R124" s="83">
        <v>4217.7241529559997</v>
      </c>
      <c r="S124" s="84">
        <v>5.6130113560454243E-3</v>
      </c>
      <c r="T124" s="84">
        <f t="shared" si="1"/>
        <v>5.6276695148787343E-3</v>
      </c>
      <c r="U124" s="84">
        <f>R124/'סכום נכסי הקרן'!$C$42</f>
        <v>4.1170912620120114E-4</v>
      </c>
    </row>
    <row r="125" spans="2:21">
      <c r="B125" s="76" t="s">
        <v>569</v>
      </c>
      <c r="C125" s="73" t="s">
        <v>570</v>
      </c>
      <c r="D125" s="86" t="s">
        <v>118</v>
      </c>
      <c r="E125" s="86" t="s">
        <v>296</v>
      </c>
      <c r="F125" s="73" t="s">
        <v>571</v>
      </c>
      <c r="G125" s="86" t="s">
        <v>419</v>
      </c>
      <c r="H125" s="73" t="s">
        <v>472</v>
      </c>
      <c r="I125" s="73" t="s">
        <v>300</v>
      </c>
      <c r="J125" s="73"/>
      <c r="K125" s="83">
        <v>4.2999999999988949</v>
      </c>
      <c r="L125" s="86" t="s">
        <v>131</v>
      </c>
      <c r="M125" s="87">
        <v>1.9400000000000001E-2</v>
      </c>
      <c r="N125" s="87">
        <v>5.9999999999778915E-4</v>
      </c>
      <c r="O125" s="83">
        <v>1406995.626137</v>
      </c>
      <c r="P125" s="85">
        <v>109.3</v>
      </c>
      <c r="Q125" s="73"/>
      <c r="R125" s="83">
        <v>1537.846115839</v>
      </c>
      <c r="S125" s="84">
        <v>2.9200937462525865E-3</v>
      </c>
      <c r="T125" s="84">
        <f t="shared" si="1"/>
        <v>2.0519335525098995E-3</v>
      </c>
      <c r="U125" s="84">
        <f>R125/'סכום נכסי הקרן'!$C$42</f>
        <v>1.5011538394236733E-4</v>
      </c>
    </row>
    <row r="126" spans="2:21">
      <c r="B126" s="76" t="s">
        <v>572</v>
      </c>
      <c r="C126" s="73" t="s">
        <v>573</v>
      </c>
      <c r="D126" s="86" t="s">
        <v>118</v>
      </c>
      <c r="E126" s="86" t="s">
        <v>296</v>
      </c>
      <c r="F126" s="73" t="s">
        <v>571</v>
      </c>
      <c r="G126" s="86" t="s">
        <v>419</v>
      </c>
      <c r="H126" s="73" t="s">
        <v>472</v>
      </c>
      <c r="I126" s="73" t="s">
        <v>300</v>
      </c>
      <c r="J126" s="73"/>
      <c r="K126" s="83">
        <v>5.3300000000003802</v>
      </c>
      <c r="L126" s="86" t="s">
        <v>131</v>
      </c>
      <c r="M126" s="87">
        <v>1.23E-2</v>
      </c>
      <c r="N126" s="87">
        <v>2.7999999999999995E-3</v>
      </c>
      <c r="O126" s="83">
        <v>5592624.8192969998</v>
      </c>
      <c r="P126" s="85">
        <v>105.9</v>
      </c>
      <c r="Q126" s="73"/>
      <c r="R126" s="83">
        <v>5922.5898445749999</v>
      </c>
      <c r="S126" s="84">
        <v>3.5279458005674073E-3</v>
      </c>
      <c r="T126" s="84">
        <f t="shared" si="1"/>
        <v>7.9024557104061567E-3</v>
      </c>
      <c r="U126" s="84">
        <f>R126/'סכום נכסי הקרן'!$C$42</f>
        <v>5.7812796696273623E-4</v>
      </c>
    </row>
    <row r="127" spans="2:21">
      <c r="B127" s="76" t="s">
        <v>574</v>
      </c>
      <c r="C127" s="73" t="s">
        <v>575</v>
      </c>
      <c r="D127" s="86" t="s">
        <v>118</v>
      </c>
      <c r="E127" s="86" t="s">
        <v>296</v>
      </c>
      <c r="F127" s="73" t="s">
        <v>576</v>
      </c>
      <c r="G127" s="86" t="s">
        <v>415</v>
      </c>
      <c r="H127" s="73" t="s">
        <v>476</v>
      </c>
      <c r="I127" s="73" t="s">
        <v>129</v>
      </c>
      <c r="J127" s="73"/>
      <c r="K127" s="83">
        <v>5.5099999999985174</v>
      </c>
      <c r="L127" s="86" t="s">
        <v>131</v>
      </c>
      <c r="M127" s="87">
        <v>2.2499999999999999E-2</v>
      </c>
      <c r="N127" s="87">
        <v>-9.0000000000731801E-4</v>
      </c>
      <c r="O127" s="83">
        <v>461298.09143899998</v>
      </c>
      <c r="P127" s="85">
        <v>115.53</v>
      </c>
      <c r="Q127" s="73"/>
      <c r="R127" s="83">
        <v>532.937692029</v>
      </c>
      <c r="S127" s="84">
        <v>1.1275480284809593E-3</v>
      </c>
      <c r="T127" s="84">
        <f t="shared" si="1"/>
        <v>7.1109373064605049E-4</v>
      </c>
      <c r="U127" s="84">
        <f>R127/'סכום נכסי הקרן'!$C$42</f>
        <v>5.2022205233874008E-5</v>
      </c>
    </row>
    <row r="128" spans="2:21">
      <c r="B128" s="76" t="s">
        <v>577</v>
      </c>
      <c r="C128" s="73" t="s">
        <v>578</v>
      </c>
      <c r="D128" s="86" t="s">
        <v>118</v>
      </c>
      <c r="E128" s="86" t="s">
        <v>296</v>
      </c>
      <c r="F128" s="73" t="s">
        <v>579</v>
      </c>
      <c r="G128" s="86" t="s">
        <v>350</v>
      </c>
      <c r="H128" s="73" t="s">
        <v>472</v>
      </c>
      <c r="I128" s="73" t="s">
        <v>300</v>
      </c>
      <c r="J128" s="73"/>
      <c r="K128" s="83">
        <v>5.3999999999990358</v>
      </c>
      <c r="L128" s="86" t="s">
        <v>131</v>
      </c>
      <c r="M128" s="87">
        <v>1.4199999999999999E-2</v>
      </c>
      <c r="N128" s="87">
        <v>3.3999999999979641E-3</v>
      </c>
      <c r="O128" s="83">
        <v>1757362.5655079999</v>
      </c>
      <c r="P128" s="85">
        <v>106.21</v>
      </c>
      <c r="Q128" s="73"/>
      <c r="R128" s="83">
        <v>1866.494722207</v>
      </c>
      <c r="S128" s="84">
        <v>2.2898893076817701E-3</v>
      </c>
      <c r="T128" s="84">
        <f t="shared" si="1"/>
        <v>2.4904462849910723E-3</v>
      </c>
      <c r="U128" s="84">
        <f>R128/'סכום נכסי הקרן'!$C$42</f>
        <v>1.8219610464577824E-4</v>
      </c>
    </row>
    <row r="129" spans="2:21">
      <c r="B129" s="76" t="s">
        <v>580</v>
      </c>
      <c r="C129" s="73" t="s">
        <v>581</v>
      </c>
      <c r="D129" s="86" t="s">
        <v>118</v>
      </c>
      <c r="E129" s="86" t="s">
        <v>296</v>
      </c>
      <c r="F129" s="73" t="s">
        <v>582</v>
      </c>
      <c r="G129" s="86" t="s">
        <v>127</v>
      </c>
      <c r="H129" s="73" t="s">
        <v>472</v>
      </c>
      <c r="I129" s="73" t="s">
        <v>300</v>
      </c>
      <c r="J129" s="73"/>
      <c r="K129" s="83">
        <v>1.2600000000002418</v>
      </c>
      <c r="L129" s="86" t="s">
        <v>131</v>
      </c>
      <c r="M129" s="87">
        <v>2.1499999999999998E-2</v>
      </c>
      <c r="N129" s="87">
        <v>5.0999999999993958E-3</v>
      </c>
      <c r="O129" s="83">
        <v>1445915.664505</v>
      </c>
      <c r="P129" s="85">
        <v>102.63</v>
      </c>
      <c r="Q129" s="83">
        <v>170.29446971300001</v>
      </c>
      <c r="R129" s="83">
        <v>1654.2377162099999</v>
      </c>
      <c r="S129" s="84">
        <v>3.061526059376258E-3</v>
      </c>
      <c r="T129" s="84">
        <f t="shared" si="1"/>
        <v>2.2072337659524402E-3</v>
      </c>
      <c r="U129" s="84">
        <f>R129/'סכום נכסי הקרן'!$C$42</f>
        <v>1.614768391604188E-4</v>
      </c>
    </row>
    <row r="130" spans="2:21">
      <c r="B130" s="76" t="s">
        <v>583</v>
      </c>
      <c r="C130" s="73" t="s">
        <v>584</v>
      </c>
      <c r="D130" s="86" t="s">
        <v>118</v>
      </c>
      <c r="E130" s="86" t="s">
        <v>296</v>
      </c>
      <c r="F130" s="73" t="s">
        <v>582</v>
      </c>
      <c r="G130" s="86" t="s">
        <v>127</v>
      </c>
      <c r="H130" s="73" t="s">
        <v>472</v>
      </c>
      <c r="I130" s="73" t="s">
        <v>300</v>
      </c>
      <c r="J130" s="73"/>
      <c r="K130" s="83">
        <v>2.7800000000007343</v>
      </c>
      <c r="L130" s="86" t="s">
        <v>131</v>
      </c>
      <c r="M130" s="87">
        <v>1.8000000000000002E-2</v>
      </c>
      <c r="N130" s="87">
        <v>8.6999999999987747E-3</v>
      </c>
      <c r="O130" s="83">
        <v>1108434.3276569999</v>
      </c>
      <c r="P130" s="85">
        <v>103.18</v>
      </c>
      <c r="Q130" s="73"/>
      <c r="R130" s="83">
        <v>1143.6825264220001</v>
      </c>
      <c r="S130" s="84">
        <v>1.411257675592017E-3</v>
      </c>
      <c r="T130" s="84">
        <f t="shared" si="1"/>
        <v>1.5260047967180863E-3</v>
      </c>
      <c r="U130" s="84">
        <f>R130/'סכום נכסי הקרן'!$C$42</f>
        <v>1.116394805655504E-4</v>
      </c>
    </row>
    <row r="131" spans="2:21">
      <c r="B131" s="76" t="s">
        <v>585</v>
      </c>
      <c r="C131" s="73" t="s">
        <v>586</v>
      </c>
      <c r="D131" s="86" t="s">
        <v>118</v>
      </c>
      <c r="E131" s="86" t="s">
        <v>296</v>
      </c>
      <c r="F131" s="73" t="s">
        <v>587</v>
      </c>
      <c r="G131" s="86" t="s">
        <v>350</v>
      </c>
      <c r="H131" s="73" t="s">
        <v>588</v>
      </c>
      <c r="I131" s="73" t="s">
        <v>129</v>
      </c>
      <c r="J131" s="73"/>
      <c r="K131" s="83">
        <v>4.1899999999967923</v>
      </c>
      <c r="L131" s="86" t="s">
        <v>131</v>
      </c>
      <c r="M131" s="87">
        <v>2.5000000000000001E-2</v>
      </c>
      <c r="N131" s="87">
        <v>6.000000000000001E-3</v>
      </c>
      <c r="O131" s="83">
        <v>541058.68007300003</v>
      </c>
      <c r="P131" s="85">
        <v>109.47</v>
      </c>
      <c r="Q131" s="73"/>
      <c r="R131" s="83">
        <v>592.29693811000004</v>
      </c>
      <c r="S131" s="84">
        <v>1.7644327906014706E-3</v>
      </c>
      <c r="T131" s="84">
        <f t="shared" si="1"/>
        <v>7.9029621224080014E-4</v>
      </c>
      <c r="U131" s="84">
        <f>R131/'סכום נכסי הקרן'!$C$42</f>
        <v>5.7816501505915101E-5</v>
      </c>
    </row>
    <row r="132" spans="2:21">
      <c r="B132" s="76" t="s">
        <v>589</v>
      </c>
      <c r="C132" s="73" t="s">
        <v>590</v>
      </c>
      <c r="D132" s="86" t="s">
        <v>118</v>
      </c>
      <c r="E132" s="86" t="s">
        <v>296</v>
      </c>
      <c r="F132" s="73" t="s">
        <v>587</v>
      </c>
      <c r="G132" s="86" t="s">
        <v>350</v>
      </c>
      <c r="H132" s="73" t="s">
        <v>588</v>
      </c>
      <c r="I132" s="73" t="s">
        <v>129</v>
      </c>
      <c r="J132" s="73"/>
      <c r="K132" s="83">
        <v>6.8499999999991346</v>
      </c>
      <c r="L132" s="86" t="s">
        <v>131</v>
      </c>
      <c r="M132" s="87">
        <v>1.9E-2</v>
      </c>
      <c r="N132" s="87">
        <v>1.0299999999998581E-2</v>
      </c>
      <c r="O132" s="83">
        <v>1188939.908516</v>
      </c>
      <c r="P132" s="85">
        <v>106.72</v>
      </c>
      <c r="Q132" s="73"/>
      <c r="R132" s="83">
        <v>1268.8366658059999</v>
      </c>
      <c r="S132" s="84">
        <v>5.5013155171590496E-3</v>
      </c>
      <c r="T132" s="84">
        <f t="shared" si="1"/>
        <v>1.6929967832325652E-3</v>
      </c>
      <c r="U132" s="84">
        <f>R132/'סכום נכסי הקרן'!$C$42</f>
        <v>1.2385628268385323E-4</v>
      </c>
    </row>
    <row r="133" spans="2:21">
      <c r="B133" s="76" t="s">
        <v>591</v>
      </c>
      <c r="C133" s="73" t="s">
        <v>592</v>
      </c>
      <c r="D133" s="86" t="s">
        <v>118</v>
      </c>
      <c r="E133" s="86" t="s">
        <v>296</v>
      </c>
      <c r="F133" s="73" t="s">
        <v>579</v>
      </c>
      <c r="G133" s="86" t="s">
        <v>350</v>
      </c>
      <c r="H133" s="73" t="s">
        <v>588</v>
      </c>
      <c r="I133" s="73" t="s">
        <v>129</v>
      </c>
      <c r="J133" s="73"/>
      <c r="K133" s="83">
        <v>3.6400000000003181</v>
      </c>
      <c r="L133" s="86" t="s">
        <v>131</v>
      </c>
      <c r="M133" s="87">
        <v>2.1499999999999998E-2</v>
      </c>
      <c r="N133" s="87">
        <v>9.8000000000023936E-3</v>
      </c>
      <c r="O133" s="83">
        <v>3075154.4763880004</v>
      </c>
      <c r="P133" s="85">
        <v>105.96</v>
      </c>
      <c r="Q133" s="73"/>
      <c r="R133" s="83">
        <v>3258.4334876890007</v>
      </c>
      <c r="S133" s="84">
        <v>2.9407504192276212E-3</v>
      </c>
      <c r="T133" s="84">
        <f t="shared" si="1"/>
        <v>4.3476970375304399E-3</v>
      </c>
      <c r="U133" s="84">
        <f>R133/'סכום נכסי הקרן'!$C$42</f>
        <v>3.1806888154621473E-4</v>
      </c>
    </row>
    <row r="134" spans="2:21">
      <c r="B134" s="76" t="s">
        <v>593</v>
      </c>
      <c r="C134" s="73" t="s">
        <v>594</v>
      </c>
      <c r="D134" s="86" t="s">
        <v>118</v>
      </c>
      <c r="E134" s="86" t="s">
        <v>296</v>
      </c>
      <c r="F134" s="73" t="s">
        <v>595</v>
      </c>
      <c r="G134" s="86" t="s">
        <v>127</v>
      </c>
      <c r="H134" s="73" t="s">
        <v>596</v>
      </c>
      <c r="I134" s="73" t="s">
        <v>300</v>
      </c>
      <c r="J134" s="73"/>
      <c r="K134" s="83">
        <v>1.6800000000000834</v>
      </c>
      <c r="L134" s="86" t="s">
        <v>131</v>
      </c>
      <c r="M134" s="87">
        <v>3.15E-2</v>
      </c>
      <c r="N134" s="87">
        <v>3.2999999999994444E-2</v>
      </c>
      <c r="O134" s="83">
        <v>1433999.9578810001</v>
      </c>
      <c r="P134" s="85">
        <v>100.4</v>
      </c>
      <c r="Q134" s="73"/>
      <c r="R134" s="83">
        <v>1439.735957866</v>
      </c>
      <c r="S134" s="84">
        <v>3.8509888291753461E-3</v>
      </c>
      <c r="T134" s="84">
        <f t="shared" si="1"/>
        <v>1.9210260950514439E-3</v>
      </c>
      <c r="U134" s="84">
        <f>R134/'סכום נכסי הקרן'!$C$42</f>
        <v>1.4053845431262463E-4</v>
      </c>
    </row>
    <row r="135" spans="2:21">
      <c r="B135" s="76" t="s">
        <v>597</v>
      </c>
      <c r="C135" s="73" t="s">
        <v>598</v>
      </c>
      <c r="D135" s="86" t="s">
        <v>118</v>
      </c>
      <c r="E135" s="86" t="s">
        <v>296</v>
      </c>
      <c r="F135" s="73" t="s">
        <v>595</v>
      </c>
      <c r="G135" s="86" t="s">
        <v>127</v>
      </c>
      <c r="H135" s="73" t="s">
        <v>596</v>
      </c>
      <c r="I135" s="73" t="s">
        <v>300</v>
      </c>
      <c r="J135" s="73"/>
      <c r="K135" s="83">
        <v>1.3100000000004892</v>
      </c>
      <c r="L135" s="86" t="s">
        <v>131</v>
      </c>
      <c r="M135" s="87">
        <v>2.8500000000000001E-2</v>
      </c>
      <c r="N135" s="87">
        <v>2.7799999999986585E-2</v>
      </c>
      <c r="O135" s="83">
        <v>542559.38509600004</v>
      </c>
      <c r="P135" s="85">
        <v>101.71</v>
      </c>
      <c r="Q135" s="73"/>
      <c r="R135" s="83">
        <v>551.837112983</v>
      </c>
      <c r="S135" s="84">
        <v>3.7636665632933579E-3</v>
      </c>
      <c r="T135" s="84">
        <f t="shared" si="1"/>
        <v>7.3631104958264899E-4</v>
      </c>
      <c r="U135" s="84">
        <f>R135/'סכום נכסי הקרן'!$C$42</f>
        <v>5.3867054210359737E-5</v>
      </c>
    </row>
    <row r="136" spans="2:21">
      <c r="B136" s="76" t="s">
        <v>599</v>
      </c>
      <c r="C136" s="73" t="s">
        <v>600</v>
      </c>
      <c r="D136" s="86" t="s">
        <v>118</v>
      </c>
      <c r="E136" s="86" t="s">
        <v>296</v>
      </c>
      <c r="F136" s="73" t="s">
        <v>601</v>
      </c>
      <c r="G136" s="86" t="s">
        <v>411</v>
      </c>
      <c r="H136" s="73" t="s">
        <v>602</v>
      </c>
      <c r="I136" s="73" t="s">
        <v>129</v>
      </c>
      <c r="J136" s="73"/>
      <c r="K136" s="83">
        <v>9.9999999979489447E-3</v>
      </c>
      <c r="L136" s="86" t="s">
        <v>131</v>
      </c>
      <c r="M136" s="87">
        <v>4.8000000000000001E-2</v>
      </c>
      <c r="N136" s="87">
        <v>6.4900000000020525E-2</v>
      </c>
      <c r="O136" s="83">
        <v>190599.640484</v>
      </c>
      <c r="P136" s="85">
        <v>102.32</v>
      </c>
      <c r="Q136" s="73"/>
      <c r="R136" s="83">
        <v>195.02155844000001</v>
      </c>
      <c r="S136" s="84">
        <v>2.4484820986074712E-3</v>
      </c>
      <c r="T136" s="84">
        <f t="shared" si="1"/>
        <v>2.6021542409494298E-4</v>
      </c>
      <c r="U136" s="84">
        <f>R136/'סכום נכסי הקרן'!$C$42</f>
        <v>1.9036843687242084E-5</v>
      </c>
    </row>
    <row r="137" spans="2:21">
      <c r="B137" s="76" t="s">
        <v>603</v>
      </c>
      <c r="C137" s="73" t="s">
        <v>604</v>
      </c>
      <c r="D137" s="86" t="s">
        <v>118</v>
      </c>
      <c r="E137" s="86" t="s">
        <v>296</v>
      </c>
      <c r="F137" s="73" t="s">
        <v>346</v>
      </c>
      <c r="G137" s="86" t="s">
        <v>306</v>
      </c>
      <c r="H137" s="73" t="s">
        <v>596</v>
      </c>
      <c r="I137" s="73" t="s">
        <v>300</v>
      </c>
      <c r="J137" s="73"/>
      <c r="K137" s="83">
        <v>0.98000000000000331</v>
      </c>
      <c r="L137" s="86" t="s">
        <v>131</v>
      </c>
      <c r="M137" s="87">
        <v>5.0999999999999997E-2</v>
      </c>
      <c r="N137" s="87">
        <v>1.2999999999999522E-2</v>
      </c>
      <c r="O137" s="83">
        <v>4932626.1498480001</v>
      </c>
      <c r="P137" s="85">
        <v>125.37</v>
      </c>
      <c r="Q137" s="83">
        <v>75.978370853000001</v>
      </c>
      <c r="R137" s="83">
        <v>6260.0120401510003</v>
      </c>
      <c r="S137" s="84">
        <v>4.2995501187395547E-3</v>
      </c>
      <c r="T137" s="84">
        <f t="shared" si="1"/>
        <v>8.3526749601301239E-3</v>
      </c>
      <c r="U137" s="84">
        <f>R137/'סכום נכסי הקרן'!$C$42</f>
        <v>6.1106511322065924E-4</v>
      </c>
    </row>
    <row r="138" spans="2:21">
      <c r="B138" s="76" t="s">
        <v>605</v>
      </c>
      <c r="C138" s="73" t="s">
        <v>606</v>
      </c>
      <c r="D138" s="86" t="s">
        <v>118</v>
      </c>
      <c r="E138" s="86" t="s">
        <v>296</v>
      </c>
      <c r="F138" s="73" t="s">
        <v>515</v>
      </c>
      <c r="G138" s="86" t="s">
        <v>306</v>
      </c>
      <c r="H138" s="73" t="s">
        <v>596</v>
      </c>
      <c r="I138" s="73" t="s">
        <v>300</v>
      </c>
      <c r="J138" s="73"/>
      <c r="K138" s="83">
        <v>0.48999999999974869</v>
      </c>
      <c r="L138" s="86" t="s">
        <v>131</v>
      </c>
      <c r="M138" s="87">
        <v>2.4E-2</v>
      </c>
      <c r="N138" s="87">
        <v>9.7999999999949742E-3</v>
      </c>
      <c r="O138" s="83">
        <v>116450.78628499999</v>
      </c>
      <c r="P138" s="85">
        <v>102.53</v>
      </c>
      <c r="Q138" s="73"/>
      <c r="R138" s="83">
        <v>119.396991347</v>
      </c>
      <c r="S138" s="84">
        <v>2.6759784946308214E-3</v>
      </c>
      <c r="T138" s="84">
        <f t="shared" si="1"/>
        <v>1.5931027824587127E-4</v>
      </c>
      <c r="U138" s="84">
        <f>R138/'סכום נכסי הקרן'!$C$42</f>
        <v>1.1654823595818634E-5</v>
      </c>
    </row>
    <row r="139" spans="2:21">
      <c r="B139" s="76" t="s">
        <v>607</v>
      </c>
      <c r="C139" s="73" t="s">
        <v>608</v>
      </c>
      <c r="D139" s="86" t="s">
        <v>118</v>
      </c>
      <c r="E139" s="86" t="s">
        <v>296</v>
      </c>
      <c r="F139" s="73" t="s">
        <v>532</v>
      </c>
      <c r="G139" s="86" t="s">
        <v>350</v>
      </c>
      <c r="H139" s="73" t="s">
        <v>596</v>
      </c>
      <c r="I139" s="73" t="s">
        <v>300</v>
      </c>
      <c r="J139" s="73"/>
      <c r="K139" s="83">
        <v>2.3000000000457117</v>
      </c>
      <c r="L139" s="86" t="s">
        <v>131</v>
      </c>
      <c r="M139" s="87">
        <v>3.4500000000000003E-2</v>
      </c>
      <c r="N139" s="87">
        <v>2.8000000000130603E-3</v>
      </c>
      <c r="O139" s="83">
        <v>28490.192321999999</v>
      </c>
      <c r="P139" s="85">
        <v>107.5</v>
      </c>
      <c r="Q139" s="73"/>
      <c r="R139" s="83">
        <v>30.626956581999998</v>
      </c>
      <c r="S139" s="84">
        <v>1.1267126424542829E-4</v>
      </c>
      <c r="T139" s="84">
        <f t="shared" si="1"/>
        <v>4.0865258997376181E-5</v>
      </c>
      <c r="U139" s="84">
        <f>R139/'סכום נכסי הקרן'!$C$42</f>
        <v>2.9896211974270595E-6</v>
      </c>
    </row>
    <row r="140" spans="2:21">
      <c r="B140" s="76" t="s">
        <v>609</v>
      </c>
      <c r="C140" s="73" t="s">
        <v>610</v>
      </c>
      <c r="D140" s="86" t="s">
        <v>118</v>
      </c>
      <c r="E140" s="86" t="s">
        <v>296</v>
      </c>
      <c r="F140" s="73" t="s">
        <v>532</v>
      </c>
      <c r="G140" s="86" t="s">
        <v>350</v>
      </c>
      <c r="H140" s="73" t="s">
        <v>596</v>
      </c>
      <c r="I140" s="73" t="s">
        <v>300</v>
      </c>
      <c r="J140" s="73"/>
      <c r="K140" s="83">
        <v>4.1000000000003087</v>
      </c>
      <c r="L140" s="86" t="s">
        <v>131</v>
      </c>
      <c r="M140" s="87">
        <v>2.0499999999999997E-2</v>
      </c>
      <c r="N140" s="87">
        <v>5.2999999999986122E-3</v>
      </c>
      <c r="O140" s="83">
        <v>1196278.5615650001</v>
      </c>
      <c r="P140" s="85">
        <v>108.47</v>
      </c>
      <c r="Q140" s="73"/>
      <c r="R140" s="83">
        <v>1297.6033538059999</v>
      </c>
      <c r="S140" s="84">
        <v>2.0922410301450413E-3</v>
      </c>
      <c r="T140" s="84">
        <f t="shared" ref="T140:T201" si="2">IFERROR(R140/$R$11,0)</f>
        <v>1.731379903425043E-3</v>
      </c>
      <c r="U140" s="84">
        <f>R140/'סכום נכסי הקרן'!$C$42</f>
        <v>1.2666431553538099E-4</v>
      </c>
    </row>
    <row r="141" spans="2:21">
      <c r="B141" s="76" t="s">
        <v>611</v>
      </c>
      <c r="C141" s="73" t="s">
        <v>612</v>
      </c>
      <c r="D141" s="86" t="s">
        <v>118</v>
      </c>
      <c r="E141" s="86" t="s">
        <v>296</v>
      </c>
      <c r="F141" s="73" t="s">
        <v>532</v>
      </c>
      <c r="G141" s="86" t="s">
        <v>350</v>
      </c>
      <c r="H141" s="73" t="s">
        <v>596</v>
      </c>
      <c r="I141" s="73" t="s">
        <v>300</v>
      </c>
      <c r="J141" s="73"/>
      <c r="K141" s="83">
        <v>6.6699999999999404</v>
      </c>
      <c r="L141" s="86" t="s">
        <v>131</v>
      </c>
      <c r="M141" s="87">
        <v>8.3999999999999995E-3</v>
      </c>
      <c r="N141" s="87">
        <v>8.9000000000013183E-3</v>
      </c>
      <c r="O141" s="83">
        <v>2206593.6414200002</v>
      </c>
      <c r="P141" s="85">
        <v>99.74</v>
      </c>
      <c r="Q141" s="73"/>
      <c r="R141" s="83">
        <v>2200.8564645389997</v>
      </c>
      <c r="S141" s="84">
        <v>3.8528180188992221E-3</v>
      </c>
      <c r="T141" s="84">
        <f t="shared" si="2"/>
        <v>2.9365820008473965E-3</v>
      </c>
      <c r="U141" s="84">
        <f>R141/'סכום נכסי הקרן'!$C$42</f>
        <v>2.1483450767508484E-4</v>
      </c>
    </row>
    <row r="142" spans="2:21">
      <c r="B142" s="76" t="s">
        <v>613</v>
      </c>
      <c r="C142" s="73" t="s">
        <v>614</v>
      </c>
      <c r="D142" s="86" t="s">
        <v>118</v>
      </c>
      <c r="E142" s="86" t="s">
        <v>296</v>
      </c>
      <c r="F142" s="73" t="s">
        <v>615</v>
      </c>
      <c r="G142" s="86" t="s">
        <v>128</v>
      </c>
      <c r="H142" s="73" t="s">
        <v>602</v>
      </c>
      <c r="I142" s="73" t="s">
        <v>129</v>
      </c>
      <c r="J142" s="73"/>
      <c r="K142" s="83">
        <v>3.2299999999991535</v>
      </c>
      <c r="L142" s="86" t="s">
        <v>131</v>
      </c>
      <c r="M142" s="87">
        <v>1.8500000000000003E-2</v>
      </c>
      <c r="N142" s="87">
        <v>1.3599999999996998E-2</v>
      </c>
      <c r="O142" s="83">
        <v>1836363.3921000001</v>
      </c>
      <c r="P142" s="85">
        <v>101.63</v>
      </c>
      <c r="Q142" s="73"/>
      <c r="R142" s="83">
        <v>1866.296105246</v>
      </c>
      <c r="S142" s="84">
        <v>3.6727267841999999E-3</v>
      </c>
      <c r="T142" s="84">
        <f t="shared" si="2"/>
        <v>2.4901812722552884E-3</v>
      </c>
      <c r="U142" s="84">
        <f>R142/'סכום נכסי הקרן'!$C$42</f>
        <v>1.8217671684029438E-4</v>
      </c>
    </row>
    <row r="143" spans="2:21">
      <c r="B143" s="76" t="s">
        <v>616</v>
      </c>
      <c r="C143" s="73" t="s">
        <v>617</v>
      </c>
      <c r="D143" s="86" t="s">
        <v>118</v>
      </c>
      <c r="E143" s="86" t="s">
        <v>296</v>
      </c>
      <c r="F143" s="73" t="s">
        <v>618</v>
      </c>
      <c r="G143" s="86" t="s">
        <v>155</v>
      </c>
      <c r="H143" s="73" t="s">
        <v>596</v>
      </c>
      <c r="I143" s="73" t="s">
        <v>300</v>
      </c>
      <c r="J143" s="73"/>
      <c r="K143" s="83">
        <v>1.9799999999997224</v>
      </c>
      <c r="L143" s="86" t="s">
        <v>131</v>
      </c>
      <c r="M143" s="87">
        <v>1.9799999999999998E-2</v>
      </c>
      <c r="N143" s="87">
        <v>8.6000000000003973E-3</v>
      </c>
      <c r="O143" s="83">
        <v>1954889.5697800003</v>
      </c>
      <c r="P143" s="85">
        <v>102.3</v>
      </c>
      <c r="Q143" s="83">
        <v>19.370597305</v>
      </c>
      <c r="R143" s="83">
        <v>2019.2225451219999</v>
      </c>
      <c r="S143" s="84">
        <v>3.216553038865845E-3</v>
      </c>
      <c r="T143" s="84">
        <f t="shared" si="2"/>
        <v>2.6942295770990116E-3</v>
      </c>
      <c r="U143" s="84">
        <f>R143/'סכום נכסי הקרן'!$C$42</f>
        <v>1.9710448562059311E-4</v>
      </c>
    </row>
    <row r="144" spans="2:21">
      <c r="B144" s="76" t="s">
        <v>619</v>
      </c>
      <c r="C144" s="73" t="s">
        <v>620</v>
      </c>
      <c r="D144" s="86" t="s">
        <v>118</v>
      </c>
      <c r="E144" s="86" t="s">
        <v>296</v>
      </c>
      <c r="F144" s="73" t="s">
        <v>621</v>
      </c>
      <c r="G144" s="86" t="s">
        <v>411</v>
      </c>
      <c r="H144" s="73" t="s">
        <v>622</v>
      </c>
      <c r="I144" s="73" t="s">
        <v>129</v>
      </c>
      <c r="J144" s="73"/>
      <c r="K144" s="83">
        <v>2.4099934162652898</v>
      </c>
      <c r="L144" s="86" t="s">
        <v>131</v>
      </c>
      <c r="M144" s="87">
        <v>4.6500000000000007E-2</v>
      </c>
      <c r="N144" s="87">
        <v>1.309989951141758E-2</v>
      </c>
      <c r="O144" s="83">
        <v>2.5928E-2</v>
      </c>
      <c r="P144" s="85">
        <v>108.7</v>
      </c>
      <c r="Q144" s="83">
        <v>6.7599999999999997E-7</v>
      </c>
      <c r="R144" s="83">
        <v>2.8858999999999999E-5</v>
      </c>
      <c r="S144" s="84">
        <v>3.6180859644275505E-11</v>
      </c>
      <c r="T144" s="84">
        <f t="shared" si="2"/>
        <v>3.8506291222497519E-11</v>
      </c>
      <c r="U144" s="84">
        <f>R144/'סכום נכסי הקרן'!$C$42</f>
        <v>2.8170437994891825E-12</v>
      </c>
    </row>
    <row r="145" spans="2:21">
      <c r="B145" s="76" t="s">
        <v>623</v>
      </c>
      <c r="C145" s="73" t="s">
        <v>624</v>
      </c>
      <c r="D145" s="86" t="s">
        <v>118</v>
      </c>
      <c r="E145" s="86" t="s">
        <v>296</v>
      </c>
      <c r="F145" s="73" t="s">
        <v>625</v>
      </c>
      <c r="G145" s="86" t="s">
        <v>419</v>
      </c>
      <c r="H145" s="73" t="s">
        <v>626</v>
      </c>
      <c r="I145" s="73" t="s">
        <v>300</v>
      </c>
      <c r="J145" s="73"/>
      <c r="K145" s="83">
        <v>5.740000000000979</v>
      </c>
      <c r="L145" s="86" t="s">
        <v>131</v>
      </c>
      <c r="M145" s="87">
        <v>2.75E-2</v>
      </c>
      <c r="N145" s="87">
        <v>1.0200000000002176E-2</v>
      </c>
      <c r="O145" s="83">
        <v>1662782.523398</v>
      </c>
      <c r="P145" s="85">
        <v>110.5</v>
      </c>
      <c r="Q145" s="73"/>
      <c r="R145" s="83">
        <v>1837.3746885800001</v>
      </c>
      <c r="S145" s="84">
        <v>1.7401222571154984E-3</v>
      </c>
      <c r="T145" s="84">
        <f t="shared" si="2"/>
        <v>2.4515916990646655E-3</v>
      </c>
      <c r="U145" s="84">
        <f>R145/'סכום נכסי הקרן'!$C$42</f>
        <v>1.7935358029739967E-4</v>
      </c>
    </row>
    <row r="146" spans="2:21">
      <c r="B146" s="76" t="s">
        <v>627</v>
      </c>
      <c r="C146" s="73" t="s">
        <v>628</v>
      </c>
      <c r="D146" s="86" t="s">
        <v>118</v>
      </c>
      <c r="E146" s="86" t="s">
        <v>296</v>
      </c>
      <c r="F146" s="73" t="s">
        <v>629</v>
      </c>
      <c r="G146" s="86" t="s">
        <v>411</v>
      </c>
      <c r="H146" s="73" t="s">
        <v>626</v>
      </c>
      <c r="I146" s="73" t="s">
        <v>300</v>
      </c>
      <c r="J146" s="73"/>
      <c r="K146" s="83">
        <v>1.2600000000020177</v>
      </c>
      <c r="L146" s="86" t="s">
        <v>131</v>
      </c>
      <c r="M146" s="87">
        <v>2.5000000000000001E-2</v>
      </c>
      <c r="N146" s="87">
        <v>9.6900000000078049E-2</v>
      </c>
      <c r="O146" s="83">
        <v>407802.37193199998</v>
      </c>
      <c r="P146" s="85">
        <v>92.37</v>
      </c>
      <c r="Q146" s="73"/>
      <c r="R146" s="83">
        <v>376.68703467400002</v>
      </c>
      <c r="S146" s="84">
        <v>1.3959861555538531E-3</v>
      </c>
      <c r="T146" s="84">
        <f t="shared" si="2"/>
        <v>5.0260995380630195E-4</v>
      </c>
      <c r="U146" s="84">
        <f>R146/'סכום נכסי הקרן'!$C$42</f>
        <v>3.6769946130370372E-5</v>
      </c>
    </row>
    <row r="147" spans="2:21">
      <c r="B147" s="76" t="s">
        <v>634</v>
      </c>
      <c r="C147" s="73" t="s">
        <v>635</v>
      </c>
      <c r="D147" s="86" t="s">
        <v>118</v>
      </c>
      <c r="E147" s="86" t="s">
        <v>296</v>
      </c>
      <c r="F147" s="73" t="s">
        <v>636</v>
      </c>
      <c r="G147" s="86" t="s">
        <v>350</v>
      </c>
      <c r="H147" s="73" t="s">
        <v>633</v>
      </c>
      <c r="I147" s="73"/>
      <c r="J147" s="73"/>
      <c r="K147" s="83">
        <v>1.4899999999997877</v>
      </c>
      <c r="L147" s="86" t="s">
        <v>131</v>
      </c>
      <c r="M147" s="87">
        <v>0.01</v>
      </c>
      <c r="N147" s="87">
        <v>8.5999999999952555E-3</v>
      </c>
      <c r="O147" s="83">
        <v>789106.43</v>
      </c>
      <c r="P147" s="85">
        <v>101.53</v>
      </c>
      <c r="Q147" s="73"/>
      <c r="R147" s="83">
        <v>801.17971103299999</v>
      </c>
      <c r="S147" s="84">
        <v>1.5271333052074222E-3</v>
      </c>
      <c r="T147" s="84">
        <f t="shared" si="2"/>
        <v>1.06900652394723E-3</v>
      </c>
      <c r="U147" s="84">
        <f>R147/'סכום נכסי הקרן'!$C$42</f>
        <v>7.8206394443398858E-5</v>
      </c>
    </row>
    <row r="148" spans="2:21">
      <c r="B148" s="76" t="s">
        <v>637</v>
      </c>
      <c r="C148" s="73" t="s">
        <v>638</v>
      </c>
      <c r="D148" s="86" t="s">
        <v>118</v>
      </c>
      <c r="E148" s="86" t="s">
        <v>296</v>
      </c>
      <c r="F148" s="73" t="s">
        <v>636</v>
      </c>
      <c r="G148" s="86" t="s">
        <v>350</v>
      </c>
      <c r="H148" s="73" t="s">
        <v>633</v>
      </c>
      <c r="I148" s="73"/>
      <c r="J148" s="73"/>
      <c r="K148" s="83">
        <v>4.9899999999996325</v>
      </c>
      <c r="L148" s="86" t="s">
        <v>131</v>
      </c>
      <c r="M148" s="87">
        <v>1E-3</v>
      </c>
      <c r="N148" s="87">
        <v>1.0599999999999363E-2</v>
      </c>
      <c r="O148" s="83">
        <v>2307888.3028719998</v>
      </c>
      <c r="P148" s="85">
        <v>95.36</v>
      </c>
      <c r="Q148" s="73"/>
      <c r="R148" s="83">
        <v>2200.802285619</v>
      </c>
      <c r="S148" s="84">
        <v>4.469966304878851E-3</v>
      </c>
      <c r="T148" s="84">
        <f t="shared" si="2"/>
        <v>2.936509710425981E-3</v>
      </c>
      <c r="U148" s="84">
        <f>R148/'סכום נכסי הקרן'!$C$42</f>
        <v>2.1482921905140946E-4</v>
      </c>
    </row>
    <row r="149" spans="2:21">
      <c r="B149" s="76" t="s">
        <v>639</v>
      </c>
      <c r="C149" s="73" t="s">
        <v>640</v>
      </c>
      <c r="D149" s="86" t="s">
        <v>118</v>
      </c>
      <c r="E149" s="86" t="s">
        <v>296</v>
      </c>
      <c r="F149" s="73" t="s">
        <v>641</v>
      </c>
      <c r="G149" s="86" t="s">
        <v>350</v>
      </c>
      <c r="H149" s="73" t="s">
        <v>633</v>
      </c>
      <c r="I149" s="73"/>
      <c r="J149" s="73"/>
      <c r="K149" s="83">
        <v>2.0300000000065124</v>
      </c>
      <c r="L149" s="86" t="s">
        <v>131</v>
      </c>
      <c r="M149" s="87">
        <v>2.1000000000000001E-2</v>
      </c>
      <c r="N149" s="87">
        <v>6.0000000000000001E-3</v>
      </c>
      <c r="O149" s="83">
        <v>124222.77690500001</v>
      </c>
      <c r="P149" s="85">
        <v>105.07</v>
      </c>
      <c r="Q149" s="73"/>
      <c r="R149" s="83">
        <v>130.520872505</v>
      </c>
      <c r="S149" s="84">
        <v>5.2330128625524422E-4</v>
      </c>
      <c r="T149" s="84">
        <f t="shared" si="2"/>
        <v>1.7415276784684154E-4</v>
      </c>
      <c r="U149" s="84">
        <f>R149/'סכום נכסי הקרן'!$C$42</f>
        <v>1.2740670660595599E-5</v>
      </c>
    </row>
    <row r="150" spans="2:21">
      <c r="B150" s="76" t="s">
        <v>642</v>
      </c>
      <c r="C150" s="73" t="s">
        <v>643</v>
      </c>
      <c r="D150" s="86" t="s">
        <v>118</v>
      </c>
      <c r="E150" s="86" t="s">
        <v>296</v>
      </c>
      <c r="F150" s="73" t="s">
        <v>641</v>
      </c>
      <c r="G150" s="86" t="s">
        <v>350</v>
      </c>
      <c r="H150" s="73" t="s">
        <v>633</v>
      </c>
      <c r="I150" s="73"/>
      <c r="J150" s="73"/>
      <c r="K150" s="83">
        <v>5.679999999999378</v>
      </c>
      <c r="L150" s="86" t="s">
        <v>131</v>
      </c>
      <c r="M150" s="87">
        <v>2.75E-2</v>
      </c>
      <c r="N150" s="87">
        <v>6.1999999999986536E-3</v>
      </c>
      <c r="O150" s="83">
        <v>2120495.817055</v>
      </c>
      <c r="P150" s="85">
        <v>112.01</v>
      </c>
      <c r="Q150" s="73"/>
      <c r="R150" s="83">
        <v>2375.1673412360001</v>
      </c>
      <c r="S150" s="84">
        <v>4.5374019541679772E-3</v>
      </c>
      <c r="T150" s="84">
        <f t="shared" si="2"/>
        <v>3.1691633578363274E-3</v>
      </c>
      <c r="U150" s="84">
        <f>R150/'סכום נכסי הקרן'!$C$42</f>
        <v>2.3184969788898028E-4</v>
      </c>
    </row>
    <row r="151" spans="2:21">
      <c r="B151" s="76" t="s">
        <v>644</v>
      </c>
      <c r="C151" s="73" t="s">
        <v>645</v>
      </c>
      <c r="D151" s="86" t="s">
        <v>118</v>
      </c>
      <c r="E151" s="86" t="s">
        <v>296</v>
      </c>
      <c r="F151" s="73" t="s">
        <v>646</v>
      </c>
      <c r="G151" s="86" t="s">
        <v>154</v>
      </c>
      <c r="H151" s="73" t="s">
        <v>633</v>
      </c>
      <c r="I151" s="73"/>
      <c r="J151" s="73"/>
      <c r="K151" s="83">
        <v>4.7599999999991569</v>
      </c>
      <c r="L151" s="86" t="s">
        <v>131</v>
      </c>
      <c r="M151" s="87">
        <v>1.6399999999999998E-2</v>
      </c>
      <c r="N151" s="87">
        <v>1.270000000000363E-2</v>
      </c>
      <c r="O151" s="83">
        <v>835844.07655400003</v>
      </c>
      <c r="P151" s="85">
        <v>102.15</v>
      </c>
      <c r="Q151" s="73"/>
      <c r="R151" s="83">
        <v>853.81471044700004</v>
      </c>
      <c r="S151" s="84">
        <v>3.7992912570636366E-3</v>
      </c>
      <c r="T151" s="84">
        <f t="shared" si="2"/>
        <v>1.1392369067024007E-3</v>
      </c>
      <c r="U151" s="84">
        <f>R151/'סכום נכסי הקרן'!$C$42</f>
        <v>8.3344309781259693E-5</v>
      </c>
    </row>
    <row r="152" spans="2:21">
      <c r="B152" s="76" t="s">
        <v>647</v>
      </c>
      <c r="C152" s="73" t="s">
        <v>648</v>
      </c>
      <c r="D152" s="86" t="s">
        <v>118</v>
      </c>
      <c r="E152" s="86" t="s">
        <v>296</v>
      </c>
      <c r="F152" s="73" t="s">
        <v>649</v>
      </c>
      <c r="G152" s="86" t="s">
        <v>650</v>
      </c>
      <c r="H152" s="73" t="s">
        <v>633</v>
      </c>
      <c r="I152" s="73"/>
      <c r="J152" s="73"/>
      <c r="K152" s="83">
        <v>0</v>
      </c>
      <c r="L152" s="86" t="s">
        <v>131</v>
      </c>
      <c r="M152" s="87">
        <v>4.9000000000000002E-2</v>
      </c>
      <c r="N152" s="87">
        <v>0</v>
      </c>
      <c r="O152" s="83">
        <v>0</v>
      </c>
      <c r="P152" s="85">
        <v>24.08</v>
      </c>
      <c r="Q152" s="83">
        <v>1036.8039059539999</v>
      </c>
      <c r="R152" s="83">
        <v>1036.803905728</v>
      </c>
      <c r="S152" s="84">
        <v>1.3336693467592045E-3</v>
      </c>
      <c r="T152" s="84">
        <f t="shared" si="2"/>
        <v>1.3833976622400373E-3</v>
      </c>
      <c r="U152" s="84">
        <f>R152/'סכום נכסי הקרן'!$C$42</f>
        <v>1.0120662579844172E-4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45</v>
      </c>
      <c r="C154" s="71"/>
      <c r="D154" s="71"/>
      <c r="E154" s="71"/>
      <c r="F154" s="71"/>
      <c r="G154" s="71"/>
      <c r="H154" s="71"/>
      <c r="I154" s="71"/>
      <c r="J154" s="71"/>
      <c r="K154" s="80">
        <v>4.7900690202605709</v>
      </c>
      <c r="L154" s="71"/>
      <c r="M154" s="71"/>
      <c r="N154" s="91">
        <v>2.1636023441381699E-2</v>
      </c>
      <c r="O154" s="80"/>
      <c r="P154" s="82"/>
      <c r="Q154" s="80">
        <v>367.94642470500003</v>
      </c>
      <c r="R154" s="80">
        <v>100195.856088992</v>
      </c>
      <c r="S154" s="71"/>
      <c r="T154" s="81">
        <f t="shared" si="2"/>
        <v>0.13369038476212544</v>
      </c>
      <c r="U154" s="81">
        <f>R154/'סכום נכסי הקרן'!$C$42</f>
        <v>9.7805230649019512E-3</v>
      </c>
    </row>
    <row r="155" spans="2:21">
      <c r="B155" s="76" t="s">
        <v>651</v>
      </c>
      <c r="C155" s="73" t="s">
        <v>652</v>
      </c>
      <c r="D155" s="86" t="s">
        <v>118</v>
      </c>
      <c r="E155" s="86" t="s">
        <v>296</v>
      </c>
      <c r="F155" s="73" t="s">
        <v>501</v>
      </c>
      <c r="G155" s="86" t="s">
        <v>306</v>
      </c>
      <c r="H155" s="73" t="s">
        <v>312</v>
      </c>
      <c r="I155" s="73" t="s">
        <v>129</v>
      </c>
      <c r="J155" s="73"/>
      <c r="K155" s="83">
        <v>5.1699999999999546</v>
      </c>
      <c r="L155" s="86" t="s">
        <v>131</v>
      </c>
      <c r="M155" s="87">
        <v>2.6800000000000001E-2</v>
      </c>
      <c r="N155" s="87">
        <v>8.4999999999992477E-3</v>
      </c>
      <c r="O155" s="83">
        <v>6052706.7254760005</v>
      </c>
      <c r="P155" s="85">
        <v>109.8</v>
      </c>
      <c r="Q155" s="73"/>
      <c r="R155" s="83">
        <v>6645.8720519899998</v>
      </c>
      <c r="S155" s="84">
        <v>2.7643680744798881E-3</v>
      </c>
      <c r="T155" s="84">
        <f t="shared" si="2"/>
        <v>8.8675243307593521E-3</v>
      </c>
      <c r="U155" s="84">
        <f>R155/'סכום נכסי הקרן'!$C$42</f>
        <v>6.4873047078058425E-4</v>
      </c>
    </row>
    <row r="156" spans="2:21">
      <c r="B156" s="76" t="s">
        <v>653</v>
      </c>
      <c r="C156" s="73" t="s">
        <v>654</v>
      </c>
      <c r="D156" s="86" t="s">
        <v>118</v>
      </c>
      <c r="E156" s="86" t="s">
        <v>296</v>
      </c>
      <c r="F156" s="73" t="s">
        <v>655</v>
      </c>
      <c r="G156" s="86" t="s">
        <v>350</v>
      </c>
      <c r="H156" s="73" t="s">
        <v>312</v>
      </c>
      <c r="I156" s="73" t="s">
        <v>129</v>
      </c>
      <c r="J156" s="73"/>
      <c r="K156" s="83">
        <v>3.6499999999857455</v>
      </c>
      <c r="L156" s="86" t="s">
        <v>131</v>
      </c>
      <c r="M156" s="87">
        <v>1.44E-2</v>
      </c>
      <c r="N156" s="87">
        <v>5.9999999999728482E-3</v>
      </c>
      <c r="O156" s="83">
        <v>142405.40919999999</v>
      </c>
      <c r="P156" s="85">
        <v>103.45</v>
      </c>
      <c r="Q156" s="73"/>
      <c r="R156" s="83">
        <v>147.31839575399999</v>
      </c>
      <c r="S156" s="84">
        <v>1.8987387893333333E-4</v>
      </c>
      <c r="T156" s="84">
        <f t="shared" si="2"/>
        <v>1.9656554452110835E-4</v>
      </c>
      <c r="U156" s="84">
        <f>R156/'סכום נכסי הקרן'!$C$42</f>
        <v>1.4380344894469636E-5</v>
      </c>
    </row>
    <row r="157" spans="2:21">
      <c r="B157" s="76" t="s">
        <v>656</v>
      </c>
      <c r="C157" s="73" t="s">
        <v>657</v>
      </c>
      <c r="D157" s="86" t="s">
        <v>118</v>
      </c>
      <c r="E157" s="86" t="s">
        <v>296</v>
      </c>
      <c r="F157" s="73" t="s">
        <v>354</v>
      </c>
      <c r="G157" s="86" t="s">
        <v>350</v>
      </c>
      <c r="H157" s="73" t="s">
        <v>341</v>
      </c>
      <c r="I157" s="73" t="s">
        <v>129</v>
      </c>
      <c r="J157" s="73"/>
      <c r="K157" s="83">
        <v>2.459999999998931</v>
      </c>
      <c r="L157" s="86" t="s">
        <v>131</v>
      </c>
      <c r="M157" s="87">
        <v>1.6299999999999999E-2</v>
      </c>
      <c r="N157" s="87">
        <v>4.9000000000020997E-3</v>
      </c>
      <c r="O157" s="83">
        <v>1018905.991375</v>
      </c>
      <c r="P157" s="85">
        <v>102.84</v>
      </c>
      <c r="Q157" s="73"/>
      <c r="R157" s="83">
        <v>1047.842921422</v>
      </c>
      <c r="S157" s="84">
        <v>1.2228256135094493E-3</v>
      </c>
      <c r="T157" s="84">
        <f t="shared" si="2"/>
        <v>1.3981269166536651E-3</v>
      </c>
      <c r="U157" s="84">
        <f>R157/'סכום נכסי הקרן'!$C$42</f>
        <v>1.0228418880177678E-4</v>
      </c>
    </row>
    <row r="158" spans="2:21">
      <c r="B158" s="76" t="s">
        <v>658</v>
      </c>
      <c r="C158" s="73" t="s">
        <v>659</v>
      </c>
      <c r="D158" s="86" t="s">
        <v>118</v>
      </c>
      <c r="E158" s="86" t="s">
        <v>296</v>
      </c>
      <c r="F158" s="73" t="s">
        <v>660</v>
      </c>
      <c r="G158" s="86" t="s">
        <v>661</v>
      </c>
      <c r="H158" s="73" t="s">
        <v>341</v>
      </c>
      <c r="I158" s="73" t="s">
        <v>129</v>
      </c>
      <c r="J158" s="73"/>
      <c r="K158" s="83">
        <v>4.2499999999958824</v>
      </c>
      <c r="L158" s="86" t="s">
        <v>131</v>
      </c>
      <c r="M158" s="87">
        <v>2.6099999999999998E-2</v>
      </c>
      <c r="N158" s="87">
        <v>6.6999999999894123E-3</v>
      </c>
      <c r="O158" s="83">
        <v>391712.97520800005</v>
      </c>
      <c r="P158" s="85">
        <v>108.5</v>
      </c>
      <c r="Q158" s="73"/>
      <c r="R158" s="83">
        <v>425.00857813499999</v>
      </c>
      <c r="S158" s="84">
        <v>6.836697787266187E-4</v>
      </c>
      <c r="T158" s="84">
        <f t="shared" si="2"/>
        <v>5.6708493300966435E-4</v>
      </c>
      <c r="U158" s="84">
        <f>R158/'סכום נכסי הקרן'!$C$42</f>
        <v>4.1486807573544321E-5</v>
      </c>
    </row>
    <row r="159" spans="2:21">
      <c r="B159" s="76" t="s">
        <v>662</v>
      </c>
      <c r="C159" s="73" t="s">
        <v>663</v>
      </c>
      <c r="D159" s="86" t="s">
        <v>118</v>
      </c>
      <c r="E159" s="86" t="s">
        <v>296</v>
      </c>
      <c r="F159" s="73" t="s">
        <v>664</v>
      </c>
      <c r="G159" s="86" t="s">
        <v>471</v>
      </c>
      <c r="H159" s="73" t="s">
        <v>382</v>
      </c>
      <c r="I159" s="73" t="s">
        <v>300</v>
      </c>
      <c r="J159" s="73"/>
      <c r="K159" s="83">
        <v>10.569999999995057</v>
      </c>
      <c r="L159" s="86" t="s">
        <v>131</v>
      </c>
      <c r="M159" s="87">
        <v>2.4E-2</v>
      </c>
      <c r="N159" s="87">
        <v>2.3199999999993528E-2</v>
      </c>
      <c r="O159" s="83">
        <v>979551.13439599995</v>
      </c>
      <c r="P159" s="85">
        <v>100.97</v>
      </c>
      <c r="Q159" s="73"/>
      <c r="R159" s="83">
        <v>989.05278047700006</v>
      </c>
      <c r="S159" s="84">
        <v>1.2781699889035322E-3</v>
      </c>
      <c r="T159" s="84">
        <f t="shared" si="2"/>
        <v>1.3196837866685704E-3</v>
      </c>
      <c r="U159" s="84">
        <f>R159/'סכום נכסי הקרן'!$C$42</f>
        <v>9.6545445185566679E-5</v>
      </c>
    </row>
    <row r="160" spans="2:21">
      <c r="B160" s="76" t="s">
        <v>665</v>
      </c>
      <c r="C160" s="73" t="s">
        <v>666</v>
      </c>
      <c r="D160" s="86" t="s">
        <v>118</v>
      </c>
      <c r="E160" s="86" t="s">
        <v>296</v>
      </c>
      <c r="F160" s="73" t="s">
        <v>387</v>
      </c>
      <c r="G160" s="86" t="s">
        <v>350</v>
      </c>
      <c r="H160" s="73" t="s">
        <v>378</v>
      </c>
      <c r="I160" s="73" t="s">
        <v>129</v>
      </c>
      <c r="J160" s="73"/>
      <c r="K160" s="83">
        <v>3.1299999999994652</v>
      </c>
      <c r="L160" s="86" t="s">
        <v>131</v>
      </c>
      <c r="M160" s="87">
        <v>3.39E-2</v>
      </c>
      <c r="N160" s="87">
        <v>9.099999999996413E-3</v>
      </c>
      <c r="O160" s="83">
        <v>1204519.914718</v>
      </c>
      <c r="P160" s="85">
        <v>107.8</v>
      </c>
      <c r="Q160" s="83">
        <v>179.20579632100001</v>
      </c>
      <c r="R160" s="83">
        <v>1477.6782642830001</v>
      </c>
      <c r="S160" s="84">
        <v>1.3702948270416697E-3</v>
      </c>
      <c r="T160" s="84">
        <f t="shared" si="2"/>
        <v>1.9716521562644536E-3</v>
      </c>
      <c r="U160" s="84">
        <f>R160/'סכום נכסי הקרן'!$C$42</f>
        <v>1.4424215641700556E-4</v>
      </c>
    </row>
    <row r="161" spans="2:21">
      <c r="B161" s="76" t="s">
        <v>667</v>
      </c>
      <c r="C161" s="73" t="s">
        <v>668</v>
      </c>
      <c r="D161" s="86" t="s">
        <v>118</v>
      </c>
      <c r="E161" s="86" t="s">
        <v>296</v>
      </c>
      <c r="F161" s="73" t="s">
        <v>387</v>
      </c>
      <c r="G161" s="86" t="s">
        <v>350</v>
      </c>
      <c r="H161" s="73" t="s">
        <v>378</v>
      </c>
      <c r="I161" s="73" t="s">
        <v>129</v>
      </c>
      <c r="J161" s="73"/>
      <c r="K161" s="83">
        <v>8.6099999999988377</v>
      </c>
      <c r="L161" s="86" t="s">
        <v>131</v>
      </c>
      <c r="M161" s="87">
        <v>2.4399999999999998E-2</v>
      </c>
      <c r="N161" s="87">
        <v>2.2599999999995443E-2</v>
      </c>
      <c r="O161" s="83">
        <v>1566198.353869</v>
      </c>
      <c r="P161" s="85">
        <v>101.5</v>
      </c>
      <c r="Q161" s="83">
        <v>34.655464174999999</v>
      </c>
      <c r="R161" s="83">
        <v>1624.346797749</v>
      </c>
      <c r="S161" s="84">
        <v>1.9588375457210575E-3</v>
      </c>
      <c r="T161" s="84">
        <f t="shared" si="2"/>
        <v>2.1673505956704762E-3</v>
      </c>
      <c r="U161" s="84">
        <f>R161/'סכום נכסי הקרן'!$C$42</f>
        <v>1.5855906562316539E-4</v>
      </c>
    </row>
    <row r="162" spans="2:21">
      <c r="B162" s="76" t="s">
        <v>673</v>
      </c>
      <c r="C162" s="73" t="s">
        <v>674</v>
      </c>
      <c r="D162" s="86" t="s">
        <v>118</v>
      </c>
      <c r="E162" s="86" t="s">
        <v>296</v>
      </c>
      <c r="F162" s="73" t="s">
        <v>394</v>
      </c>
      <c r="G162" s="86" t="s">
        <v>350</v>
      </c>
      <c r="H162" s="73" t="s">
        <v>378</v>
      </c>
      <c r="I162" s="73" t="s">
        <v>129</v>
      </c>
      <c r="J162" s="73"/>
      <c r="K162" s="83">
        <v>2.2200000000021753</v>
      </c>
      <c r="L162" s="86" t="s">
        <v>131</v>
      </c>
      <c r="M162" s="87">
        <v>3.5000000000000003E-2</v>
      </c>
      <c r="N162" s="87">
        <v>4.8999999999964974E-3</v>
      </c>
      <c r="O162" s="83">
        <v>499597.82451499999</v>
      </c>
      <c r="P162" s="85">
        <v>106.83</v>
      </c>
      <c r="Q162" s="83">
        <v>8.7429619580000004</v>
      </c>
      <c r="R162" s="83">
        <v>542.46329583099998</v>
      </c>
      <c r="S162" s="84">
        <v>3.7561439988203428E-3</v>
      </c>
      <c r="T162" s="84">
        <f t="shared" si="2"/>
        <v>7.2380365386133657E-4</v>
      </c>
      <c r="U162" s="84">
        <f>R162/'סכום נכסי הקרן'!$C$42</f>
        <v>5.2952037976755418E-5</v>
      </c>
    </row>
    <row r="163" spans="2:21">
      <c r="B163" s="76" t="s">
        <v>675</v>
      </c>
      <c r="C163" s="73" t="s">
        <v>676</v>
      </c>
      <c r="D163" s="86" t="s">
        <v>118</v>
      </c>
      <c r="E163" s="86" t="s">
        <v>296</v>
      </c>
      <c r="F163" s="73" t="s">
        <v>317</v>
      </c>
      <c r="G163" s="86" t="s">
        <v>306</v>
      </c>
      <c r="H163" s="73" t="s">
        <v>378</v>
      </c>
      <c r="I163" s="73" t="s">
        <v>129</v>
      </c>
      <c r="J163" s="73"/>
      <c r="K163" s="83">
        <v>9.0000000000035038E-2</v>
      </c>
      <c r="L163" s="86" t="s">
        <v>131</v>
      </c>
      <c r="M163" s="87">
        <v>1.43E-2</v>
      </c>
      <c r="N163" s="87">
        <v>2.0000000000007785E-3</v>
      </c>
      <c r="O163" s="83">
        <v>2560627.3793560001</v>
      </c>
      <c r="P163" s="85">
        <v>100.34</v>
      </c>
      <c r="Q163" s="73"/>
      <c r="R163" s="83">
        <v>2569.3335294989997</v>
      </c>
      <c r="S163" s="84">
        <v>3.1607018547399079E-3</v>
      </c>
      <c r="T163" s="84">
        <f t="shared" si="2"/>
        <v>3.4282374695802317E-3</v>
      </c>
      <c r="U163" s="84">
        <f>R163/'סכום נכסי הקרן'!$C$42</f>
        <v>2.5080304543105493E-4</v>
      </c>
    </row>
    <row r="164" spans="2:21">
      <c r="B164" s="76" t="s">
        <v>677</v>
      </c>
      <c r="C164" s="73" t="s">
        <v>678</v>
      </c>
      <c r="D164" s="86" t="s">
        <v>118</v>
      </c>
      <c r="E164" s="86" t="s">
        <v>296</v>
      </c>
      <c r="F164" s="73" t="s">
        <v>405</v>
      </c>
      <c r="G164" s="86" t="s">
        <v>350</v>
      </c>
      <c r="H164" s="73" t="s">
        <v>382</v>
      </c>
      <c r="I164" s="73" t="s">
        <v>300</v>
      </c>
      <c r="J164" s="73"/>
      <c r="K164" s="83">
        <v>7.7399999999995046</v>
      </c>
      <c r="L164" s="86" t="s">
        <v>131</v>
      </c>
      <c r="M164" s="87">
        <v>2.5499999999999998E-2</v>
      </c>
      <c r="N164" s="87">
        <v>1.8499999999999253E-2</v>
      </c>
      <c r="O164" s="83">
        <v>5682200.5030920003</v>
      </c>
      <c r="P164" s="85">
        <v>105.51</v>
      </c>
      <c r="Q164" s="73"/>
      <c r="R164" s="83">
        <v>5995.2899401769992</v>
      </c>
      <c r="S164" s="84">
        <v>3.7523495126786572E-3</v>
      </c>
      <c r="T164" s="84">
        <f t="shared" si="2"/>
        <v>7.9994587615567162E-3</v>
      </c>
      <c r="U164" s="84">
        <f>R164/'סכום נכסי הקרן'!$C$42</f>
        <v>5.8522451755485246E-4</v>
      </c>
    </row>
    <row r="165" spans="2:21">
      <c r="B165" s="76" t="s">
        <v>679</v>
      </c>
      <c r="C165" s="73" t="s">
        <v>680</v>
      </c>
      <c r="D165" s="86" t="s">
        <v>118</v>
      </c>
      <c r="E165" s="86" t="s">
        <v>296</v>
      </c>
      <c r="F165" s="73" t="s">
        <v>681</v>
      </c>
      <c r="G165" s="86" t="s">
        <v>411</v>
      </c>
      <c r="H165" s="73" t="s">
        <v>382</v>
      </c>
      <c r="I165" s="73" t="s">
        <v>300</v>
      </c>
      <c r="J165" s="73"/>
      <c r="K165" s="83">
        <v>3.070000000000813</v>
      </c>
      <c r="L165" s="86" t="s">
        <v>131</v>
      </c>
      <c r="M165" s="87">
        <v>4.3499999999999997E-2</v>
      </c>
      <c r="N165" s="87">
        <v>0.10600000000002298</v>
      </c>
      <c r="O165" s="83">
        <v>1351666.68298</v>
      </c>
      <c r="P165" s="85">
        <v>83.7</v>
      </c>
      <c r="Q165" s="73"/>
      <c r="R165" s="83">
        <v>1131.3450586439999</v>
      </c>
      <c r="S165" s="84">
        <v>9.2648993642176409E-4</v>
      </c>
      <c r="T165" s="84">
        <f t="shared" si="2"/>
        <v>1.5095430299483488E-3</v>
      </c>
      <c r="U165" s="84">
        <f>R165/'סכום נכסי הקרן'!$C$42</f>
        <v>1.1043517039869038E-4</v>
      </c>
    </row>
    <row r="166" spans="2:21">
      <c r="B166" s="76" t="s">
        <v>682</v>
      </c>
      <c r="C166" s="73" t="s">
        <v>683</v>
      </c>
      <c r="D166" s="86" t="s">
        <v>118</v>
      </c>
      <c r="E166" s="86" t="s">
        <v>296</v>
      </c>
      <c r="F166" s="73" t="s">
        <v>349</v>
      </c>
      <c r="G166" s="86" t="s">
        <v>350</v>
      </c>
      <c r="H166" s="73" t="s">
        <v>382</v>
      </c>
      <c r="I166" s="73" t="s">
        <v>300</v>
      </c>
      <c r="J166" s="73"/>
      <c r="K166" s="83">
        <v>3.0900000000001682</v>
      </c>
      <c r="L166" s="86" t="s">
        <v>131</v>
      </c>
      <c r="M166" s="87">
        <v>2.5499999999999998E-2</v>
      </c>
      <c r="N166" s="87">
        <v>9.4000000000016883E-3</v>
      </c>
      <c r="O166" s="83">
        <v>1127294.8999999999</v>
      </c>
      <c r="P166" s="85">
        <v>105.08</v>
      </c>
      <c r="Q166" s="73"/>
      <c r="R166" s="83">
        <v>1184.5614809199999</v>
      </c>
      <c r="S166" s="84">
        <v>3.3596438576622757E-3</v>
      </c>
      <c r="T166" s="84">
        <f t="shared" si="2"/>
        <v>1.5805491997386762E-3</v>
      </c>
      <c r="U166" s="84">
        <f>R166/'סכום נכסי הקרן'!$C$42</f>
        <v>1.1562984077547419E-4</v>
      </c>
    </row>
    <row r="167" spans="2:21">
      <c r="B167" s="76" t="s">
        <v>684</v>
      </c>
      <c r="C167" s="73" t="s">
        <v>685</v>
      </c>
      <c r="D167" s="86" t="s">
        <v>118</v>
      </c>
      <c r="E167" s="86" t="s">
        <v>296</v>
      </c>
      <c r="F167" s="73" t="s">
        <v>418</v>
      </c>
      <c r="G167" s="86" t="s">
        <v>419</v>
      </c>
      <c r="H167" s="73" t="s">
        <v>378</v>
      </c>
      <c r="I167" s="73" t="s">
        <v>129</v>
      </c>
      <c r="J167" s="73"/>
      <c r="K167" s="83">
        <v>1.7799999999969327</v>
      </c>
      <c r="L167" s="86" t="s">
        <v>131</v>
      </c>
      <c r="M167" s="87">
        <v>4.8000000000000001E-2</v>
      </c>
      <c r="N167" s="87">
        <v>5.1999999999875375E-3</v>
      </c>
      <c r="O167" s="83">
        <v>383260.270043</v>
      </c>
      <c r="P167" s="85">
        <v>108.88</v>
      </c>
      <c r="Q167" s="73"/>
      <c r="R167" s="83">
        <v>417.293795026</v>
      </c>
      <c r="S167" s="84">
        <v>1.9956397008191721E-4</v>
      </c>
      <c r="T167" s="84">
        <f t="shared" si="2"/>
        <v>5.5679117074785493E-4</v>
      </c>
      <c r="U167" s="84">
        <f>R167/'סכום נכסי הקרן'!$C$42</f>
        <v>4.0733736367971974E-5</v>
      </c>
    </row>
    <row r="168" spans="2:21">
      <c r="B168" s="76" t="s">
        <v>686</v>
      </c>
      <c r="C168" s="73" t="s">
        <v>687</v>
      </c>
      <c r="D168" s="86" t="s">
        <v>118</v>
      </c>
      <c r="E168" s="86" t="s">
        <v>296</v>
      </c>
      <c r="F168" s="73" t="s">
        <v>418</v>
      </c>
      <c r="G168" s="86" t="s">
        <v>419</v>
      </c>
      <c r="H168" s="73" t="s">
        <v>378</v>
      </c>
      <c r="I168" s="73" t="s">
        <v>129</v>
      </c>
      <c r="J168" s="73"/>
      <c r="K168" s="83">
        <v>0.15999913314840497</v>
      </c>
      <c r="L168" s="86" t="s">
        <v>131</v>
      </c>
      <c r="M168" s="87">
        <v>4.4999999999999998E-2</v>
      </c>
      <c r="N168" s="87">
        <v>0</v>
      </c>
      <c r="O168" s="83">
        <v>0.13527500000000001</v>
      </c>
      <c r="P168" s="85">
        <v>102.25</v>
      </c>
      <c r="Q168" s="73"/>
      <c r="R168" s="83">
        <v>1.3843199999999999E-4</v>
      </c>
      <c r="S168" s="84">
        <v>2.2526760675961021E-10</v>
      </c>
      <c r="T168" s="84">
        <f t="shared" si="2"/>
        <v>1.8470851056906951E-10</v>
      </c>
      <c r="U168" s="84">
        <f>R168/'סכום נכסי הקרן'!$C$42</f>
        <v>1.3512907836407586E-11</v>
      </c>
    </row>
    <row r="169" spans="2:21">
      <c r="B169" s="76" t="s">
        <v>688</v>
      </c>
      <c r="C169" s="73" t="s">
        <v>689</v>
      </c>
      <c r="D169" s="86" t="s">
        <v>118</v>
      </c>
      <c r="E169" s="86" t="s">
        <v>296</v>
      </c>
      <c r="F169" s="73" t="s">
        <v>690</v>
      </c>
      <c r="G169" s="86" t="s">
        <v>125</v>
      </c>
      <c r="H169" s="73" t="s">
        <v>382</v>
      </c>
      <c r="I169" s="73" t="s">
        <v>300</v>
      </c>
      <c r="J169" s="73"/>
      <c r="K169" s="83">
        <v>5.5300000000018397</v>
      </c>
      <c r="L169" s="86" t="s">
        <v>131</v>
      </c>
      <c r="M169" s="87">
        <v>2.2400000000000003E-2</v>
      </c>
      <c r="N169" s="87">
        <v>1.6400000000003363E-2</v>
      </c>
      <c r="O169" s="83">
        <v>1032872.6791759999</v>
      </c>
      <c r="P169" s="85">
        <v>103.7</v>
      </c>
      <c r="Q169" s="73"/>
      <c r="R169" s="83">
        <v>1071.0889908510001</v>
      </c>
      <c r="S169" s="84">
        <v>2.6908096849202296E-3</v>
      </c>
      <c r="T169" s="84">
        <f t="shared" si="2"/>
        <v>1.4291439276107832E-3</v>
      </c>
      <c r="U169" s="84">
        <f>R169/'סכום נכסי הקרן'!$C$42</f>
        <v>1.0455333172937162E-4</v>
      </c>
    </row>
    <row r="170" spans="2:21">
      <c r="B170" s="76" t="s">
        <v>691</v>
      </c>
      <c r="C170" s="73" t="s">
        <v>692</v>
      </c>
      <c r="D170" s="86" t="s">
        <v>118</v>
      </c>
      <c r="E170" s="86" t="s">
        <v>296</v>
      </c>
      <c r="F170" s="73" t="s">
        <v>317</v>
      </c>
      <c r="G170" s="86" t="s">
        <v>306</v>
      </c>
      <c r="H170" s="73" t="s">
        <v>382</v>
      </c>
      <c r="I170" s="73" t="s">
        <v>300</v>
      </c>
      <c r="J170" s="73"/>
      <c r="K170" s="83">
        <v>5.0000000000273194E-2</v>
      </c>
      <c r="L170" s="86" t="s">
        <v>131</v>
      </c>
      <c r="M170" s="87">
        <v>3.2500000000000001E-2</v>
      </c>
      <c r="N170" s="87">
        <v>5.1799999999998902E-2</v>
      </c>
      <c r="O170" s="83">
        <v>7.3273970000000013</v>
      </c>
      <c r="P170" s="85">
        <v>4995500</v>
      </c>
      <c r="Q170" s="73"/>
      <c r="R170" s="83">
        <v>366.04012547799999</v>
      </c>
      <c r="S170" s="84">
        <v>3.9575463137996226E-4</v>
      </c>
      <c r="T170" s="84">
        <f t="shared" si="2"/>
        <v>4.8840388339081058E-4</v>
      </c>
      <c r="U170" s="84">
        <f>R170/'סכום נכסי הקרן'!$C$42</f>
        <v>3.5730658229392641E-5</v>
      </c>
    </row>
    <row r="171" spans="2:21">
      <c r="B171" s="76" t="s">
        <v>693</v>
      </c>
      <c r="C171" s="73" t="s">
        <v>694</v>
      </c>
      <c r="D171" s="86" t="s">
        <v>118</v>
      </c>
      <c r="E171" s="86" t="s">
        <v>296</v>
      </c>
      <c r="F171" s="73" t="s">
        <v>695</v>
      </c>
      <c r="G171" s="86" t="s">
        <v>411</v>
      </c>
      <c r="H171" s="73" t="s">
        <v>382</v>
      </c>
      <c r="I171" s="73" t="s">
        <v>300</v>
      </c>
      <c r="J171" s="73"/>
      <c r="K171" s="83">
        <v>2.4099999999941426</v>
      </c>
      <c r="L171" s="86" t="s">
        <v>131</v>
      </c>
      <c r="M171" s="87">
        <v>3.3799999999999997E-2</v>
      </c>
      <c r="N171" s="87">
        <v>2.4799999999916954E-2</v>
      </c>
      <c r="O171" s="83">
        <v>131966.258913</v>
      </c>
      <c r="P171" s="85">
        <v>102.2</v>
      </c>
      <c r="Q171" s="73"/>
      <c r="R171" s="83">
        <v>134.869516519</v>
      </c>
      <c r="S171" s="84">
        <v>1.612236816447554E-4</v>
      </c>
      <c r="T171" s="84">
        <f t="shared" si="2"/>
        <v>1.7995512249620758E-4</v>
      </c>
      <c r="U171" s="84">
        <f>R171/'סכום נכסי הקרן'!$C$42</f>
        <v>1.3165159404343631E-5</v>
      </c>
    </row>
    <row r="172" spans="2:21">
      <c r="B172" s="76" t="s">
        <v>696</v>
      </c>
      <c r="C172" s="73" t="s">
        <v>697</v>
      </c>
      <c r="D172" s="86" t="s">
        <v>118</v>
      </c>
      <c r="E172" s="86" t="s">
        <v>296</v>
      </c>
      <c r="F172" s="73" t="s">
        <v>467</v>
      </c>
      <c r="G172" s="86" t="s">
        <v>126</v>
      </c>
      <c r="H172" s="73" t="s">
        <v>382</v>
      </c>
      <c r="I172" s="73" t="s">
        <v>300</v>
      </c>
      <c r="J172" s="73"/>
      <c r="K172" s="83">
        <v>4.4300000000009101</v>
      </c>
      <c r="L172" s="86" t="s">
        <v>131</v>
      </c>
      <c r="M172" s="87">
        <v>5.0900000000000001E-2</v>
      </c>
      <c r="N172" s="87">
        <v>1.0300000000002443E-2</v>
      </c>
      <c r="O172" s="83">
        <v>752094.55063299998</v>
      </c>
      <c r="P172" s="85">
        <v>119.82</v>
      </c>
      <c r="Q172" s="73"/>
      <c r="R172" s="83">
        <v>901.1596738259999</v>
      </c>
      <c r="S172" s="84">
        <v>8.0941046106814123E-4</v>
      </c>
      <c r="T172" s="84">
        <f t="shared" si="2"/>
        <v>1.202408844322909E-3</v>
      </c>
      <c r="U172" s="84">
        <f>R172/'סכום נכסי הקרן'!$C$42</f>
        <v>8.7965843289830803E-5</v>
      </c>
    </row>
    <row r="173" spans="2:21">
      <c r="B173" s="76" t="s">
        <v>698</v>
      </c>
      <c r="C173" s="73" t="s">
        <v>699</v>
      </c>
      <c r="D173" s="86" t="s">
        <v>118</v>
      </c>
      <c r="E173" s="86" t="s">
        <v>296</v>
      </c>
      <c r="F173" s="73" t="s">
        <v>467</v>
      </c>
      <c r="G173" s="86" t="s">
        <v>126</v>
      </c>
      <c r="H173" s="73" t="s">
        <v>382</v>
      </c>
      <c r="I173" s="73" t="s">
        <v>300</v>
      </c>
      <c r="J173" s="73"/>
      <c r="K173" s="83">
        <v>6.109999999998716</v>
      </c>
      <c r="L173" s="86" t="s">
        <v>131</v>
      </c>
      <c r="M173" s="87">
        <v>3.5200000000000002E-2</v>
      </c>
      <c r="N173" s="87">
        <v>1.4299999999995516E-2</v>
      </c>
      <c r="O173" s="83">
        <v>1127294.8999999999</v>
      </c>
      <c r="P173" s="85">
        <v>114.72</v>
      </c>
      <c r="Q173" s="73"/>
      <c r="R173" s="83">
        <v>1293.2327219060001</v>
      </c>
      <c r="S173" s="84">
        <v>1.3185660982057219E-3</v>
      </c>
      <c r="T173" s="84">
        <f t="shared" si="2"/>
        <v>1.7255482105469901E-3</v>
      </c>
      <c r="U173" s="84">
        <f>R173/'סכום נכסי הקרן'!$C$42</f>
        <v>1.2623768046508249E-4</v>
      </c>
    </row>
    <row r="174" spans="2:21">
      <c r="B174" s="76" t="s">
        <v>700</v>
      </c>
      <c r="C174" s="73" t="s">
        <v>701</v>
      </c>
      <c r="D174" s="86" t="s">
        <v>118</v>
      </c>
      <c r="E174" s="86" t="s">
        <v>296</v>
      </c>
      <c r="F174" s="73" t="s">
        <v>702</v>
      </c>
      <c r="G174" s="86" t="s">
        <v>703</v>
      </c>
      <c r="H174" s="73" t="s">
        <v>382</v>
      </c>
      <c r="I174" s="73" t="s">
        <v>300</v>
      </c>
      <c r="J174" s="73"/>
      <c r="K174" s="83">
        <v>1.9000008360784573</v>
      </c>
      <c r="L174" s="86" t="s">
        <v>131</v>
      </c>
      <c r="M174" s="87">
        <v>1.0500000000000001E-2</v>
      </c>
      <c r="N174" s="87">
        <v>5.5999908031369658E-3</v>
      </c>
      <c r="O174" s="83">
        <v>0.47346400000000005</v>
      </c>
      <c r="P174" s="85">
        <v>101.02</v>
      </c>
      <c r="Q174" s="73"/>
      <c r="R174" s="83">
        <v>4.7842400000000008E-4</v>
      </c>
      <c r="S174" s="84">
        <v>1.0218456345420877E-9</v>
      </c>
      <c r="T174" s="84">
        <f t="shared" si="2"/>
        <v>6.3835662607270376E-10</v>
      </c>
      <c r="U174" s="84">
        <f>R174/'סכום נכסי הקרן'!$C$42</f>
        <v>4.6700903105679789E-11</v>
      </c>
    </row>
    <row r="175" spans="2:21">
      <c r="B175" s="76" t="s">
        <v>704</v>
      </c>
      <c r="C175" s="73" t="s">
        <v>705</v>
      </c>
      <c r="D175" s="86" t="s">
        <v>118</v>
      </c>
      <c r="E175" s="86" t="s">
        <v>296</v>
      </c>
      <c r="F175" s="73" t="s">
        <v>475</v>
      </c>
      <c r="G175" s="86" t="s">
        <v>155</v>
      </c>
      <c r="H175" s="73" t="s">
        <v>476</v>
      </c>
      <c r="I175" s="73" t="s">
        <v>129</v>
      </c>
      <c r="J175" s="73"/>
      <c r="K175" s="83">
        <v>6.6799999999973201</v>
      </c>
      <c r="L175" s="86" t="s">
        <v>131</v>
      </c>
      <c r="M175" s="87">
        <v>3.2000000000000001E-2</v>
      </c>
      <c r="N175" s="87">
        <v>1.9299999999979188E-2</v>
      </c>
      <c r="O175" s="83">
        <v>383280.266</v>
      </c>
      <c r="P175" s="85">
        <v>109.07</v>
      </c>
      <c r="Q175" s="73"/>
      <c r="R175" s="83">
        <v>418.04377755900003</v>
      </c>
      <c r="S175" s="84">
        <v>4.5914695375710081E-4</v>
      </c>
      <c r="T175" s="84">
        <f t="shared" si="2"/>
        <v>5.5779186536054025E-4</v>
      </c>
      <c r="U175" s="84">
        <f>R175/'סכום נכסי הקרן'!$C$42</f>
        <v>4.080694519864223E-5</v>
      </c>
    </row>
    <row r="176" spans="2:21">
      <c r="B176" s="76" t="s">
        <v>706</v>
      </c>
      <c r="C176" s="73" t="s">
        <v>707</v>
      </c>
      <c r="D176" s="86" t="s">
        <v>118</v>
      </c>
      <c r="E176" s="86" t="s">
        <v>296</v>
      </c>
      <c r="F176" s="73" t="s">
        <v>475</v>
      </c>
      <c r="G176" s="86" t="s">
        <v>155</v>
      </c>
      <c r="H176" s="73" t="s">
        <v>476</v>
      </c>
      <c r="I176" s="73" t="s">
        <v>129</v>
      </c>
      <c r="J176" s="73"/>
      <c r="K176" s="83">
        <v>3.5200000000002802</v>
      </c>
      <c r="L176" s="86" t="s">
        <v>131</v>
      </c>
      <c r="M176" s="87">
        <v>3.6499999999999998E-2</v>
      </c>
      <c r="N176" s="87">
        <v>1.2E-2</v>
      </c>
      <c r="O176" s="83">
        <v>2613484.1521720001</v>
      </c>
      <c r="P176" s="85">
        <v>109.2</v>
      </c>
      <c r="Q176" s="73"/>
      <c r="R176" s="83">
        <v>2853.9246072350002</v>
      </c>
      <c r="S176" s="84">
        <v>1.2184257071303629E-3</v>
      </c>
      <c r="T176" s="84">
        <f t="shared" si="2"/>
        <v>3.807964657584905E-3</v>
      </c>
      <c r="U176" s="84">
        <f>R176/'סכום נכסי הקרן'!$C$42</f>
        <v>2.7858313243774762E-4</v>
      </c>
    </row>
    <row r="177" spans="2:21">
      <c r="B177" s="76" t="s">
        <v>708</v>
      </c>
      <c r="C177" s="73" t="s">
        <v>709</v>
      </c>
      <c r="D177" s="86" t="s">
        <v>118</v>
      </c>
      <c r="E177" s="86" t="s">
        <v>296</v>
      </c>
      <c r="F177" s="73" t="s">
        <v>346</v>
      </c>
      <c r="G177" s="86" t="s">
        <v>306</v>
      </c>
      <c r="H177" s="73" t="s">
        <v>476</v>
      </c>
      <c r="I177" s="73" t="s">
        <v>129</v>
      </c>
      <c r="J177" s="73"/>
      <c r="K177" s="83">
        <v>0.98999999999985311</v>
      </c>
      <c r="L177" s="86" t="s">
        <v>131</v>
      </c>
      <c r="M177" s="87">
        <v>3.6000000000000004E-2</v>
      </c>
      <c r="N177" s="87">
        <v>2.0799999999998393E-2</v>
      </c>
      <c r="O177" s="83">
        <v>71.397445000000005</v>
      </c>
      <c r="P177" s="85">
        <v>5251800</v>
      </c>
      <c r="Q177" s="73"/>
      <c r="R177" s="83">
        <v>3749.6510005450004</v>
      </c>
      <c r="S177" s="84">
        <v>4.55311810471271E-3</v>
      </c>
      <c r="T177" s="84">
        <f t="shared" si="2"/>
        <v>5.003123927014623E-3</v>
      </c>
      <c r="U177" s="84">
        <f>R177/'סכום נכסי הקרן'!$C$42</f>
        <v>3.6601861122470298E-4</v>
      </c>
    </row>
    <row r="178" spans="2:21">
      <c r="B178" s="76" t="s">
        <v>710</v>
      </c>
      <c r="C178" s="73" t="s">
        <v>711</v>
      </c>
      <c r="D178" s="86" t="s">
        <v>118</v>
      </c>
      <c r="E178" s="86" t="s">
        <v>296</v>
      </c>
      <c r="F178" s="73" t="s">
        <v>414</v>
      </c>
      <c r="G178" s="86" t="s">
        <v>415</v>
      </c>
      <c r="H178" s="73" t="s">
        <v>472</v>
      </c>
      <c r="I178" s="73" t="s">
        <v>300</v>
      </c>
      <c r="J178" s="73"/>
      <c r="K178" s="83">
        <v>9.500000000002311</v>
      </c>
      <c r="L178" s="86" t="s">
        <v>131</v>
      </c>
      <c r="M178" s="87">
        <v>3.0499999999999999E-2</v>
      </c>
      <c r="N178" s="87">
        <v>2.2500000000004947E-2</v>
      </c>
      <c r="O178" s="83">
        <v>1404669.57531</v>
      </c>
      <c r="P178" s="85">
        <v>107.88</v>
      </c>
      <c r="Q178" s="73"/>
      <c r="R178" s="83">
        <v>1515.3575378529997</v>
      </c>
      <c r="S178" s="84">
        <v>2.0576309928830236E-3</v>
      </c>
      <c r="T178" s="84">
        <f t="shared" si="2"/>
        <v>2.0219272552331829E-3</v>
      </c>
      <c r="U178" s="84">
        <f>R178/'סכום נכסי הקרן'!$C$42</f>
        <v>1.479201828205408E-4</v>
      </c>
    </row>
    <row r="179" spans="2:21">
      <c r="B179" s="76" t="s">
        <v>712</v>
      </c>
      <c r="C179" s="73" t="s">
        <v>713</v>
      </c>
      <c r="D179" s="86" t="s">
        <v>118</v>
      </c>
      <c r="E179" s="86" t="s">
        <v>296</v>
      </c>
      <c r="F179" s="73" t="s">
        <v>414</v>
      </c>
      <c r="G179" s="86" t="s">
        <v>415</v>
      </c>
      <c r="H179" s="73" t="s">
        <v>472</v>
      </c>
      <c r="I179" s="73" t="s">
        <v>300</v>
      </c>
      <c r="J179" s="73"/>
      <c r="K179" s="83">
        <v>8.7600000000005949</v>
      </c>
      <c r="L179" s="86" t="s">
        <v>131</v>
      </c>
      <c r="M179" s="87">
        <v>3.0499999999999999E-2</v>
      </c>
      <c r="N179" s="87">
        <v>2.040000000000091E-2</v>
      </c>
      <c r="O179" s="83">
        <v>2407060.7414919999</v>
      </c>
      <c r="P179" s="85">
        <v>109.19</v>
      </c>
      <c r="Q179" s="73"/>
      <c r="R179" s="83">
        <v>2628.269623569</v>
      </c>
      <c r="S179" s="84">
        <v>3.3024487052820697E-3</v>
      </c>
      <c r="T179" s="84">
        <f t="shared" si="2"/>
        <v>3.5068753434419715E-3</v>
      </c>
      <c r="U179" s="84">
        <f>R179/'סכום נכסי הקרן'!$C$42</f>
        <v>2.5655603612255516E-4</v>
      </c>
    </row>
    <row r="180" spans="2:21">
      <c r="B180" s="76" t="s">
        <v>714</v>
      </c>
      <c r="C180" s="73" t="s">
        <v>715</v>
      </c>
      <c r="D180" s="86" t="s">
        <v>118</v>
      </c>
      <c r="E180" s="86" t="s">
        <v>296</v>
      </c>
      <c r="F180" s="73" t="s">
        <v>414</v>
      </c>
      <c r="G180" s="86" t="s">
        <v>415</v>
      </c>
      <c r="H180" s="73" t="s">
        <v>472</v>
      </c>
      <c r="I180" s="73" t="s">
        <v>300</v>
      </c>
      <c r="J180" s="73"/>
      <c r="K180" s="83">
        <v>5.1400000000010264</v>
      </c>
      <c r="L180" s="86" t="s">
        <v>131</v>
      </c>
      <c r="M180" s="87">
        <v>2.9100000000000001E-2</v>
      </c>
      <c r="N180" s="87">
        <v>1.2500000000000002E-2</v>
      </c>
      <c r="O180" s="83">
        <v>1182015.485388</v>
      </c>
      <c r="P180" s="85">
        <v>108.82</v>
      </c>
      <c r="Q180" s="73"/>
      <c r="R180" s="83">
        <v>1286.2692513120001</v>
      </c>
      <c r="S180" s="84">
        <v>1.97002580898E-3</v>
      </c>
      <c r="T180" s="84">
        <f t="shared" si="2"/>
        <v>1.7162569174802914E-3</v>
      </c>
      <c r="U180" s="84">
        <f>R180/'סכום נכסי הקרן'!$C$42</f>
        <v>1.2555794791510667E-4</v>
      </c>
    </row>
    <row r="181" spans="2:21">
      <c r="B181" s="76" t="s">
        <v>716</v>
      </c>
      <c r="C181" s="73" t="s">
        <v>717</v>
      </c>
      <c r="D181" s="86" t="s">
        <v>118</v>
      </c>
      <c r="E181" s="86" t="s">
        <v>296</v>
      </c>
      <c r="F181" s="73" t="s">
        <v>414</v>
      </c>
      <c r="G181" s="86" t="s">
        <v>415</v>
      </c>
      <c r="H181" s="73" t="s">
        <v>472</v>
      </c>
      <c r="I181" s="73" t="s">
        <v>300</v>
      </c>
      <c r="J181" s="73"/>
      <c r="K181" s="83">
        <v>7.0399999999988943</v>
      </c>
      <c r="L181" s="86" t="s">
        <v>131</v>
      </c>
      <c r="M181" s="87">
        <v>3.95E-2</v>
      </c>
      <c r="N181" s="87">
        <v>1.5699999999992994E-2</v>
      </c>
      <c r="O181" s="83">
        <v>860374.84777600004</v>
      </c>
      <c r="P181" s="85">
        <v>117.85</v>
      </c>
      <c r="Q181" s="73"/>
      <c r="R181" s="83">
        <v>1013.951758003</v>
      </c>
      <c r="S181" s="84">
        <v>3.5847462379240383E-3</v>
      </c>
      <c r="T181" s="84">
        <f t="shared" si="2"/>
        <v>1.3529062572932829E-3</v>
      </c>
      <c r="U181" s="84">
        <f>R181/'סכום נכסי הקרן'!$C$42</f>
        <v>9.8975935162809082E-5</v>
      </c>
    </row>
    <row r="182" spans="2:21">
      <c r="B182" s="76" t="s">
        <v>718</v>
      </c>
      <c r="C182" s="73" t="s">
        <v>719</v>
      </c>
      <c r="D182" s="86" t="s">
        <v>118</v>
      </c>
      <c r="E182" s="86" t="s">
        <v>296</v>
      </c>
      <c r="F182" s="73" t="s">
        <v>414</v>
      </c>
      <c r="G182" s="86" t="s">
        <v>415</v>
      </c>
      <c r="H182" s="73" t="s">
        <v>472</v>
      </c>
      <c r="I182" s="73" t="s">
        <v>300</v>
      </c>
      <c r="J182" s="73"/>
      <c r="K182" s="83">
        <v>7.7899999999927783</v>
      </c>
      <c r="L182" s="86" t="s">
        <v>131</v>
      </c>
      <c r="M182" s="87">
        <v>3.95E-2</v>
      </c>
      <c r="N182" s="87">
        <v>1.7999999999999999E-2</v>
      </c>
      <c r="O182" s="83">
        <v>211545.45542599997</v>
      </c>
      <c r="P182" s="85">
        <v>117.85</v>
      </c>
      <c r="Q182" s="73"/>
      <c r="R182" s="83">
        <v>249.30631922000003</v>
      </c>
      <c r="S182" s="84">
        <v>8.8140277165065959E-4</v>
      </c>
      <c r="T182" s="84">
        <f t="shared" si="2"/>
        <v>3.3264706786424519E-4</v>
      </c>
      <c r="U182" s="84">
        <f>R182/'סכום נכסי הקרן'!$C$42</f>
        <v>2.4335798909600885E-5</v>
      </c>
    </row>
    <row r="183" spans="2:21">
      <c r="B183" s="76" t="s">
        <v>720</v>
      </c>
      <c r="C183" s="73" t="s">
        <v>721</v>
      </c>
      <c r="D183" s="86" t="s">
        <v>118</v>
      </c>
      <c r="E183" s="86" t="s">
        <v>296</v>
      </c>
      <c r="F183" s="73" t="s">
        <v>431</v>
      </c>
      <c r="G183" s="86" t="s">
        <v>415</v>
      </c>
      <c r="H183" s="73" t="s">
        <v>476</v>
      </c>
      <c r="I183" s="73" t="s">
        <v>129</v>
      </c>
      <c r="J183" s="73"/>
      <c r="K183" s="83">
        <v>3.3399999999997481</v>
      </c>
      <c r="L183" s="86" t="s">
        <v>131</v>
      </c>
      <c r="M183" s="87">
        <v>3.9199999999999999E-2</v>
      </c>
      <c r="N183" s="87">
        <v>1.239999999999928E-2</v>
      </c>
      <c r="O183" s="83">
        <v>1499998.8286580003</v>
      </c>
      <c r="P183" s="85">
        <v>111.01</v>
      </c>
      <c r="Q183" s="73"/>
      <c r="R183" s="83">
        <v>1665.148749663</v>
      </c>
      <c r="S183" s="84">
        <v>1.5627364460199158E-3</v>
      </c>
      <c r="T183" s="84">
        <f t="shared" si="2"/>
        <v>2.2217922548702692E-3</v>
      </c>
      <c r="U183" s="84">
        <f>R183/'סכום נכסי הקרן'!$C$42</f>
        <v>1.6254190929918983E-4</v>
      </c>
    </row>
    <row r="184" spans="2:21">
      <c r="B184" s="76" t="s">
        <v>722</v>
      </c>
      <c r="C184" s="73" t="s">
        <v>723</v>
      </c>
      <c r="D184" s="86" t="s">
        <v>118</v>
      </c>
      <c r="E184" s="86" t="s">
        <v>296</v>
      </c>
      <c r="F184" s="73" t="s">
        <v>431</v>
      </c>
      <c r="G184" s="86" t="s">
        <v>415</v>
      </c>
      <c r="H184" s="73" t="s">
        <v>476</v>
      </c>
      <c r="I184" s="73" t="s">
        <v>129</v>
      </c>
      <c r="J184" s="73"/>
      <c r="K184" s="83">
        <v>8.2399999999992151</v>
      </c>
      <c r="L184" s="86" t="s">
        <v>131</v>
      </c>
      <c r="M184" s="87">
        <v>2.64E-2</v>
      </c>
      <c r="N184" s="87">
        <v>2.1799999999997183E-2</v>
      </c>
      <c r="O184" s="83">
        <v>4682611.5746900002</v>
      </c>
      <c r="P184" s="85">
        <v>104.59</v>
      </c>
      <c r="Q184" s="73"/>
      <c r="R184" s="83">
        <v>4897.5434460910001</v>
      </c>
      <c r="S184" s="84">
        <v>2.8619306784590779E-3</v>
      </c>
      <c r="T184" s="84">
        <f t="shared" si="2"/>
        <v>6.5347459790711443E-3</v>
      </c>
      <c r="U184" s="84">
        <f>R184/'סכום נכסי הקרן'!$C$42</f>
        <v>4.7806903903598654E-4</v>
      </c>
    </row>
    <row r="185" spans="2:21">
      <c r="B185" s="76" t="s">
        <v>724</v>
      </c>
      <c r="C185" s="73" t="s">
        <v>725</v>
      </c>
      <c r="D185" s="86" t="s">
        <v>118</v>
      </c>
      <c r="E185" s="86" t="s">
        <v>296</v>
      </c>
      <c r="F185" s="73" t="s">
        <v>442</v>
      </c>
      <c r="G185" s="86" t="s">
        <v>350</v>
      </c>
      <c r="H185" s="73" t="s">
        <v>472</v>
      </c>
      <c r="I185" s="73" t="s">
        <v>300</v>
      </c>
      <c r="J185" s="73"/>
      <c r="K185" s="83">
        <v>1.690000011733013</v>
      </c>
      <c r="L185" s="86" t="s">
        <v>131</v>
      </c>
      <c r="M185" s="87">
        <v>5.74E-2</v>
      </c>
      <c r="N185" s="87">
        <v>1.3300000087997598E-2</v>
      </c>
      <c r="O185" s="83">
        <v>37.525393000000001</v>
      </c>
      <c r="P185" s="85">
        <v>109.02</v>
      </c>
      <c r="Q185" s="73"/>
      <c r="R185" s="83">
        <v>4.0910207999999997E-2</v>
      </c>
      <c r="S185" s="84">
        <v>2.5016916992105404E-6</v>
      </c>
      <c r="T185" s="84">
        <f t="shared" si="2"/>
        <v>5.4586104273223179E-8</v>
      </c>
      <c r="U185" s="84">
        <f>R185/'סכום נכסי הקרן'!$C$42</f>
        <v>3.9934109907554924E-9</v>
      </c>
    </row>
    <row r="186" spans="2:21">
      <c r="B186" s="76" t="s">
        <v>726</v>
      </c>
      <c r="C186" s="73" t="s">
        <v>727</v>
      </c>
      <c r="D186" s="86" t="s">
        <v>118</v>
      </c>
      <c r="E186" s="86" t="s">
        <v>296</v>
      </c>
      <c r="F186" s="73" t="s">
        <v>442</v>
      </c>
      <c r="G186" s="86" t="s">
        <v>350</v>
      </c>
      <c r="H186" s="73" t="s">
        <v>472</v>
      </c>
      <c r="I186" s="73" t="s">
        <v>300</v>
      </c>
      <c r="J186" s="73"/>
      <c r="K186" s="83">
        <v>3.7199999999993651</v>
      </c>
      <c r="L186" s="86" t="s">
        <v>131</v>
      </c>
      <c r="M186" s="87">
        <v>5.6500000000000002E-2</v>
      </c>
      <c r="N186" s="87">
        <v>1.3699999999985718E-2</v>
      </c>
      <c r="O186" s="83">
        <v>54110.155200000008</v>
      </c>
      <c r="P186" s="85">
        <v>116.48</v>
      </c>
      <c r="Q186" s="73"/>
      <c r="R186" s="83">
        <v>63.027511257</v>
      </c>
      <c r="S186" s="84">
        <v>1.7335287814417523E-4</v>
      </c>
      <c r="T186" s="84">
        <f t="shared" si="2"/>
        <v>8.4097013184492985E-5</v>
      </c>
      <c r="U186" s="84">
        <f>R186/'סכום נכסי הקרן'!$C$42</f>
        <v>6.1523704835152471E-6</v>
      </c>
    </row>
    <row r="187" spans="2:21">
      <c r="B187" s="76" t="s">
        <v>728</v>
      </c>
      <c r="C187" s="73" t="s">
        <v>729</v>
      </c>
      <c r="D187" s="86" t="s">
        <v>118</v>
      </c>
      <c r="E187" s="86" t="s">
        <v>296</v>
      </c>
      <c r="F187" s="73" t="s">
        <v>552</v>
      </c>
      <c r="G187" s="86" t="s">
        <v>415</v>
      </c>
      <c r="H187" s="73" t="s">
        <v>476</v>
      </c>
      <c r="I187" s="73" t="s">
        <v>129</v>
      </c>
      <c r="J187" s="73"/>
      <c r="K187" s="83">
        <v>3.3099999999997385</v>
      </c>
      <c r="L187" s="86" t="s">
        <v>131</v>
      </c>
      <c r="M187" s="87">
        <v>4.0999999999999995E-2</v>
      </c>
      <c r="N187" s="87">
        <v>8.9999999999934611E-3</v>
      </c>
      <c r="O187" s="83">
        <v>541101.55200000003</v>
      </c>
      <c r="P187" s="85">
        <v>111</v>
      </c>
      <c r="Q187" s="83">
        <v>11.092581815999999</v>
      </c>
      <c r="R187" s="83">
        <v>611.71530453599996</v>
      </c>
      <c r="S187" s="84">
        <v>1.8036718400000001E-3</v>
      </c>
      <c r="T187" s="84">
        <f t="shared" si="2"/>
        <v>8.1620595522097E-4</v>
      </c>
      <c r="U187" s="84">
        <f>R187/'סכום נכסי הקרן'!$C$42</f>
        <v>5.9712006850402847E-5</v>
      </c>
    </row>
    <row r="188" spans="2:21">
      <c r="B188" s="76" t="s">
        <v>730</v>
      </c>
      <c r="C188" s="73" t="s">
        <v>731</v>
      </c>
      <c r="D188" s="86" t="s">
        <v>118</v>
      </c>
      <c r="E188" s="86" t="s">
        <v>296</v>
      </c>
      <c r="F188" s="73" t="s">
        <v>571</v>
      </c>
      <c r="G188" s="86" t="s">
        <v>419</v>
      </c>
      <c r="H188" s="73" t="s">
        <v>472</v>
      </c>
      <c r="I188" s="73" t="s">
        <v>300</v>
      </c>
      <c r="J188" s="73"/>
      <c r="K188" s="83">
        <v>7.230000000000989</v>
      </c>
      <c r="L188" s="86" t="s">
        <v>131</v>
      </c>
      <c r="M188" s="87">
        <v>2.4300000000000002E-2</v>
      </c>
      <c r="N188" s="87">
        <v>1.8600000000002094E-2</v>
      </c>
      <c r="O188" s="83">
        <v>2922013.6511749993</v>
      </c>
      <c r="P188" s="85">
        <v>104.4</v>
      </c>
      <c r="Q188" s="73"/>
      <c r="R188" s="83">
        <v>3050.5822518260002</v>
      </c>
      <c r="S188" s="84">
        <v>3.3795546586341892E-3</v>
      </c>
      <c r="T188" s="84">
        <f t="shared" si="2"/>
        <v>4.0703630959837223E-3</v>
      </c>
      <c r="U188" s="84">
        <f>R188/'סכום נכסי הקרן'!$C$42</f>
        <v>2.977796811163998E-4</v>
      </c>
    </row>
    <row r="189" spans="2:21">
      <c r="B189" s="76" t="s">
        <v>732</v>
      </c>
      <c r="C189" s="73" t="s">
        <v>733</v>
      </c>
      <c r="D189" s="86" t="s">
        <v>118</v>
      </c>
      <c r="E189" s="86" t="s">
        <v>296</v>
      </c>
      <c r="F189" s="73" t="s">
        <v>571</v>
      </c>
      <c r="G189" s="86" t="s">
        <v>419</v>
      </c>
      <c r="H189" s="73" t="s">
        <v>472</v>
      </c>
      <c r="I189" s="73" t="s">
        <v>300</v>
      </c>
      <c r="J189" s="73"/>
      <c r="K189" s="83">
        <v>3.3200000000009022</v>
      </c>
      <c r="L189" s="86" t="s">
        <v>131</v>
      </c>
      <c r="M189" s="87">
        <v>1.7500000000000002E-2</v>
      </c>
      <c r="N189" s="87">
        <v>1.180000000000709E-2</v>
      </c>
      <c r="O189" s="83">
        <v>911952.13321500004</v>
      </c>
      <c r="P189" s="85">
        <v>102.08</v>
      </c>
      <c r="Q189" s="73"/>
      <c r="R189" s="83">
        <v>930.92071461300009</v>
      </c>
      <c r="S189" s="84">
        <v>1.3129208230578089E-3</v>
      </c>
      <c r="T189" s="84">
        <f t="shared" si="2"/>
        <v>1.2421187200507184E-3</v>
      </c>
      <c r="U189" s="84">
        <f>R189/'סכום נכסי הקרן'!$C$42</f>
        <v>9.0870938941633146E-5</v>
      </c>
    </row>
    <row r="190" spans="2:21">
      <c r="B190" s="76" t="s">
        <v>734</v>
      </c>
      <c r="C190" s="73" t="s">
        <v>735</v>
      </c>
      <c r="D190" s="86" t="s">
        <v>118</v>
      </c>
      <c r="E190" s="86" t="s">
        <v>296</v>
      </c>
      <c r="F190" s="73" t="s">
        <v>571</v>
      </c>
      <c r="G190" s="86" t="s">
        <v>419</v>
      </c>
      <c r="H190" s="73" t="s">
        <v>472</v>
      </c>
      <c r="I190" s="73" t="s">
        <v>300</v>
      </c>
      <c r="J190" s="73"/>
      <c r="K190" s="83">
        <v>1.8699999999995245</v>
      </c>
      <c r="L190" s="86" t="s">
        <v>131</v>
      </c>
      <c r="M190" s="87">
        <v>2.9600000000000001E-2</v>
      </c>
      <c r="N190" s="87">
        <v>9.4999999999920773E-3</v>
      </c>
      <c r="O190" s="83">
        <v>728022.08453400002</v>
      </c>
      <c r="P190" s="85">
        <v>104.07</v>
      </c>
      <c r="Q190" s="73"/>
      <c r="R190" s="83">
        <v>757.65257532800001</v>
      </c>
      <c r="S190" s="84">
        <v>1.7826463771113191E-3</v>
      </c>
      <c r="T190" s="84">
        <f t="shared" si="2"/>
        <v>1.0109286777454246E-3</v>
      </c>
      <c r="U190" s="84">
        <f>R190/'סכום נכסי הקרן'!$C$42</f>
        <v>7.3957534547099805E-5</v>
      </c>
    </row>
    <row r="191" spans="2:21">
      <c r="B191" s="76" t="s">
        <v>736</v>
      </c>
      <c r="C191" s="73" t="s">
        <v>737</v>
      </c>
      <c r="D191" s="86" t="s">
        <v>118</v>
      </c>
      <c r="E191" s="86" t="s">
        <v>296</v>
      </c>
      <c r="F191" s="73" t="s">
        <v>576</v>
      </c>
      <c r="G191" s="86" t="s">
        <v>415</v>
      </c>
      <c r="H191" s="73" t="s">
        <v>472</v>
      </c>
      <c r="I191" s="73" t="s">
        <v>300</v>
      </c>
      <c r="J191" s="73"/>
      <c r="K191" s="83">
        <v>2.899999999997338</v>
      </c>
      <c r="L191" s="86" t="s">
        <v>131</v>
      </c>
      <c r="M191" s="87">
        <v>3.85E-2</v>
      </c>
      <c r="N191" s="87">
        <v>9.8999999999840275E-3</v>
      </c>
      <c r="O191" s="83">
        <v>204326.14615700004</v>
      </c>
      <c r="P191" s="85">
        <v>110.29</v>
      </c>
      <c r="Q191" s="73"/>
      <c r="R191" s="83">
        <v>225.35129966399995</v>
      </c>
      <c r="S191" s="84">
        <v>5.123125989629694E-4</v>
      </c>
      <c r="T191" s="84">
        <f t="shared" si="2"/>
        <v>3.0068411144635264E-4</v>
      </c>
      <c r="U191" s="84">
        <f>R191/'סכום נכסי הקרן'!$C$42</f>
        <v>2.1997452490567926E-5</v>
      </c>
    </row>
    <row r="192" spans="2:21">
      <c r="B192" s="76" t="s">
        <v>738</v>
      </c>
      <c r="C192" s="73" t="s">
        <v>739</v>
      </c>
      <c r="D192" s="86" t="s">
        <v>118</v>
      </c>
      <c r="E192" s="86" t="s">
        <v>296</v>
      </c>
      <c r="F192" s="73" t="s">
        <v>576</v>
      </c>
      <c r="G192" s="86" t="s">
        <v>415</v>
      </c>
      <c r="H192" s="73" t="s">
        <v>476</v>
      </c>
      <c r="I192" s="73" t="s">
        <v>129</v>
      </c>
      <c r="J192" s="73"/>
      <c r="K192" s="83">
        <v>4.2300000000001887</v>
      </c>
      <c r="L192" s="86" t="s">
        <v>131</v>
      </c>
      <c r="M192" s="87">
        <v>3.61E-2</v>
      </c>
      <c r="N192" s="87">
        <v>1.1699999999999306E-2</v>
      </c>
      <c r="O192" s="83">
        <v>2957816.5822910001</v>
      </c>
      <c r="P192" s="85">
        <v>112.37</v>
      </c>
      <c r="Q192" s="73"/>
      <c r="R192" s="83">
        <v>3323.6983950190006</v>
      </c>
      <c r="S192" s="84">
        <v>3.8538326805094463E-3</v>
      </c>
      <c r="T192" s="84">
        <f t="shared" si="2"/>
        <v>4.4347793871703537E-3</v>
      </c>
      <c r="U192" s="84">
        <f>R192/'סכום נכסי הקרן'!$C$42</f>
        <v>3.244396533164844E-4</v>
      </c>
    </row>
    <row r="193" spans="2:21">
      <c r="B193" s="76" t="s">
        <v>740</v>
      </c>
      <c r="C193" s="73" t="s">
        <v>741</v>
      </c>
      <c r="D193" s="86" t="s">
        <v>118</v>
      </c>
      <c r="E193" s="86" t="s">
        <v>296</v>
      </c>
      <c r="F193" s="73" t="s">
        <v>576</v>
      </c>
      <c r="G193" s="86" t="s">
        <v>415</v>
      </c>
      <c r="H193" s="73" t="s">
        <v>476</v>
      </c>
      <c r="I193" s="73" t="s">
        <v>129</v>
      </c>
      <c r="J193" s="73"/>
      <c r="K193" s="83">
        <v>5.1899999999996194</v>
      </c>
      <c r="L193" s="86" t="s">
        <v>131</v>
      </c>
      <c r="M193" s="87">
        <v>3.3000000000000002E-2</v>
      </c>
      <c r="N193" s="87">
        <v>1.1999999999998269E-2</v>
      </c>
      <c r="O193" s="83">
        <v>1027311.2599700001</v>
      </c>
      <c r="P193" s="85">
        <v>112.59</v>
      </c>
      <c r="Q193" s="73"/>
      <c r="R193" s="83">
        <v>1156.649747576</v>
      </c>
      <c r="S193" s="84">
        <v>3.3316942384990843E-3</v>
      </c>
      <c r="T193" s="84">
        <f t="shared" si="2"/>
        <v>1.543306837471489E-3</v>
      </c>
      <c r="U193" s="84">
        <f>R193/'סכום נכסי הקרן'!$C$42</f>
        <v>1.1290526350842715E-4</v>
      </c>
    </row>
    <row r="194" spans="2:21">
      <c r="B194" s="76" t="s">
        <v>742</v>
      </c>
      <c r="C194" s="73" t="s">
        <v>743</v>
      </c>
      <c r="D194" s="86" t="s">
        <v>118</v>
      </c>
      <c r="E194" s="86" t="s">
        <v>296</v>
      </c>
      <c r="F194" s="73" t="s">
        <v>576</v>
      </c>
      <c r="G194" s="86" t="s">
        <v>415</v>
      </c>
      <c r="H194" s="73" t="s">
        <v>476</v>
      </c>
      <c r="I194" s="73" t="s">
        <v>129</v>
      </c>
      <c r="J194" s="73"/>
      <c r="K194" s="83">
        <v>7.54000000000062</v>
      </c>
      <c r="L194" s="86" t="s">
        <v>131</v>
      </c>
      <c r="M194" s="87">
        <v>2.6200000000000001E-2</v>
      </c>
      <c r="N194" s="87">
        <v>1.7600000000000761E-2</v>
      </c>
      <c r="O194" s="83">
        <v>2952700.9856719999</v>
      </c>
      <c r="P194" s="85">
        <v>107.12</v>
      </c>
      <c r="Q194" s="73"/>
      <c r="R194" s="83">
        <v>3162.933197326</v>
      </c>
      <c r="S194" s="84">
        <v>3.6908762320899996E-3</v>
      </c>
      <c r="T194" s="84">
        <f t="shared" si="2"/>
        <v>4.2202719017824658E-3</v>
      </c>
      <c r="U194" s="84">
        <f>R194/'סכום נכסי הקרן'!$C$42</f>
        <v>3.0874671165756625E-4</v>
      </c>
    </row>
    <row r="195" spans="2:21">
      <c r="B195" s="76" t="s">
        <v>744</v>
      </c>
      <c r="C195" s="73" t="s">
        <v>745</v>
      </c>
      <c r="D195" s="86" t="s">
        <v>118</v>
      </c>
      <c r="E195" s="86" t="s">
        <v>296</v>
      </c>
      <c r="F195" s="73" t="s">
        <v>582</v>
      </c>
      <c r="G195" s="86" t="s">
        <v>127</v>
      </c>
      <c r="H195" s="73" t="s">
        <v>472</v>
      </c>
      <c r="I195" s="73" t="s">
        <v>300</v>
      </c>
      <c r="J195" s="73"/>
      <c r="K195" s="83">
        <v>2.7399999999963942</v>
      </c>
      <c r="L195" s="86" t="s">
        <v>131</v>
      </c>
      <c r="M195" s="87">
        <v>2.7000000000000003E-2</v>
      </c>
      <c r="N195" s="87">
        <v>1.7699999999878951E-2</v>
      </c>
      <c r="O195" s="83">
        <v>37816.930031000004</v>
      </c>
      <c r="P195" s="85">
        <v>102.67</v>
      </c>
      <c r="Q195" s="73"/>
      <c r="R195" s="83">
        <v>38.826642210999999</v>
      </c>
      <c r="S195" s="84">
        <v>2.4250239976950785E-4</v>
      </c>
      <c r="T195" s="84">
        <f t="shared" si="2"/>
        <v>5.180602211332621E-5</v>
      </c>
      <c r="U195" s="84">
        <f>R195/'סכום נכסי הקרן'!$C$42</f>
        <v>3.7900257006646979E-6</v>
      </c>
    </row>
    <row r="196" spans="2:21">
      <c r="B196" s="76" t="s">
        <v>746</v>
      </c>
      <c r="C196" s="73" t="s">
        <v>747</v>
      </c>
      <c r="D196" s="86" t="s">
        <v>118</v>
      </c>
      <c r="E196" s="86" t="s">
        <v>296</v>
      </c>
      <c r="F196" s="73" t="s">
        <v>748</v>
      </c>
      <c r="G196" s="86" t="s">
        <v>650</v>
      </c>
      <c r="H196" s="73" t="s">
        <v>588</v>
      </c>
      <c r="I196" s="73" t="s">
        <v>129</v>
      </c>
      <c r="J196" s="73"/>
      <c r="K196" s="83">
        <v>2.8899999999922614</v>
      </c>
      <c r="L196" s="86" t="s">
        <v>131</v>
      </c>
      <c r="M196" s="87">
        <v>3.7499999999999999E-2</v>
      </c>
      <c r="N196" s="87">
        <v>0.01</v>
      </c>
      <c r="O196" s="83">
        <v>187700.63548500001</v>
      </c>
      <c r="P196" s="85">
        <v>108.09</v>
      </c>
      <c r="Q196" s="73"/>
      <c r="R196" s="83">
        <v>202.88561681300001</v>
      </c>
      <c r="S196" s="84">
        <v>4.7486371807823583E-4</v>
      </c>
      <c r="T196" s="84">
        <f t="shared" si="2"/>
        <v>2.7070836293209804E-4</v>
      </c>
      <c r="U196" s="84">
        <f>R196/'סכום נכסי הקרן'!$C$42</f>
        <v>1.9804486255539E-5</v>
      </c>
    </row>
    <row r="197" spans="2:21">
      <c r="B197" s="76" t="s">
        <v>749</v>
      </c>
      <c r="C197" s="73" t="s">
        <v>750</v>
      </c>
      <c r="D197" s="86" t="s">
        <v>118</v>
      </c>
      <c r="E197" s="86" t="s">
        <v>296</v>
      </c>
      <c r="F197" s="73" t="s">
        <v>748</v>
      </c>
      <c r="G197" s="86" t="s">
        <v>650</v>
      </c>
      <c r="H197" s="73" t="s">
        <v>751</v>
      </c>
      <c r="I197" s="73" t="s">
        <v>300</v>
      </c>
      <c r="J197" s="73"/>
      <c r="K197" s="83">
        <v>5.4200000000002397</v>
      </c>
      <c r="L197" s="86" t="s">
        <v>131</v>
      </c>
      <c r="M197" s="87">
        <v>3.7499999999999999E-2</v>
      </c>
      <c r="N197" s="87">
        <v>1.5499999999997998E-2</v>
      </c>
      <c r="O197" s="83">
        <v>1091753.5463930001</v>
      </c>
      <c r="P197" s="85">
        <v>114.32</v>
      </c>
      <c r="Q197" s="73"/>
      <c r="R197" s="83">
        <v>1248.092690535</v>
      </c>
      <c r="S197" s="84">
        <v>1.997065090104065E-3</v>
      </c>
      <c r="T197" s="84">
        <f t="shared" si="2"/>
        <v>1.665318292886489E-3</v>
      </c>
      <c r="U197" s="84">
        <f>R197/'סכום נכסי הקרן'!$C$42</f>
        <v>1.2183137929447981E-4</v>
      </c>
    </row>
    <row r="198" spans="2:21">
      <c r="B198" s="76" t="s">
        <v>752</v>
      </c>
      <c r="C198" s="73" t="s">
        <v>753</v>
      </c>
      <c r="D198" s="86" t="s">
        <v>118</v>
      </c>
      <c r="E198" s="86" t="s">
        <v>296</v>
      </c>
      <c r="F198" s="73" t="s">
        <v>754</v>
      </c>
      <c r="G198" s="86" t="s">
        <v>672</v>
      </c>
      <c r="H198" s="73" t="s">
        <v>588</v>
      </c>
      <c r="I198" s="73" t="s">
        <v>129</v>
      </c>
      <c r="J198" s="73"/>
      <c r="K198" s="83">
        <v>2.3099999999963061</v>
      </c>
      <c r="L198" s="86" t="s">
        <v>131</v>
      </c>
      <c r="M198" s="87">
        <v>3.0499999999999999E-2</v>
      </c>
      <c r="N198" s="87">
        <v>1.3099999999963063E-2</v>
      </c>
      <c r="O198" s="83">
        <v>135275.38800000001</v>
      </c>
      <c r="P198" s="85">
        <v>104.07</v>
      </c>
      <c r="Q198" s="73"/>
      <c r="R198" s="83">
        <v>140.781096292</v>
      </c>
      <c r="S198" s="84">
        <v>7.1128970611239429E-4</v>
      </c>
      <c r="T198" s="84">
        <f t="shared" si="2"/>
        <v>1.878428875720648E-4</v>
      </c>
      <c r="U198" s="84">
        <f>R198/'סכום נכסי הקרן'!$C$42</f>
        <v>1.3742212633655642E-5</v>
      </c>
    </row>
    <row r="199" spans="2:21">
      <c r="B199" s="76" t="s">
        <v>755</v>
      </c>
      <c r="C199" s="73" t="s">
        <v>756</v>
      </c>
      <c r="D199" s="86" t="s">
        <v>118</v>
      </c>
      <c r="E199" s="86" t="s">
        <v>296</v>
      </c>
      <c r="F199" s="73" t="s">
        <v>754</v>
      </c>
      <c r="G199" s="86" t="s">
        <v>672</v>
      </c>
      <c r="H199" s="73" t="s">
        <v>588</v>
      </c>
      <c r="I199" s="73" t="s">
        <v>129</v>
      </c>
      <c r="J199" s="73"/>
      <c r="K199" s="83">
        <v>4.9199999999996447</v>
      </c>
      <c r="L199" s="86" t="s">
        <v>131</v>
      </c>
      <c r="M199" s="87">
        <v>2.58E-2</v>
      </c>
      <c r="N199" s="87">
        <v>1.7800000000002182E-2</v>
      </c>
      <c r="O199" s="83">
        <v>1408174.4253380001</v>
      </c>
      <c r="P199" s="85">
        <v>103.99</v>
      </c>
      <c r="Q199" s="73"/>
      <c r="R199" s="83">
        <v>1464.3605849560001</v>
      </c>
      <c r="S199" s="84">
        <v>6.7055925016095237E-3</v>
      </c>
      <c r="T199" s="84">
        <f t="shared" si="2"/>
        <v>1.9538825024797311E-3</v>
      </c>
      <c r="U199" s="84">
        <f>R199/'סכום נכסי הקרן'!$C$42</f>
        <v>1.4294216383335017E-4</v>
      </c>
    </row>
    <row r="200" spans="2:21">
      <c r="B200" s="76" t="s">
        <v>757</v>
      </c>
      <c r="C200" s="73" t="s">
        <v>758</v>
      </c>
      <c r="D200" s="86" t="s">
        <v>118</v>
      </c>
      <c r="E200" s="86" t="s">
        <v>296</v>
      </c>
      <c r="F200" s="73" t="s">
        <v>759</v>
      </c>
      <c r="G200" s="86" t="s">
        <v>126</v>
      </c>
      <c r="H200" s="73" t="s">
        <v>751</v>
      </c>
      <c r="I200" s="73" t="s">
        <v>300</v>
      </c>
      <c r="J200" s="73"/>
      <c r="K200" s="83">
        <v>1.319999999982169</v>
      </c>
      <c r="L200" s="86" t="s">
        <v>131</v>
      </c>
      <c r="M200" s="87">
        <v>3.4000000000000002E-2</v>
      </c>
      <c r="N200" s="87">
        <v>2.0399999999849126E-2</v>
      </c>
      <c r="O200" s="83">
        <v>57003.642765999997</v>
      </c>
      <c r="P200" s="85">
        <v>102.32</v>
      </c>
      <c r="Q200" s="73"/>
      <c r="R200" s="83">
        <v>58.326125397000006</v>
      </c>
      <c r="S200" s="84">
        <v>1.4803118834959926E-4</v>
      </c>
      <c r="T200" s="84">
        <f t="shared" si="2"/>
        <v>7.7823998420485505E-5</v>
      </c>
      <c r="U200" s="84">
        <f>R200/'סכום נכסי הקרן'!$C$42</f>
        <v>5.6934491804236949E-6</v>
      </c>
    </row>
    <row r="201" spans="2:21">
      <c r="B201" s="76" t="s">
        <v>760</v>
      </c>
      <c r="C201" s="73" t="s">
        <v>761</v>
      </c>
      <c r="D201" s="86" t="s">
        <v>118</v>
      </c>
      <c r="E201" s="86" t="s">
        <v>296</v>
      </c>
      <c r="F201" s="73" t="s">
        <v>762</v>
      </c>
      <c r="G201" s="86" t="s">
        <v>127</v>
      </c>
      <c r="H201" s="73" t="s">
        <v>751</v>
      </c>
      <c r="I201" s="73" t="s">
        <v>300</v>
      </c>
      <c r="J201" s="73"/>
      <c r="K201" s="83">
        <v>2.1999999999999997</v>
      </c>
      <c r="L201" s="86" t="s">
        <v>131</v>
      </c>
      <c r="M201" s="87">
        <v>2.9500000000000002E-2</v>
      </c>
      <c r="N201" s="87">
        <v>7.4999999999999997E-3</v>
      </c>
      <c r="O201" s="83">
        <v>621407.57573299995</v>
      </c>
      <c r="P201" s="85">
        <v>104.9</v>
      </c>
      <c r="Q201" s="73"/>
      <c r="R201" s="83">
        <v>651.85654688</v>
      </c>
      <c r="S201" s="84">
        <v>4.3443118039490089E-3</v>
      </c>
      <c r="T201" s="84">
        <f t="shared" si="2"/>
        <v>8.6976603587972173E-4</v>
      </c>
      <c r="U201" s="84">
        <f>R201/'סכום נכסי הקרן'!$C$42</f>
        <v>6.3630355991016097E-5</v>
      </c>
    </row>
    <row r="202" spans="2:21">
      <c r="B202" s="76" t="s">
        <v>763</v>
      </c>
      <c r="C202" s="73" t="s">
        <v>764</v>
      </c>
      <c r="D202" s="86" t="s">
        <v>118</v>
      </c>
      <c r="E202" s="86" t="s">
        <v>296</v>
      </c>
      <c r="F202" s="73" t="s">
        <v>552</v>
      </c>
      <c r="G202" s="86" t="s">
        <v>415</v>
      </c>
      <c r="H202" s="73" t="s">
        <v>588</v>
      </c>
      <c r="I202" s="73" t="s">
        <v>129</v>
      </c>
      <c r="J202" s="73"/>
      <c r="K202" s="83">
        <v>7.5199999999999738</v>
      </c>
      <c r="L202" s="86" t="s">
        <v>131</v>
      </c>
      <c r="M202" s="87">
        <v>3.4300000000000004E-2</v>
      </c>
      <c r="N202" s="87">
        <v>1.8700000000000064E-2</v>
      </c>
      <c r="O202" s="83">
        <v>1388281.9991649999</v>
      </c>
      <c r="P202" s="85">
        <v>112.26</v>
      </c>
      <c r="Q202" s="73"/>
      <c r="R202" s="83">
        <v>1558.485372177</v>
      </c>
      <c r="S202" s="84">
        <v>4.5685204658582335E-3</v>
      </c>
      <c r="T202" s="84">
        <f t="shared" ref="T202:T266" si="3">IFERROR(R202/$R$11,0)</f>
        <v>2.0794723173723968E-3</v>
      </c>
      <c r="U202" s="84">
        <f>R202/'סכום נכסי הקרן'!$C$42</f>
        <v>1.5213006529283098E-4</v>
      </c>
    </row>
    <row r="203" spans="2:21">
      <c r="B203" s="76" t="s">
        <v>765</v>
      </c>
      <c r="C203" s="73" t="s">
        <v>766</v>
      </c>
      <c r="D203" s="86" t="s">
        <v>118</v>
      </c>
      <c r="E203" s="86" t="s">
        <v>296</v>
      </c>
      <c r="F203" s="73" t="s">
        <v>767</v>
      </c>
      <c r="G203" s="86" t="s">
        <v>411</v>
      </c>
      <c r="H203" s="73" t="s">
        <v>751</v>
      </c>
      <c r="I203" s="73" t="s">
        <v>300</v>
      </c>
      <c r="J203" s="73"/>
      <c r="K203" s="83">
        <v>3.5099999999992684</v>
      </c>
      <c r="L203" s="86" t="s">
        <v>131</v>
      </c>
      <c r="M203" s="87">
        <v>3.9E-2</v>
      </c>
      <c r="N203" s="87">
        <v>4.5399999999997692E-2</v>
      </c>
      <c r="O203" s="83">
        <v>1320693.613044</v>
      </c>
      <c r="P203" s="85">
        <v>98.32</v>
      </c>
      <c r="Q203" s="73"/>
      <c r="R203" s="83">
        <v>1298.5059603449999</v>
      </c>
      <c r="S203" s="84">
        <v>3.1378593291453826E-3</v>
      </c>
      <c r="T203" s="84">
        <f t="shared" si="3"/>
        <v>1.7325842428079069E-3</v>
      </c>
      <c r="U203" s="84">
        <f>R203/'סכום נכסי הקרן'!$C$42</f>
        <v>1.2675242261303679E-4</v>
      </c>
    </row>
    <row r="204" spans="2:21">
      <c r="B204" s="76" t="s">
        <v>768</v>
      </c>
      <c r="C204" s="73" t="s">
        <v>769</v>
      </c>
      <c r="D204" s="86" t="s">
        <v>118</v>
      </c>
      <c r="E204" s="86" t="s">
        <v>296</v>
      </c>
      <c r="F204" s="73" t="s">
        <v>770</v>
      </c>
      <c r="G204" s="86" t="s">
        <v>155</v>
      </c>
      <c r="H204" s="73" t="s">
        <v>751</v>
      </c>
      <c r="I204" s="73" t="s">
        <v>300</v>
      </c>
      <c r="J204" s="73"/>
      <c r="K204" s="83">
        <v>0.99000000000086885</v>
      </c>
      <c r="L204" s="86" t="s">
        <v>131</v>
      </c>
      <c r="M204" s="87">
        <v>1.21E-2</v>
      </c>
      <c r="N204" s="87">
        <v>8.3000000000086893E-3</v>
      </c>
      <c r="O204" s="83">
        <v>286565.82040999999</v>
      </c>
      <c r="P204" s="85">
        <v>100.4</v>
      </c>
      <c r="Q204" s="73"/>
      <c r="R204" s="83">
        <v>287.71208362500005</v>
      </c>
      <c r="S204" s="84">
        <v>2.6235468102618E-3</v>
      </c>
      <c r="T204" s="84">
        <f t="shared" si="3"/>
        <v>3.838915166948201E-4</v>
      </c>
      <c r="U204" s="84">
        <f>R204/'סכום נכסי הקרן'!$C$42</f>
        <v>2.8084741024079823E-5</v>
      </c>
    </row>
    <row r="205" spans="2:21">
      <c r="B205" s="76" t="s">
        <v>771</v>
      </c>
      <c r="C205" s="73" t="s">
        <v>772</v>
      </c>
      <c r="D205" s="86" t="s">
        <v>118</v>
      </c>
      <c r="E205" s="86" t="s">
        <v>296</v>
      </c>
      <c r="F205" s="73" t="s">
        <v>770</v>
      </c>
      <c r="G205" s="86" t="s">
        <v>155</v>
      </c>
      <c r="H205" s="73" t="s">
        <v>751</v>
      </c>
      <c r="I205" s="73" t="s">
        <v>300</v>
      </c>
      <c r="J205" s="73"/>
      <c r="K205" s="83">
        <v>1.9500000000002982</v>
      </c>
      <c r="L205" s="86" t="s">
        <v>131</v>
      </c>
      <c r="M205" s="87">
        <v>2.1600000000000001E-2</v>
      </c>
      <c r="N205" s="87">
        <v>9.50000000000298E-3</v>
      </c>
      <c r="O205" s="83">
        <v>1475198.1609420001</v>
      </c>
      <c r="P205" s="85">
        <v>102.4</v>
      </c>
      <c r="Q205" s="73"/>
      <c r="R205" s="83">
        <v>1510.6029170689999</v>
      </c>
      <c r="S205" s="84">
        <v>2.8834657474735071E-3</v>
      </c>
      <c r="T205" s="84">
        <f t="shared" si="3"/>
        <v>2.0155832096127096E-3</v>
      </c>
      <c r="U205" s="84">
        <f>R205/'סכום נכסי הקרן'!$C$42</f>
        <v>1.4745606504104432E-4</v>
      </c>
    </row>
    <row r="206" spans="2:21">
      <c r="B206" s="76" t="s">
        <v>773</v>
      </c>
      <c r="C206" s="73" t="s">
        <v>774</v>
      </c>
      <c r="D206" s="86" t="s">
        <v>118</v>
      </c>
      <c r="E206" s="86" t="s">
        <v>296</v>
      </c>
      <c r="F206" s="73" t="s">
        <v>770</v>
      </c>
      <c r="G206" s="86" t="s">
        <v>155</v>
      </c>
      <c r="H206" s="73" t="s">
        <v>751</v>
      </c>
      <c r="I206" s="73" t="s">
        <v>300</v>
      </c>
      <c r="J206" s="73"/>
      <c r="K206" s="83">
        <v>4.4899999999992835</v>
      </c>
      <c r="L206" s="86" t="s">
        <v>131</v>
      </c>
      <c r="M206" s="87">
        <v>0.04</v>
      </c>
      <c r="N206" s="87">
        <v>1.4499999999996929E-2</v>
      </c>
      <c r="O206" s="83">
        <v>2141860.31</v>
      </c>
      <c r="P206" s="85">
        <v>113.95</v>
      </c>
      <c r="Q206" s="73"/>
      <c r="R206" s="83">
        <v>2440.6497517749999</v>
      </c>
      <c r="S206" s="84">
        <v>2.5983227351568717E-3</v>
      </c>
      <c r="T206" s="84">
        <f t="shared" si="3"/>
        <v>3.2565359199544139E-3</v>
      </c>
      <c r="U206" s="84">
        <f>R206/'סכום נכסי הקרן'!$C$42</f>
        <v>2.3824170102784492E-4</v>
      </c>
    </row>
    <row r="207" spans="2:21">
      <c r="B207" s="76" t="s">
        <v>775</v>
      </c>
      <c r="C207" s="73" t="s">
        <v>776</v>
      </c>
      <c r="D207" s="86" t="s">
        <v>118</v>
      </c>
      <c r="E207" s="86" t="s">
        <v>296</v>
      </c>
      <c r="F207" s="73" t="s">
        <v>777</v>
      </c>
      <c r="G207" s="86" t="s">
        <v>126</v>
      </c>
      <c r="H207" s="73" t="s">
        <v>588</v>
      </c>
      <c r="I207" s="73" t="s">
        <v>129</v>
      </c>
      <c r="J207" s="73"/>
      <c r="K207" s="83">
        <v>2.8000000000007832</v>
      </c>
      <c r="L207" s="86" t="s">
        <v>131</v>
      </c>
      <c r="M207" s="87">
        <v>0.03</v>
      </c>
      <c r="N207" s="87">
        <v>1.4000000000007829E-2</v>
      </c>
      <c r="O207" s="83">
        <v>1210037.6773999999</v>
      </c>
      <c r="P207" s="85">
        <v>105.56</v>
      </c>
      <c r="Q207" s="73"/>
      <c r="R207" s="83">
        <v>1277.3157318599999</v>
      </c>
      <c r="S207" s="84">
        <v>3.24605162949937E-3</v>
      </c>
      <c r="T207" s="84">
        <f t="shared" si="3"/>
        <v>1.7043103210117715E-3</v>
      </c>
      <c r="U207" s="84">
        <f>R207/'סכום נכסי הקרן'!$C$42</f>
        <v>1.2468395864119339E-4</v>
      </c>
    </row>
    <row r="208" spans="2:21">
      <c r="B208" s="76" t="s">
        <v>778</v>
      </c>
      <c r="C208" s="73" t="s">
        <v>779</v>
      </c>
      <c r="D208" s="86" t="s">
        <v>118</v>
      </c>
      <c r="E208" s="86" t="s">
        <v>296</v>
      </c>
      <c r="F208" s="73" t="s">
        <v>777</v>
      </c>
      <c r="G208" s="86" t="s">
        <v>126</v>
      </c>
      <c r="H208" s="73" t="s">
        <v>588</v>
      </c>
      <c r="I208" s="73" t="s">
        <v>129</v>
      </c>
      <c r="J208" s="73"/>
      <c r="K208" s="83">
        <v>3.8200000000001282</v>
      </c>
      <c r="L208" s="86" t="s">
        <v>131</v>
      </c>
      <c r="M208" s="87">
        <v>2.5499999999999998E-2</v>
      </c>
      <c r="N208" s="87">
        <v>1.5099999999997438E-2</v>
      </c>
      <c r="O208" s="83">
        <v>1487676.9741400001</v>
      </c>
      <c r="P208" s="85">
        <v>104.9</v>
      </c>
      <c r="Q208" s="73"/>
      <c r="R208" s="83">
        <v>1560.57307724</v>
      </c>
      <c r="S208" s="84">
        <v>5.5282495682300401E-3</v>
      </c>
      <c r="T208" s="84">
        <f t="shared" si="3"/>
        <v>2.0822579225265102E-3</v>
      </c>
      <c r="U208" s="84">
        <f>R208/'סכום נכסי הקרן'!$C$42</f>
        <v>1.52333854634211E-4</v>
      </c>
    </row>
    <row r="209" spans="2:21">
      <c r="B209" s="76" t="s">
        <v>780</v>
      </c>
      <c r="C209" s="73" t="s">
        <v>781</v>
      </c>
      <c r="D209" s="86" t="s">
        <v>118</v>
      </c>
      <c r="E209" s="86" t="s">
        <v>296</v>
      </c>
      <c r="F209" s="73" t="s">
        <v>782</v>
      </c>
      <c r="G209" s="86" t="s">
        <v>783</v>
      </c>
      <c r="H209" s="73" t="s">
        <v>751</v>
      </c>
      <c r="I209" s="73" t="s">
        <v>300</v>
      </c>
      <c r="J209" s="73"/>
      <c r="K209" s="83">
        <v>4.769999999999297</v>
      </c>
      <c r="L209" s="86" t="s">
        <v>131</v>
      </c>
      <c r="M209" s="87">
        <v>2.6200000000000001E-2</v>
      </c>
      <c r="N209" s="87">
        <v>1.1799999999999186E-2</v>
      </c>
      <c r="O209" s="83">
        <v>1590024.7912379997</v>
      </c>
      <c r="P209" s="85">
        <v>106.96</v>
      </c>
      <c r="Q209" s="83">
        <v>20.829324797000002</v>
      </c>
      <c r="R209" s="83">
        <v>1721.519823973</v>
      </c>
      <c r="S209" s="84">
        <v>2.2276105305605708E-3</v>
      </c>
      <c r="T209" s="84">
        <f t="shared" si="3"/>
        <v>2.2970076470843416E-3</v>
      </c>
      <c r="U209" s="84">
        <f>R209/'סכום נכסי הקרן'!$C$42</f>
        <v>1.6804451802976018E-4</v>
      </c>
    </row>
    <row r="210" spans="2:21">
      <c r="B210" s="76" t="s">
        <v>784</v>
      </c>
      <c r="C210" s="73" t="s">
        <v>785</v>
      </c>
      <c r="D210" s="86" t="s">
        <v>118</v>
      </c>
      <c r="E210" s="86" t="s">
        <v>296</v>
      </c>
      <c r="F210" s="73" t="s">
        <v>782</v>
      </c>
      <c r="G210" s="86" t="s">
        <v>783</v>
      </c>
      <c r="H210" s="73" t="s">
        <v>751</v>
      </c>
      <c r="I210" s="73" t="s">
        <v>300</v>
      </c>
      <c r="J210" s="73"/>
      <c r="K210" s="83">
        <v>2.639999999997185</v>
      </c>
      <c r="L210" s="86" t="s">
        <v>131</v>
      </c>
      <c r="M210" s="87">
        <v>3.3500000000000002E-2</v>
      </c>
      <c r="N210" s="87">
        <v>1.0899999999998239E-2</v>
      </c>
      <c r="O210" s="83">
        <v>531649.55176199996</v>
      </c>
      <c r="P210" s="85">
        <v>106.92</v>
      </c>
      <c r="Q210" s="73"/>
      <c r="R210" s="83">
        <v>568.43970079000007</v>
      </c>
      <c r="S210" s="84">
        <v>1.5473551069077318E-3</v>
      </c>
      <c r="T210" s="84">
        <f t="shared" si="3"/>
        <v>7.5846372573717372E-4</v>
      </c>
      <c r="U210" s="84">
        <f>R210/'סכום נכסי הקרן'!$C$42</f>
        <v>5.5487700006720814E-5</v>
      </c>
    </row>
    <row r="211" spans="2:21">
      <c r="B211" s="76" t="s">
        <v>786</v>
      </c>
      <c r="C211" s="73" t="s">
        <v>787</v>
      </c>
      <c r="D211" s="86" t="s">
        <v>118</v>
      </c>
      <c r="E211" s="86" t="s">
        <v>296</v>
      </c>
      <c r="F211" s="73" t="s">
        <v>788</v>
      </c>
      <c r="G211" s="86" t="s">
        <v>672</v>
      </c>
      <c r="H211" s="73" t="s">
        <v>602</v>
      </c>
      <c r="I211" s="73" t="s">
        <v>129</v>
      </c>
      <c r="J211" s="73"/>
      <c r="K211" s="83">
        <v>3.8499999999988135</v>
      </c>
      <c r="L211" s="86" t="s">
        <v>131</v>
      </c>
      <c r="M211" s="87">
        <v>2.9500000000000002E-2</v>
      </c>
      <c r="N211" s="87">
        <v>1.7599999999997964E-2</v>
      </c>
      <c r="O211" s="83">
        <v>1127346.755565</v>
      </c>
      <c r="P211" s="85">
        <v>104.64</v>
      </c>
      <c r="Q211" s="73"/>
      <c r="R211" s="83">
        <v>1179.655645024</v>
      </c>
      <c r="S211" s="84">
        <v>3.7386370792715381E-3</v>
      </c>
      <c r="T211" s="84">
        <f t="shared" si="3"/>
        <v>1.5740033892219863E-3</v>
      </c>
      <c r="U211" s="84">
        <f>R211/'סכום נכסי הקרן'!$C$42</f>
        <v>1.1515096227683813E-4</v>
      </c>
    </row>
    <row r="212" spans="2:21">
      <c r="B212" s="76" t="s">
        <v>789</v>
      </c>
      <c r="C212" s="73" t="s">
        <v>790</v>
      </c>
      <c r="D212" s="86" t="s">
        <v>118</v>
      </c>
      <c r="E212" s="86" t="s">
        <v>296</v>
      </c>
      <c r="F212" s="73" t="s">
        <v>788</v>
      </c>
      <c r="G212" s="86" t="s">
        <v>672</v>
      </c>
      <c r="H212" s="73" t="s">
        <v>602</v>
      </c>
      <c r="I212" s="73" t="s">
        <v>129</v>
      </c>
      <c r="J212" s="73"/>
      <c r="K212" s="83">
        <v>5.7000000000000659</v>
      </c>
      <c r="L212" s="86" t="s">
        <v>131</v>
      </c>
      <c r="M212" s="87">
        <v>2.5499999999999998E-2</v>
      </c>
      <c r="N212" s="87">
        <v>2.289999999999914E-2</v>
      </c>
      <c r="O212" s="83">
        <v>1485413.9438319998</v>
      </c>
      <c r="P212" s="85">
        <v>101.68</v>
      </c>
      <c r="Q212" s="73"/>
      <c r="R212" s="83">
        <v>1510.3688777970001</v>
      </c>
      <c r="S212" s="84">
        <v>3.7135348595799993E-3</v>
      </c>
      <c r="T212" s="84">
        <f t="shared" si="3"/>
        <v>2.0152709332218045E-3</v>
      </c>
      <c r="U212" s="84">
        <f>R212/'סכום נכסי הקרן'!$C$42</f>
        <v>1.474332195204087E-4</v>
      </c>
    </row>
    <row r="213" spans="2:21">
      <c r="B213" s="76" t="s">
        <v>791</v>
      </c>
      <c r="C213" s="73" t="s">
        <v>792</v>
      </c>
      <c r="D213" s="86" t="s">
        <v>118</v>
      </c>
      <c r="E213" s="86" t="s">
        <v>296</v>
      </c>
      <c r="F213" s="73" t="s">
        <v>793</v>
      </c>
      <c r="G213" s="86" t="s">
        <v>415</v>
      </c>
      <c r="H213" s="73" t="s">
        <v>602</v>
      </c>
      <c r="I213" s="73" t="s">
        <v>129</v>
      </c>
      <c r="J213" s="73"/>
      <c r="K213" s="83">
        <v>1.470000000359704</v>
      </c>
      <c r="L213" s="86" t="s">
        <v>131</v>
      </c>
      <c r="M213" s="87">
        <v>4.3499999999999997E-2</v>
      </c>
      <c r="N213" s="87">
        <v>8.4000000020554508E-3</v>
      </c>
      <c r="O213" s="83">
        <v>2900.2141350000002</v>
      </c>
      <c r="P213" s="85">
        <v>107.36</v>
      </c>
      <c r="Q213" s="73"/>
      <c r="R213" s="83">
        <v>3.1136699040000004</v>
      </c>
      <c r="S213" s="84">
        <v>1.6786075155549127E-5</v>
      </c>
      <c r="T213" s="84">
        <f t="shared" si="3"/>
        <v>4.1545403546259373E-6</v>
      </c>
      <c r="U213" s="84">
        <f>R213/'סכום נכסי הקרן'!$C$42</f>
        <v>3.0393792219824942E-7</v>
      </c>
    </row>
    <row r="214" spans="2:21">
      <c r="B214" s="76" t="s">
        <v>794</v>
      </c>
      <c r="C214" s="73" t="s">
        <v>795</v>
      </c>
      <c r="D214" s="86" t="s">
        <v>118</v>
      </c>
      <c r="E214" s="86" t="s">
        <v>296</v>
      </c>
      <c r="F214" s="73" t="s">
        <v>793</v>
      </c>
      <c r="G214" s="86" t="s">
        <v>415</v>
      </c>
      <c r="H214" s="73" t="s">
        <v>602</v>
      </c>
      <c r="I214" s="73" t="s">
        <v>129</v>
      </c>
      <c r="J214" s="73"/>
      <c r="K214" s="83">
        <v>4.5499999999993834</v>
      </c>
      <c r="L214" s="86" t="s">
        <v>131</v>
      </c>
      <c r="M214" s="87">
        <v>3.27E-2</v>
      </c>
      <c r="N214" s="87">
        <v>1.4999999999999999E-2</v>
      </c>
      <c r="O214" s="83">
        <v>596868.46996899997</v>
      </c>
      <c r="P214" s="85">
        <v>108.74</v>
      </c>
      <c r="Q214" s="73"/>
      <c r="R214" s="83">
        <v>649.03477420800004</v>
      </c>
      <c r="S214" s="84">
        <v>1.8912601672692359E-3</v>
      </c>
      <c r="T214" s="84">
        <f t="shared" si="3"/>
        <v>8.6600097124575257E-4</v>
      </c>
      <c r="U214" s="84">
        <f>R214/'סכום נכסי הקרן'!$C$42</f>
        <v>6.3354911339114596E-5</v>
      </c>
    </row>
    <row r="215" spans="2:21">
      <c r="B215" s="76" t="s">
        <v>796</v>
      </c>
      <c r="C215" s="73" t="s">
        <v>797</v>
      </c>
      <c r="D215" s="86" t="s">
        <v>118</v>
      </c>
      <c r="E215" s="86" t="s">
        <v>296</v>
      </c>
      <c r="F215" s="73" t="s">
        <v>798</v>
      </c>
      <c r="G215" s="86" t="s">
        <v>127</v>
      </c>
      <c r="H215" s="73" t="s">
        <v>596</v>
      </c>
      <c r="I215" s="73" t="s">
        <v>300</v>
      </c>
      <c r="J215" s="73"/>
      <c r="K215" s="83">
        <v>0.48999999999630856</v>
      </c>
      <c r="L215" s="86" t="s">
        <v>131</v>
      </c>
      <c r="M215" s="87">
        <v>3.3000000000000002E-2</v>
      </c>
      <c r="N215" s="87">
        <v>3.2299999999978408E-2</v>
      </c>
      <c r="O215" s="83">
        <v>142888.179779</v>
      </c>
      <c r="P215" s="85">
        <v>100.48</v>
      </c>
      <c r="Q215" s="73"/>
      <c r="R215" s="83">
        <v>143.57403839700001</v>
      </c>
      <c r="S215" s="84">
        <v>9.9543653711327133E-4</v>
      </c>
      <c r="T215" s="84">
        <f t="shared" si="3"/>
        <v>1.9156948385269497E-4</v>
      </c>
      <c r="U215" s="84">
        <f>R215/'סכום נכסי הקרן'!$C$42</f>
        <v>1.4014843017217877E-5</v>
      </c>
    </row>
    <row r="216" spans="2:21">
      <c r="B216" s="76" t="s">
        <v>799</v>
      </c>
      <c r="C216" s="73" t="s">
        <v>800</v>
      </c>
      <c r="D216" s="86" t="s">
        <v>118</v>
      </c>
      <c r="E216" s="86" t="s">
        <v>296</v>
      </c>
      <c r="F216" s="73" t="s">
        <v>595</v>
      </c>
      <c r="G216" s="86" t="s">
        <v>127</v>
      </c>
      <c r="H216" s="73" t="s">
        <v>596</v>
      </c>
      <c r="I216" s="73" t="s">
        <v>300</v>
      </c>
      <c r="J216" s="73"/>
      <c r="K216" s="83">
        <v>3.2999999999994878</v>
      </c>
      <c r="L216" s="86" t="s">
        <v>131</v>
      </c>
      <c r="M216" s="87">
        <v>2.7999999999999997E-2</v>
      </c>
      <c r="N216" s="87">
        <v>3.2599999999996923E-2</v>
      </c>
      <c r="O216" s="83">
        <v>990354.00232500001</v>
      </c>
      <c r="P216" s="85">
        <v>98.6</v>
      </c>
      <c r="Q216" s="73"/>
      <c r="R216" s="83">
        <v>976.489024255</v>
      </c>
      <c r="S216" s="84">
        <v>3.0771896594683859E-3</v>
      </c>
      <c r="T216" s="84">
        <f t="shared" si="3"/>
        <v>1.3029200853645474E-3</v>
      </c>
      <c r="U216" s="84">
        <f>R216/'סכום נכסי הקרן'!$C$42</f>
        <v>9.5319046087764302E-5</v>
      </c>
    </row>
    <row r="217" spans="2:21">
      <c r="B217" s="76" t="s">
        <v>801</v>
      </c>
      <c r="C217" s="73" t="s">
        <v>802</v>
      </c>
      <c r="D217" s="86" t="s">
        <v>118</v>
      </c>
      <c r="E217" s="86" t="s">
        <v>296</v>
      </c>
      <c r="F217" s="73" t="s">
        <v>595</v>
      </c>
      <c r="G217" s="86" t="s">
        <v>127</v>
      </c>
      <c r="H217" s="73" t="s">
        <v>596</v>
      </c>
      <c r="I217" s="73" t="s">
        <v>300</v>
      </c>
      <c r="J217" s="73"/>
      <c r="K217" s="83">
        <v>0.15999999999769265</v>
      </c>
      <c r="L217" s="86" t="s">
        <v>131</v>
      </c>
      <c r="M217" s="87">
        <v>4.2999999999999997E-2</v>
      </c>
      <c r="N217" s="87">
        <v>4.8099999999976911E-2</v>
      </c>
      <c r="O217" s="83">
        <v>172825.36445299999</v>
      </c>
      <c r="P217" s="85">
        <v>100.31</v>
      </c>
      <c r="Q217" s="73"/>
      <c r="R217" s="83">
        <v>173.36112894000001</v>
      </c>
      <c r="S217" s="84">
        <v>2.6011307095187815E-3</v>
      </c>
      <c r="T217" s="84">
        <f t="shared" si="3"/>
        <v>2.3131411752398156E-4</v>
      </c>
      <c r="U217" s="84">
        <f>R217/'סכום נכסי הקרן'!$C$42</f>
        <v>1.6922481491142165E-5</v>
      </c>
    </row>
    <row r="218" spans="2:21">
      <c r="B218" s="76" t="s">
        <v>803</v>
      </c>
      <c r="C218" s="73" t="s">
        <v>804</v>
      </c>
      <c r="D218" s="86" t="s">
        <v>118</v>
      </c>
      <c r="E218" s="86" t="s">
        <v>296</v>
      </c>
      <c r="F218" s="73" t="s">
        <v>595</v>
      </c>
      <c r="G218" s="86" t="s">
        <v>127</v>
      </c>
      <c r="H218" s="73" t="s">
        <v>596</v>
      </c>
      <c r="I218" s="73" t="s">
        <v>300</v>
      </c>
      <c r="J218" s="73"/>
      <c r="K218" s="83">
        <v>0.87999999999984968</v>
      </c>
      <c r="L218" s="86" t="s">
        <v>131</v>
      </c>
      <c r="M218" s="87">
        <v>4.2500000000000003E-2</v>
      </c>
      <c r="N218" s="87">
        <v>3.9000000000011262E-2</v>
      </c>
      <c r="O218" s="83">
        <v>527150.62152699998</v>
      </c>
      <c r="P218" s="85">
        <v>101.01</v>
      </c>
      <c r="Q218" s="73"/>
      <c r="R218" s="83">
        <v>532.47484841599999</v>
      </c>
      <c r="S218" s="84">
        <v>2.0562483148632927E-3</v>
      </c>
      <c r="T218" s="84">
        <f t="shared" si="3"/>
        <v>7.1047616278324677E-4</v>
      </c>
      <c r="U218" s="84">
        <f>R218/'סכום נכסי הקרן'!$C$42</f>
        <v>5.1977025195406465E-5</v>
      </c>
    </row>
    <row r="219" spans="2:21">
      <c r="B219" s="76" t="s">
        <v>805</v>
      </c>
      <c r="C219" s="73" t="s">
        <v>806</v>
      </c>
      <c r="D219" s="86" t="s">
        <v>118</v>
      </c>
      <c r="E219" s="86" t="s">
        <v>296</v>
      </c>
      <c r="F219" s="73" t="s">
        <v>595</v>
      </c>
      <c r="G219" s="86" t="s">
        <v>127</v>
      </c>
      <c r="H219" s="73" t="s">
        <v>596</v>
      </c>
      <c r="I219" s="73" t="s">
        <v>300</v>
      </c>
      <c r="J219" s="73"/>
      <c r="K219" s="83">
        <v>1.2999999999993734</v>
      </c>
      <c r="L219" s="86" t="s">
        <v>131</v>
      </c>
      <c r="M219" s="87">
        <v>3.7000000000000005E-2</v>
      </c>
      <c r="N219" s="87">
        <v>3.4700000000000626E-2</v>
      </c>
      <c r="O219" s="83">
        <v>632282.03072000004</v>
      </c>
      <c r="P219" s="85">
        <v>100.96</v>
      </c>
      <c r="Q219" s="73"/>
      <c r="R219" s="83">
        <v>638.35196656800008</v>
      </c>
      <c r="S219" s="84">
        <v>4.8226915307087413E-3</v>
      </c>
      <c r="T219" s="84">
        <f t="shared" si="3"/>
        <v>8.517470018753738E-4</v>
      </c>
      <c r="U219" s="84">
        <f>R219/'סכום נכסי הקרן'!$C$42</f>
        <v>6.2312119245715741E-5</v>
      </c>
    </row>
    <row r="220" spans="2:21">
      <c r="B220" s="76" t="s">
        <v>807</v>
      </c>
      <c r="C220" s="73" t="s">
        <v>808</v>
      </c>
      <c r="D220" s="86" t="s">
        <v>118</v>
      </c>
      <c r="E220" s="86" t="s">
        <v>296</v>
      </c>
      <c r="F220" s="73" t="s">
        <v>809</v>
      </c>
      <c r="G220" s="86" t="s">
        <v>154</v>
      </c>
      <c r="H220" s="73" t="s">
        <v>602</v>
      </c>
      <c r="I220" s="73" t="s">
        <v>129</v>
      </c>
      <c r="J220" s="73"/>
      <c r="K220" s="83">
        <v>6.5300000000025245</v>
      </c>
      <c r="L220" s="86" t="s">
        <v>131</v>
      </c>
      <c r="M220" s="87">
        <v>2.5000000000000001E-3</v>
      </c>
      <c r="N220" s="87">
        <v>6.4999999999962891E-3</v>
      </c>
      <c r="O220" s="83">
        <v>552736.34011700004</v>
      </c>
      <c r="P220" s="85">
        <v>97.5</v>
      </c>
      <c r="Q220" s="73"/>
      <c r="R220" s="83">
        <v>538.91791278799997</v>
      </c>
      <c r="S220" s="84">
        <v>1.1054726802340001E-3</v>
      </c>
      <c r="T220" s="84">
        <f t="shared" si="3"/>
        <v>7.1907308274144106E-4</v>
      </c>
      <c r="U220" s="84">
        <f>R220/'סכום נכסי הקרן'!$C$42</f>
        <v>5.2605958787660257E-5</v>
      </c>
    </row>
    <row r="221" spans="2:21">
      <c r="B221" s="76" t="s">
        <v>669</v>
      </c>
      <c r="C221" s="73" t="s">
        <v>670</v>
      </c>
      <c r="D221" s="86" t="s">
        <v>118</v>
      </c>
      <c r="E221" s="86" t="s">
        <v>296</v>
      </c>
      <c r="F221" s="73" t="s">
        <v>671</v>
      </c>
      <c r="G221" s="86" t="s">
        <v>672</v>
      </c>
      <c r="H221" s="73" t="s">
        <v>602</v>
      </c>
      <c r="I221" s="73" t="s">
        <v>129</v>
      </c>
      <c r="J221" s="73"/>
      <c r="K221" s="83">
        <v>4.7200000000040578</v>
      </c>
      <c r="L221" s="86" t="s">
        <v>131</v>
      </c>
      <c r="M221" s="87">
        <v>2.4E-2</v>
      </c>
      <c r="N221" s="87">
        <v>1.7800000000010145E-2</v>
      </c>
      <c r="O221" s="83">
        <v>665960.735124</v>
      </c>
      <c r="P221" s="85">
        <v>103.62</v>
      </c>
      <c r="Q221" s="73"/>
      <c r="R221" s="83">
        <v>690.06851373500001</v>
      </c>
      <c r="S221" s="84">
        <v>2.2998740697186115E-3</v>
      </c>
      <c r="T221" s="84">
        <f>IFERROR(R221/$R$11,0)</f>
        <v>9.2075190246910642E-4</v>
      </c>
      <c r="U221" s="84">
        <f>R221/'סכום נכסי הקרן'!$C$42</f>
        <v>6.736038074222592E-5</v>
      </c>
    </row>
    <row r="222" spans="2:21">
      <c r="B222" s="76" t="s">
        <v>810</v>
      </c>
      <c r="C222" s="73" t="s">
        <v>811</v>
      </c>
      <c r="D222" s="86" t="s">
        <v>118</v>
      </c>
      <c r="E222" s="86" t="s">
        <v>296</v>
      </c>
      <c r="F222" s="73" t="s">
        <v>618</v>
      </c>
      <c r="G222" s="86" t="s">
        <v>155</v>
      </c>
      <c r="H222" s="73" t="s">
        <v>596</v>
      </c>
      <c r="I222" s="73" t="s">
        <v>300</v>
      </c>
      <c r="J222" s="73"/>
      <c r="K222" s="83">
        <v>2.4199999999996447</v>
      </c>
      <c r="L222" s="86" t="s">
        <v>131</v>
      </c>
      <c r="M222" s="87">
        <v>4.1399999999999999E-2</v>
      </c>
      <c r="N222" s="87">
        <v>1.6600000000007109E-2</v>
      </c>
      <c r="O222" s="83">
        <v>624731.36709399999</v>
      </c>
      <c r="P222" s="85">
        <v>106</v>
      </c>
      <c r="Q222" s="83">
        <v>12.931939077999999</v>
      </c>
      <c r="R222" s="83">
        <v>675.14718797199998</v>
      </c>
      <c r="S222" s="84">
        <v>1.1100278234911045E-3</v>
      </c>
      <c r="T222" s="84">
        <f t="shared" si="3"/>
        <v>9.0084251838594919E-4</v>
      </c>
      <c r="U222" s="84">
        <f>R222/'סכום נכסי הקרן'!$C$42</f>
        <v>6.5903849739044329E-5</v>
      </c>
    </row>
    <row r="223" spans="2:21">
      <c r="B223" s="76" t="s">
        <v>812</v>
      </c>
      <c r="C223" s="73" t="s">
        <v>813</v>
      </c>
      <c r="D223" s="86" t="s">
        <v>118</v>
      </c>
      <c r="E223" s="86" t="s">
        <v>296</v>
      </c>
      <c r="F223" s="73" t="s">
        <v>618</v>
      </c>
      <c r="G223" s="86" t="s">
        <v>155</v>
      </c>
      <c r="H223" s="73" t="s">
        <v>596</v>
      </c>
      <c r="I223" s="73" t="s">
        <v>300</v>
      </c>
      <c r="J223" s="73"/>
      <c r="K223" s="83">
        <v>4.4600000000007363</v>
      </c>
      <c r="L223" s="86" t="s">
        <v>131</v>
      </c>
      <c r="M223" s="87">
        <v>2.5000000000000001E-2</v>
      </c>
      <c r="N223" s="87">
        <v>2.9700000000005125E-2</v>
      </c>
      <c r="O223" s="83">
        <v>3164354.5712250001</v>
      </c>
      <c r="P223" s="85">
        <v>97.94</v>
      </c>
      <c r="Q223" s="83">
        <v>79.108864506000003</v>
      </c>
      <c r="R223" s="83">
        <v>3178.2776611210002</v>
      </c>
      <c r="S223" s="84">
        <v>2.5831916902276496E-3</v>
      </c>
      <c r="T223" s="84">
        <f t="shared" si="3"/>
        <v>4.2407458749465863E-3</v>
      </c>
      <c r="U223" s="84">
        <f>R223/'סכום נכסי הקרן'!$C$42</f>
        <v>3.1024454687674191E-4</v>
      </c>
    </row>
    <row r="224" spans="2:21">
      <c r="B224" s="76" t="s">
        <v>814</v>
      </c>
      <c r="C224" s="73" t="s">
        <v>815</v>
      </c>
      <c r="D224" s="86" t="s">
        <v>118</v>
      </c>
      <c r="E224" s="86" t="s">
        <v>296</v>
      </c>
      <c r="F224" s="73" t="s">
        <v>618</v>
      </c>
      <c r="G224" s="86" t="s">
        <v>155</v>
      </c>
      <c r="H224" s="73" t="s">
        <v>596</v>
      </c>
      <c r="I224" s="73" t="s">
        <v>300</v>
      </c>
      <c r="J224" s="73"/>
      <c r="K224" s="83">
        <v>3.0600000000006569</v>
      </c>
      <c r="L224" s="86" t="s">
        <v>131</v>
      </c>
      <c r="M224" s="87">
        <v>3.5499999999999997E-2</v>
      </c>
      <c r="N224" s="87">
        <v>2.1500000000004689E-2</v>
      </c>
      <c r="O224" s="83">
        <v>1204478.4144840001</v>
      </c>
      <c r="P224" s="85">
        <v>104.29</v>
      </c>
      <c r="Q224" s="83">
        <v>21.379492054</v>
      </c>
      <c r="R224" s="83">
        <v>1277.529976736</v>
      </c>
      <c r="S224" s="84">
        <v>1.6949349657967394E-3</v>
      </c>
      <c r="T224" s="84">
        <f t="shared" si="3"/>
        <v>1.7045961859269863E-3</v>
      </c>
      <c r="U224" s="84">
        <f>R224/'סכום נכסי הקרן'!$C$42</f>
        <v>1.2470487195071584E-4</v>
      </c>
    </row>
    <row r="225" spans="2:21">
      <c r="B225" s="76" t="s">
        <v>816</v>
      </c>
      <c r="C225" s="73" t="s">
        <v>817</v>
      </c>
      <c r="D225" s="86" t="s">
        <v>118</v>
      </c>
      <c r="E225" s="86" t="s">
        <v>296</v>
      </c>
      <c r="F225" s="73" t="s">
        <v>777</v>
      </c>
      <c r="G225" s="86" t="s">
        <v>126</v>
      </c>
      <c r="H225" s="73" t="s">
        <v>602</v>
      </c>
      <c r="I225" s="73" t="s">
        <v>129</v>
      </c>
      <c r="J225" s="73"/>
      <c r="K225" s="83">
        <v>1.7500000000005913</v>
      </c>
      <c r="L225" s="86" t="s">
        <v>131</v>
      </c>
      <c r="M225" s="87">
        <v>2.6499999999999999E-2</v>
      </c>
      <c r="N225" s="87">
        <v>1.4000000000014183E-2</v>
      </c>
      <c r="O225" s="83">
        <v>412879.81052</v>
      </c>
      <c r="P225" s="85">
        <v>102.44</v>
      </c>
      <c r="Q225" s="73"/>
      <c r="R225" s="83">
        <v>422.95409152100001</v>
      </c>
      <c r="S225" s="84">
        <v>1.6756340626675171E-3</v>
      </c>
      <c r="T225" s="84">
        <f t="shared" si="3"/>
        <v>5.6434365091841349E-4</v>
      </c>
      <c r="U225" s="84">
        <f>R225/'סכום נכסי הקרן'!$C$42</f>
        <v>4.1286260819425943E-5</v>
      </c>
    </row>
    <row r="226" spans="2:21">
      <c r="B226" s="76" t="s">
        <v>818</v>
      </c>
      <c r="C226" s="73" t="s">
        <v>819</v>
      </c>
      <c r="D226" s="86" t="s">
        <v>118</v>
      </c>
      <c r="E226" s="86" t="s">
        <v>296</v>
      </c>
      <c r="F226" s="73" t="s">
        <v>820</v>
      </c>
      <c r="G226" s="86" t="s">
        <v>411</v>
      </c>
      <c r="H226" s="73" t="s">
        <v>596</v>
      </c>
      <c r="I226" s="73" t="s">
        <v>300</v>
      </c>
      <c r="J226" s="73"/>
      <c r="K226" s="83">
        <v>0.72999999999900722</v>
      </c>
      <c r="L226" s="86" t="s">
        <v>131</v>
      </c>
      <c r="M226" s="87">
        <v>7.0000000000000007E-2</v>
      </c>
      <c r="N226" s="87">
        <v>6.909999999994941E-2</v>
      </c>
      <c r="O226" s="83">
        <v>415199.02836200001</v>
      </c>
      <c r="P226" s="85">
        <v>101.9</v>
      </c>
      <c r="Q226" s="73"/>
      <c r="R226" s="83">
        <v>423.08782905400005</v>
      </c>
      <c r="S226" s="84">
        <v>9.8009940875553648E-4</v>
      </c>
      <c r="T226" s="84">
        <f t="shared" si="3"/>
        <v>5.6452209564598823E-4</v>
      </c>
      <c r="U226" s="84">
        <f>R226/'סכום נכסי הקרן'!$C$42</f>
        <v>4.1299315481337193E-5</v>
      </c>
    </row>
    <row r="227" spans="2:21">
      <c r="B227" s="76" t="s">
        <v>821</v>
      </c>
      <c r="C227" s="73" t="s">
        <v>822</v>
      </c>
      <c r="D227" s="86" t="s">
        <v>118</v>
      </c>
      <c r="E227" s="86" t="s">
        <v>296</v>
      </c>
      <c r="F227" s="73" t="s">
        <v>823</v>
      </c>
      <c r="G227" s="86" t="s">
        <v>154</v>
      </c>
      <c r="H227" s="73" t="s">
        <v>622</v>
      </c>
      <c r="I227" s="73" t="s">
        <v>129</v>
      </c>
      <c r="J227" s="73"/>
      <c r="K227" s="83">
        <v>4.0599999999997811</v>
      </c>
      <c r="L227" s="86" t="s">
        <v>131</v>
      </c>
      <c r="M227" s="87">
        <v>3.4500000000000003E-2</v>
      </c>
      <c r="N227" s="87">
        <v>1.630000000000047E-2</v>
      </c>
      <c r="O227" s="83">
        <v>1176155.929148</v>
      </c>
      <c r="P227" s="85">
        <v>108.78</v>
      </c>
      <c r="Q227" s="73"/>
      <c r="R227" s="83">
        <v>1279.4223804379999</v>
      </c>
      <c r="S227" s="84">
        <v>2.2106976943442429E-3</v>
      </c>
      <c r="T227" s="84">
        <f t="shared" si="3"/>
        <v>1.7071212023190908E-3</v>
      </c>
      <c r="U227" s="84">
        <f>R227/'סכום נכסי הקרן'!$C$42</f>
        <v>1.2488959713574823E-4</v>
      </c>
    </row>
    <row r="228" spans="2:21">
      <c r="B228" s="76" t="s">
        <v>824</v>
      </c>
      <c r="C228" s="73" t="s">
        <v>825</v>
      </c>
      <c r="D228" s="86" t="s">
        <v>118</v>
      </c>
      <c r="E228" s="86" t="s">
        <v>296</v>
      </c>
      <c r="F228" s="73" t="s">
        <v>826</v>
      </c>
      <c r="G228" s="86" t="s">
        <v>419</v>
      </c>
      <c r="H228" s="73" t="s">
        <v>626</v>
      </c>
      <c r="I228" s="73" t="s">
        <v>300</v>
      </c>
      <c r="J228" s="73"/>
      <c r="K228" s="83">
        <v>2.1500000000005866</v>
      </c>
      <c r="L228" s="86" t="s">
        <v>131</v>
      </c>
      <c r="M228" s="87">
        <v>5.9000000000000004E-2</v>
      </c>
      <c r="N228" s="87">
        <v>3.2900000000012308E-2</v>
      </c>
      <c r="O228" s="83">
        <v>1291011.5185219999</v>
      </c>
      <c r="P228" s="85">
        <v>105.7</v>
      </c>
      <c r="Q228" s="73"/>
      <c r="R228" s="83">
        <v>1364.5991751079998</v>
      </c>
      <c r="S228" s="84">
        <v>1.4430661570057329E-3</v>
      </c>
      <c r="T228" s="84">
        <f t="shared" si="3"/>
        <v>1.8207717952350578E-3</v>
      </c>
      <c r="U228" s="84">
        <f>R228/'סכום נכסי הקרן'!$C$42</f>
        <v>1.3320404882449303E-4</v>
      </c>
    </row>
    <row r="229" spans="2:21">
      <c r="B229" s="76" t="s">
        <v>827</v>
      </c>
      <c r="C229" s="73" t="s">
        <v>828</v>
      </c>
      <c r="D229" s="86" t="s">
        <v>118</v>
      </c>
      <c r="E229" s="86" t="s">
        <v>296</v>
      </c>
      <c r="F229" s="73" t="s">
        <v>826</v>
      </c>
      <c r="G229" s="86" t="s">
        <v>419</v>
      </c>
      <c r="H229" s="73" t="s">
        <v>626</v>
      </c>
      <c r="I229" s="73" t="s">
        <v>300</v>
      </c>
      <c r="J229" s="73"/>
      <c r="K229" s="83">
        <v>4.82999999999479</v>
      </c>
      <c r="L229" s="86" t="s">
        <v>131</v>
      </c>
      <c r="M229" s="87">
        <v>2.7000000000000003E-2</v>
      </c>
      <c r="N229" s="87">
        <v>4.6399999999902179E-2</v>
      </c>
      <c r="O229" s="83">
        <v>204475.13553900001</v>
      </c>
      <c r="P229" s="85">
        <v>91.99</v>
      </c>
      <c r="Q229" s="73"/>
      <c r="R229" s="83">
        <v>188.096677406</v>
      </c>
      <c r="S229" s="84">
        <v>2.384090605655037E-4</v>
      </c>
      <c r="T229" s="84">
        <f t="shared" si="3"/>
        <v>2.5097562071380177E-4</v>
      </c>
      <c r="U229" s="84">
        <f>R229/'סכום נכסי הקרן'!$C$42</f>
        <v>1.8360878020412673E-5</v>
      </c>
    </row>
    <row r="230" spans="2:21">
      <c r="B230" s="76" t="s">
        <v>829</v>
      </c>
      <c r="C230" s="73" t="s">
        <v>830</v>
      </c>
      <c r="D230" s="86" t="s">
        <v>118</v>
      </c>
      <c r="E230" s="86" t="s">
        <v>296</v>
      </c>
      <c r="F230" s="73" t="s">
        <v>831</v>
      </c>
      <c r="G230" s="86" t="s">
        <v>411</v>
      </c>
      <c r="H230" s="73" t="s">
        <v>622</v>
      </c>
      <c r="I230" s="73" t="s">
        <v>129</v>
      </c>
      <c r="J230" s="73"/>
      <c r="K230" s="83">
        <v>2.4100000000005344</v>
      </c>
      <c r="L230" s="86" t="s">
        <v>131</v>
      </c>
      <c r="M230" s="87">
        <v>4.5999999999999999E-2</v>
      </c>
      <c r="N230" s="87">
        <v>6.0900000000003278E-2</v>
      </c>
      <c r="O230" s="83">
        <v>592619.18189500005</v>
      </c>
      <c r="P230" s="85">
        <v>97.89</v>
      </c>
      <c r="Q230" s="73"/>
      <c r="R230" s="83">
        <v>580.11491730900002</v>
      </c>
      <c r="S230" s="84">
        <v>2.6351643567867171E-3</v>
      </c>
      <c r="T230" s="84">
        <f t="shared" si="3"/>
        <v>7.7404185690479305E-4</v>
      </c>
      <c r="U230" s="84">
        <f>R230/'סכום נכסי הקרן'!$C$42</f>
        <v>5.6627365147666185E-5</v>
      </c>
    </row>
    <row r="231" spans="2:21">
      <c r="B231" s="76" t="s">
        <v>832</v>
      </c>
      <c r="C231" s="73" t="s">
        <v>833</v>
      </c>
      <c r="D231" s="86" t="s">
        <v>118</v>
      </c>
      <c r="E231" s="86" t="s">
        <v>296</v>
      </c>
      <c r="F231" s="73" t="s">
        <v>834</v>
      </c>
      <c r="G231" s="86" t="s">
        <v>411</v>
      </c>
      <c r="H231" s="73" t="s">
        <v>622</v>
      </c>
      <c r="I231" s="73" t="s">
        <v>129</v>
      </c>
      <c r="J231" s="73"/>
      <c r="K231" s="83">
        <v>3.9399999999984368</v>
      </c>
      <c r="L231" s="86" t="s">
        <v>131</v>
      </c>
      <c r="M231" s="87">
        <v>5.2400000000000002E-2</v>
      </c>
      <c r="N231" s="87">
        <v>2.5099999999991369E-2</v>
      </c>
      <c r="O231" s="83">
        <v>654868.15330799995</v>
      </c>
      <c r="P231" s="85">
        <v>113.31</v>
      </c>
      <c r="Q231" s="73"/>
      <c r="R231" s="83">
        <v>742.03108016400006</v>
      </c>
      <c r="S231" s="84">
        <v>2.6194726132319998E-3</v>
      </c>
      <c r="T231" s="84">
        <f t="shared" si="3"/>
        <v>9.9008506424129016E-4</v>
      </c>
      <c r="U231" s="84">
        <f>R231/'סכום נכסי הקרן'!$C$42</f>
        <v>7.2432657174685777E-5</v>
      </c>
    </row>
    <row r="232" spans="2:21">
      <c r="B232" s="76" t="s">
        <v>835</v>
      </c>
      <c r="C232" s="73" t="s">
        <v>836</v>
      </c>
      <c r="D232" s="86" t="s">
        <v>118</v>
      </c>
      <c r="E232" s="86" t="s">
        <v>296</v>
      </c>
      <c r="F232" s="73" t="s">
        <v>837</v>
      </c>
      <c r="G232" s="86" t="s">
        <v>838</v>
      </c>
      <c r="H232" s="73" t="s">
        <v>839</v>
      </c>
      <c r="I232" s="73" t="s">
        <v>129</v>
      </c>
      <c r="J232" s="73"/>
      <c r="K232" s="83">
        <v>5.0399999999995639</v>
      </c>
      <c r="L232" s="86" t="s">
        <v>131</v>
      </c>
      <c r="M232" s="87">
        <v>0.04</v>
      </c>
      <c r="N232" s="87">
        <v>-2.0000000000144826E-4</v>
      </c>
      <c r="O232" s="83">
        <v>1127294.8999999999</v>
      </c>
      <c r="P232" s="85">
        <v>122.5</v>
      </c>
      <c r="Q232" s="73"/>
      <c r="R232" s="83">
        <v>1380.9361983900003</v>
      </c>
      <c r="S232" s="84">
        <v>3.7576496666666664E-3</v>
      </c>
      <c r="T232" s="84">
        <f t="shared" si="3"/>
        <v>1.8425701311512515E-3</v>
      </c>
      <c r="U232" s="84">
        <f>R232/'סכום נכסי הקרן'!$C$42</f>
        <v>1.3479877179267176E-4</v>
      </c>
    </row>
    <row r="233" spans="2:21">
      <c r="B233" s="76" t="s">
        <v>840</v>
      </c>
      <c r="C233" s="73" t="s">
        <v>841</v>
      </c>
      <c r="D233" s="86" t="s">
        <v>118</v>
      </c>
      <c r="E233" s="86" t="s">
        <v>296</v>
      </c>
      <c r="F233" s="73" t="s">
        <v>837</v>
      </c>
      <c r="G233" s="86" t="s">
        <v>838</v>
      </c>
      <c r="H233" s="73" t="s">
        <v>839</v>
      </c>
      <c r="I233" s="73" t="s">
        <v>129</v>
      </c>
      <c r="J233" s="73"/>
      <c r="K233" s="83">
        <v>2.9700000000012183</v>
      </c>
      <c r="L233" s="86" t="s">
        <v>131</v>
      </c>
      <c r="M233" s="87">
        <v>4.2500000000000003E-2</v>
      </c>
      <c r="N233" s="87">
        <v>5.6300000000011584E-2</v>
      </c>
      <c r="O233" s="83">
        <v>699118.85136099998</v>
      </c>
      <c r="P233" s="85">
        <v>96.27</v>
      </c>
      <c r="Q233" s="73"/>
      <c r="R233" s="83">
        <v>673.04171809400009</v>
      </c>
      <c r="S233" s="84">
        <v>1.0351140442695574E-3</v>
      </c>
      <c r="T233" s="84">
        <f t="shared" si="3"/>
        <v>8.9803320980691111E-4</v>
      </c>
      <c r="U233" s="84">
        <f>R233/'סכום נכסי הקרן'!$C$42</f>
        <v>6.5698326302167408E-5</v>
      </c>
    </row>
    <row r="234" spans="2:21">
      <c r="B234" s="76" t="s">
        <v>842</v>
      </c>
      <c r="C234" s="73" t="s">
        <v>843</v>
      </c>
      <c r="D234" s="86" t="s">
        <v>118</v>
      </c>
      <c r="E234" s="86" t="s">
        <v>296</v>
      </c>
      <c r="F234" s="73" t="s">
        <v>837</v>
      </c>
      <c r="G234" s="86" t="s">
        <v>838</v>
      </c>
      <c r="H234" s="73" t="s">
        <v>839</v>
      </c>
      <c r="I234" s="73" t="s">
        <v>129</v>
      </c>
      <c r="J234" s="73"/>
      <c r="K234" s="83">
        <v>4.6499999999987267</v>
      </c>
      <c r="L234" s="86" t="s">
        <v>131</v>
      </c>
      <c r="M234" s="87">
        <v>3.1600000000000003E-2</v>
      </c>
      <c r="N234" s="87">
        <v>5.5799999999978846E-2</v>
      </c>
      <c r="O234" s="83">
        <v>1127294.8999999999</v>
      </c>
      <c r="P234" s="85">
        <v>90.55</v>
      </c>
      <c r="Q234" s="73"/>
      <c r="R234" s="83">
        <v>1020.7655696019999</v>
      </c>
      <c r="S234" s="84">
        <v>4.9222337689556845E-3</v>
      </c>
      <c r="T234" s="84">
        <f t="shared" si="3"/>
        <v>1.3619978617759858E-3</v>
      </c>
      <c r="U234" s="84">
        <f>R234/'סכום נכסי הקרן'!$C$42</f>
        <v>9.9641058892524257E-5</v>
      </c>
    </row>
    <row r="235" spans="2:21">
      <c r="B235" s="76" t="s">
        <v>844</v>
      </c>
      <c r="C235" s="73" t="s">
        <v>845</v>
      </c>
      <c r="D235" s="86" t="s">
        <v>118</v>
      </c>
      <c r="E235" s="86" t="s">
        <v>296</v>
      </c>
      <c r="F235" s="73" t="s">
        <v>846</v>
      </c>
      <c r="G235" s="86" t="s">
        <v>411</v>
      </c>
      <c r="H235" s="73" t="s">
        <v>847</v>
      </c>
      <c r="I235" s="73" t="s">
        <v>129</v>
      </c>
      <c r="J235" s="73"/>
      <c r="K235" s="83">
        <v>2.6499999999981259</v>
      </c>
      <c r="L235" s="86" t="s">
        <v>131</v>
      </c>
      <c r="M235" s="87">
        <v>4.9500000000000002E-2</v>
      </c>
      <c r="N235" s="87">
        <v>0.25759999999986805</v>
      </c>
      <c r="O235" s="83">
        <v>1073989.9208190001</v>
      </c>
      <c r="P235" s="85">
        <v>62.1</v>
      </c>
      <c r="Q235" s="73"/>
      <c r="R235" s="83">
        <v>666.94774110499998</v>
      </c>
      <c r="S235" s="84">
        <v>1.853794276216645E-3</v>
      </c>
      <c r="T235" s="84">
        <f t="shared" si="3"/>
        <v>8.899020738478814E-4</v>
      </c>
      <c r="U235" s="84">
        <f>R235/'סכום נכסי הקרן'!$C$42</f>
        <v>6.5103468542331916E-5</v>
      </c>
    </row>
    <row r="236" spans="2:21">
      <c r="B236" s="76" t="s">
        <v>848</v>
      </c>
      <c r="C236" s="73" t="s">
        <v>849</v>
      </c>
      <c r="D236" s="86" t="s">
        <v>118</v>
      </c>
      <c r="E236" s="86" t="s">
        <v>296</v>
      </c>
      <c r="F236" s="73" t="s">
        <v>846</v>
      </c>
      <c r="G236" s="86" t="s">
        <v>411</v>
      </c>
      <c r="H236" s="73" t="s">
        <v>847</v>
      </c>
      <c r="I236" s="73" t="s">
        <v>129</v>
      </c>
      <c r="J236" s="73"/>
      <c r="K236" s="83">
        <v>3.1300000000002304</v>
      </c>
      <c r="L236" s="86" t="s">
        <v>131</v>
      </c>
      <c r="M236" s="87">
        <v>0.04</v>
      </c>
      <c r="N236" s="87">
        <v>9.2400000000010959E-2</v>
      </c>
      <c r="O236" s="83">
        <v>1841727.1965099999</v>
      </c>
      <c r="P236" s="85">
        <v>87</v>
      </c>
      <c r="Q236" s="73"/>
      <c r="R236" s="83">
        <v>1602.3026918510002</v>
      </c>
      <c r="S236" s="84">
        <v>2.2453543375894097E-3</v>
      </c>
      <c r="T236" s="84">
        <f t="shared" si="3"/>
        <v>2.1379373533042144E-3</v>
      </c>
      <c r="U236" s="84">
        <f>R236/'סכום נכסי הקרן'!$C$42</f>
        <v>1.5640725122089078E-4</v>
      </c>
    </row>
    <row r="237" spans="2:21">
      <c r="B237" s="76" t="s">
        <v>850</v>
      </c>
      <c r="C237" s="73" t="s">
        <v>851</v>
      </c>
      <c r="D237" s="86" t="s">
        <v>118</v>
      </c>
      <c r="E237" s="86" t="s">
        <v>296</v>
      </c>
      <c r="F237" s="73" t="s">
        <v>823</v>
      </c>
      <c r="G237" s="86" t="s">
        <v>154</v>
      </c>
      <c r="H237" s="73" t="s">
        <v>633</v>
      </c>
      <c r="I237" s="73"/>
      <c r="J237" s="73"/>
      <c r="K237" s="83">
        <v>3.2099999999920708</v>
      </c>
      <c r="L237" s="86" t="s">
        <v>131</v>
      </c>
      <c r="M237" s="87">
        <v>4.2500000000000003E-2</v>
      </c>
      <c r="N237" s="87">
        <v>1.4899999999966019E-2</v>
      </c>
      <c r="O237" s="83">
        <v>119729.25498</v>
      </c>
      <c r="P237" s="85">
        <v>110.6</v>
      </c>
      <c r="Q237" s="73"/>
      <c r="R237" s="83">
        <v>132.42055740500001</v>
      </c>
      <c r="S237" s="84">
        <v>1.0312597328165374E-3</v>
      </c>
      <c r="T237" s="84">
        <f t="shared" si="3"/>
        <v>1.7668749947269072E-4</v>
      </c>
      <c r="U237" s="84">
        <f>R237/'סכום נכסי הקרן'!$C$42</f>
        <v>1.2926106592836088E-5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46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3.6385059274007201</v>
      </c>
      <c r="L239" s="71"/>
      <c r="M239" s="71"/>
      <c r="N239" s="91">
        <v>6.1326634482667688E-2</v>
      </c>
      <c r="O239" s="80"/>
      <c r="P239" s="82"/>
      <c r="Q239" s="71"/>
      <c r="R239" s="80">
        <v>16329.355968532</v>
      </c>
      <c r="S239" s="71"/>
      <c r="T239" s="81">
        <f t="shared" si="3"/>
        <v>2.1788105492224999E-2</v>
      </c>
      <c r="U239" s="81">
        <f>R239/'סכום נכסי הקרן'!$C$42</f>
        <v>1.5939745306769032E-3</v>
      </c>
    </row>
    <row r="240" spans="2:21">
      <c r="B240" s="76" t="s">
        <v>852</v>
      </c>
      <c r="C240" s="73" t="s">
        <v>853</v>
      </c>
      <c r="D240" s="86" t="s">
        <v>118</v>
      </c>
      <c r="E240" s="86" t="s">
        <v>296</v>
      </c>
      <c r="F240" s="73" t="s">
        <v>690</v>
      </c>
      <c r="G240" s="86" t="s">
        <v>125</v>
      </c>
      <c r="H240" s="73" t="s">
        <v>382</v>
      </c>
      <c r="I240" s="73" t="s">
        <v>300</v>
      </c>
      <c r="J240" s="73"/>
      <c r="K240" s="83">
        <v>2.3800000000001509</v>
      </c>
      <c r="L240" s="86" t="s">
        <v>131</v>
      </c>
      <c r="M240" s="87">
        <v>3.49E-2</v>
      </c>
      <c r="N240" s="87">
        <v>3.7800000000000854E-2</v>
      </c>
      <c r="O240" s="83">
        <v>6842182.3903240003</v>
      </c>
      <c r="P240" s="85">
        <v>89.27</v>
      </c>
      <c r="Q240" s="73"/>
      <c r="R240" s="83">
        <v>6108.0161707159996</v>
      </c>
      <c r="S240" s="84">
        <v>4.0747961131962166E-3</v>
      </c>
      <c r="T240" s="84">
        <f t="shared" si="3"/>
        <v>8.1498683066396765E-3</v>
      </c>
      <c r="U240" s="84">
        <f>R240/'סכום נכסי הקרן'!$C$42</f>
        <v>5.9622818118767692E-4</v>
      </c>
    </row>
    <row r="241" spans="2:21">
      <c r="B241" s="76" t="s">
        <v>854</v>
      </c>
      <c r="C241" s="73" t="s">
        <v>855</v>
      </c>
      <c r="D241" s="86" t="s">
        <v>118</v>
      </c>
      <c r="E241" s="86" t="s">
        <v>296</v>
      </c>
      <c r="F241" s="73" t="s">
        <v>690</v>
      </c>
      <c r="G241" s="86" t="s">
        <v>125</v>
      </c>
      <c r="H241" s="73" t="s">
        <v>382</v>
      </c>
      <c r="I241" s="73" t="s">
        <v>300</v>
      </c>
      <c r="J241" s="73"/>
      <c r="K241" s="83">
        <v>5.2700000000017839</v>
      </c>
      <c r="L241" s="86" t="s">
        <v>131</v>
      </c>
      <c r="M241" s="87">
        <v>3.7699999999999997E-2</v>
      </c>
      <c r="N241" s="87">
        <v>3.1100000000006053E-2</v>
      </c>
      <c r="O241" s="83">
        <v>621793.32094200002</v>
      </c>
      <c r="P241" s="85">
        <v>98.27</v>
      </c>
      <c r="Q241" s="73"/>
      <c r="R241" s="83">
        <v>611.036293333</v>
      </c>
      <c r="S241" s="84">
        <v>4.4052577503188141E-3</v>
      </c>
      <c r="T241" s="84">
        <f t="shared" si="3"/>
        <v>8.1529995698381512E-4</v>
      </c>
      <c r="U241" s="84">
        <f>R241/'סכום נכסי הקרן'!$C$42</f>
        <v>5.9645725818516965E-5</v>
      </c>
    </row>
    <row r="242" spans="2:21">
      <c r="B242" s="76" t="s">
        <v>856</v>
      </c>
      <c r="C242" s="73" t="s">
        <v>857</v>
      </c>
      <c r="D242" s="86" t="s">
        <v>118</v>
      </c>
      <c r="E242" s="86" t="s">
        <v>296</v>
      </c>
      <c r="F242" s="73" t="s">
        <v>858</v>
      </c>
      <c r="G242" s="86" t="s">
        <v>125</v>
      </c>
      <c r="H242" s="73" t="s">
        <v>588</v>
      </c>
      <c r="I242" s="73" t="s">
        <v>129</v>
      </c>
      <c r="J242" s="73"/>
      <c r="K242" s="83">
        <v>4.5400000000001901</v>
      </c>
      <c r="L242" s="86" t="s">
        <v>131</v>
      </c>
      <c r="M242" s="87">
        <v>4.6900000000000004E-2</v>
      </c>
      <c r="N242" s="87">
        <v>8.1100000000004335E-2</v>
      </c>
      <c r="O242" s="83">
        <v>3402468.2323480006</v>
      </c>
      <c r="P242" s="85">
        <v>80.06</v>
      </c>
      <c r="Q242" s="73"/>
      <c r="R242" s="83">
        <v>2724.0162127620001</v>
      </c>
      <c r="S242" s="84">
        <v>1.83700194821747E-3</v>
      </c>
      <c r="T242" s="84">
        <f t="shared" si="3"/>
        <v>3.634629113393338E-3</v>
      </c>
      <c r="U242" s="84">
        <f>R242/'סכום נכסי הקרן'!$C$42</f>
        <v>2.6590224823691739E-4</v>
      </c>
    </row>
    <row r="243" spans="2:21">
      <c r="B243" s="76" t="s">
        <v>859</v>
      </c>
      <c r="C243" s="73" t="s">
        <v>860</v>
      </c>
      <c r="D243" s="86" t="s">
        <v>118</v>
      </c>
      <c r="E243" s="86" t="s">
        <v>296</v>
      </c>
      <c r="F243" s="73" t="s">
        <v>858</v>
      </c>
      <c r="G243" s="86" t="s">
        <v>125</v>
      </c>
      <c r="H243" s="73" t="s">
        <v>588</v>
      </c>
      <c r="I243" s="73" t="s">
        <v>129</v>
      </c>
      <c r="J243" s="73"/>
      <c r="K243" s="83">
        <v>4.7499999999998215</v>
      </c>
      <c r="L243" s="86" t="s">
        <v>131</v>
      </c>
      <c r="M243" s="87">
        <v>4.6900000000000004E-2</v>
      </c>
      <c r="N243" s="87">
        <v>8.1099999999995051E-2</v>
      </c>
      <c r="O243" s="83">
        <v>6905343.5951489992</v>
      </c>
      <c r="P243" s="85">
        <v>80.97</v>
      </c>
      <c r="Q243" s="73"/>
      <c r="R243" s="83">
        <v>5591.2570460160005</v>
      </c>
      <c r="S243" s="84">
        <v>4.4919922429599926E-3</v>
      </c>
      <c r="T243" s="84">
        <f t="shared" si="3"/>
        <v>7.4603614856278231E-3</v>
      </c>
      <c r="U243" s="84">
        <f>R243/'סכום נכסי הקרן'!$C$42</f>
        <v>5.457852313950441E-4</v>
      </c>
    </row>
    <row r="244" spans="2:21">
      <c r="B244" s="76" t="s">
        <v>861</v>
      </c>
      <c r="C244" s="73" t="s">
        <v>862</v>
      </c>
      <c r="D244" s="86" t="s">
        <v>118</v>
      </c>
      <c r="E244" s="86" t="s">
        <v>296</v>
      </c>
      <c r="F244" s="73" t="s">
        <v>863</v>
      </c>
      <c r="G244" s="86" t="s">
        <v>125</v>
      </c>
      <c r="H244" s="73" t="s">
        <v>602</v>
      </c>
      <c r="I244" s="73" t="s">
        <v>129</v>
      </c>
      <c r="J244" s="73"/>
      <c r="K244" s="83">
        <v>0.98999999999952415</v>
      </c>
      <c r="L244" s="86" t="s">
        <v>131</v>
      </c>
      <c r="M244" s="87">
        <v>4.4999999999999998E-2</v>
      </c>
      <c r="N244" s="87">
        <v>5.5899999999487762E-2</v>
      </c>
      <c r="O244" s="83">
        <v>75587.535455999998</v>
      </c>
      <c r="P244" s="85">
        <v>83.42</v>
      </c>
      <c r="Q244" s="73"/>
      <c r="R244" s="83">
        <v>63.055124796999998</v>
      </c>
      <c r="S244" s="84">
        <v>5.006892574740693E-5</v>
      </c>
      <c r="T244" s="84">
        <f t="shared" si="3"/>
        <v>8.4133857670196707E-5</v>
      </c>
      <c r="U244" s="84">
        <f>R244/'סכום נכסי הקרן'!$C$42</f>
        <v>6.155065952923021E-6</v>
      </c>
    </row>
    <row r="245" spans="2:21">
      <c r="B245" s="76" t="s">
        <v>864</v>
      </c>
      <c r="C245" s="73" t="s">
        <v>865</v>
      </c>
      <c r="D245" s="86" t="s">
        <v>118</v>
      </c>
      <c r="E245" s="86" t="s">
        <v>296</v>
      </c>
      <c r="F245" s="73" t="s">
        <v>826</v>
      </c>
      <c r="G245" s="86" t="s">
        <v>419</v>
      </c>
      <c r="H245" s="73" t="s">
        <v>626</v>
      </c>
      <c r="I245" s="73" t="s">
        <v>300</v>
      </c>
      <c r="J245" s="73"/>
      <c r="K245" s="83">
        <v>1.6499999999994299</v>
      </c>
      <c r="L245" s="86" t="s">
        <v>131</v>
      </c>
      <c r="M245" s="87">
        <v>6.7000000000000004E-2</v>
      </c>
      <c r="N245" s="87">
        <v>5.839999999999658E-2</v>
      </c>
      <c r="O245" s="83">
        <v>832383.63766200002</v>
      </c>
      <c r="P245" s="85">
        <v>84.28</v>
      </c>
      <c r="Q245" s="73"/>
      <c r="R245" s="83">
        <v>701.53292723599998</v>
      </c>
      <c r="S245" s="84">
        <v>8.1315063217877255E-4</v>
      </c>
      <c r="T245" s="84">
        <f t="shared" si="3"/>
        <v>9.3604876116014347E-4</v>
      </c>
      <c r="U245" s="84">
        <f>R245/'סכום נכסי הקרן'!$C$42</f>
        <v>6.847946854733947E-5</v>
      </c>
    </row>
    <row r="246" spans="2:21">
      <c r="B246" s="76" t="s">
        <v>866</v>
      </c>
      <c r="C246" s="73" t="s">
        <v>867</v>
      </c>
      <c r="D246" s="86" t="s">
        <v>118</v>
      </c>
      <c r="E246" s="86" t="s">
        <v>296</v>
      </c>
      <c r="F246" s="73" t="s">
        <v>826</v>
      </c>
      <c r="G246" s="86" t="s">
        <v>419</v>
      </c>
      <c r="H246" s="73" t="s">
        <v>626</v>
      </c>
      <c r="I246" s="73" t="s">
        <v>300</v>
      </c>
      <c r="J246" s="73"/>
      <c r="K246" s="83">
        <v>2.8500000000015091</v>
      </c>
      <c r="L246" s="86" t="s">
        <v>131</v>
      </c>
      <c r="M246" s="87">
        <v>4.7E-2</v>
      </c>
      <c r="N246" s="87">
        <v>6.1600000000046749E-2</v>
      </c>
      <c r="O246" s="83">
        <v>617870.91118900001</v>
      </c>
      <c r="P246" s="85">
        <v>85.85</v>
      </c>
      <c r="Q246" s="73"/>
      <c r="R246" s="83">
        <v>530.44219367199992</v>
      </c>
      <c r="S246" s="84">
        <v>8.8916541613864441E-4</v>
      </c>
      <c r="T246" s="84">
        <f t="shared" si="3"/>
        <v>7.0776401075000727E-4</v>
      </c>
      <c r="U246" s="84">
        <f>R246/'סכום נכסי הקרן'!$C$42</f>
        <v>5.177860953848531E-5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196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7.2640281792507926</v>
      </c>
      <c r="L248" s="71"/>
      <c r="M248" s="71"/>
      <c r="N248" s="91">
        <v>2.7630781084170254E-2</v>
      </c>
      <c r="O248" s="80"/>
      <c r="P248" s="82"/>
      <c r="Q248" s="71"/>
      <c r="R248" s="80">
        <v>243359.16082308997</v>
      </c>
      <c r="S248" s="71"/>
      <c r="T248" s="81">
        <f t="shared" si="3"/>
        <v>0.32471183056642683</v>
      </c>
      <c r="U248" s="81">
        <f>R248/'סכום נכסי הקרן'!$C$42</f>
        <v>2.3755272706801223E-2</v>
      </c>
    </row>
    <row r="249" spans="2:21">
      <c r="B249" s="89" t="s">
        <v>64</v>
      </c>
      <c r="C249" s="71"/>
      <c r="D249" s="71"/>
      <c r="E249" s="71"/>
      <c r="F249" s="71"/>
      <c r="G249" s="71"/>
      <c r="H249" s="71"/>
      <c r="I249" s="71"/>
      <c r="J249" s="71"/>
      <c r="K249" s="80">
        <v>7.2191002891534852</v>
      </c>
      <c r="L249" s="71"/>
      <c r="M249" s="71"/>
      <c r="N249" s="91">
        <v>3.0809529126274739E-2</v>
      </c>
      <c r="O249" s="80"/>
      <c r="P249" s="82"/>
      <c r="Q249" s="71"/>
      <c r="R249" s="80">
        <v>24745.675247306001</v>
      </c>
      <c r="S249" s="71"/>
      <c r="T249" s="81">
        <f t="shared" si="3"/>
        <v>3.3017920841682431E-2</v>
      </c>
      <c r="U249" s="81">
        <f>R249/'סכום נכסי הקרן'!$C$42</f>
        <v>2.4155255213138471E-3</v>
      </c>
    </row>
    <row r="250" spans="2:21">
      <c r="B250" s="76" t="s">
        <v>868</v>
      </c>
      <c r="C250" s="73" t="s">
        <v>869</v>
      </c>
      <c r="D250" s="86" t="s">
        <v>27</v>
      </c>
      <c r="E250" s="86" t="s">
        <v>870</v>
      </c>
      <c r="F250" s="73" t="s">
        <v>317</v>
      </c>
      <c r="G250" s="86" t="s">
        <v>306</v>
      </c>
      <c r="H250" s="73" t="s">
        <v>871</v>
      </c>
      <c r="I250" s="73" t="s">
        <v>291</v>
      </c>
      <c r="J250" s="73"/>
      <c r="K250" s="83">
        <v>4.6499999999995376</v>
      </c>
      <c r="L250" s="86" t="s">
        <v>130</v>
      </c>
      <c r="M250" s="87">
        <v>3.2750000000000001E-2</v>
      </c>
      <c r="N250" s="87">
        <v>2.5399999999996984E-2</v>
      </c>
      <c r="O250" s="83">
        <v>1226935.822464</v>
      </c>
      <c r="P250" s="85">
        <v>104.21368</v>
      </c>
      <c r="Q250" s="73"/>
      <c r="R250" s="83">
        <v>4110.8114565060005</v>
      </c>
      <c r="S250" s="84">
        <v>1.635914429952E-3</v>
      </c>
      <c r="T250" s="84">
        <f t="shared" si="3"/>
        <v>5.4850169134411887E-3</v>
      </c>
      <c r="U250" s="84">
        <f>R250/'סכום נכסי הקרן'!$C$42</f>
        <v>4.0127294516162463E-4</v>
      </c>
    </row>
    <row r="251" spans="2:21">
      <c r="B251" s="76" t="s">
        <v>872</v>
      </c>
      <c r="C251" s="73" t="s">
        <v>873</v>
      </c>
      <c r="D251" s="86" t="s">
        <v>27</v>
      </c>
      <c r="E251" s="86" t="s">
        <v>870</v>
      </c>
      <c r="F251" s="73" t="s">
        <v>874</v>
      </c>
      <c r="G251" s="86" t="s">
        <v>875</v>
      </c>
      <c r="H251" s="73" t="s">
        <v>876</v>
      </c>
      <c r="I251" s="73" t="s">
        <v>877</v>
      </c>
      <c r="J251" s="73"/>
      <c r="K251" s="83">
        <v>2.8099999999998113</v>
      </c>
      <c r="L251" s="86" t="s">
        <v>130</v>
      </c>
      <c r="M251" s="87">
        <v>5.0819999999999997E-2</v>
      </c>
      <c r="N251" s="87">
        <v>3.7099999999996469E-2</v>
      </c>
      <c r="O251" s="83">
        <v>734157.04298299993</v>
      </c>
      <c r="P251" s="85">
        <v>103.28212000000001</v>
      </c>
      <c r="Q251" s="73"/>
      <c r="R251" s="83">
        <v>2437.7831815660002</v>
      </c>
      <c r="S251" s="84">
        <v>2.2942407593218748E-3</v>
      </c>
      <c r="T251" s="84">
        <f t="shared" si="3"/>
        <v>3.25271108238979E-3</v>
      </c>
      <c r="U251" s="84">
        <f>R251/'סכום נכסי הקרן'!$C$42</f>
        <v>2.3796188350703467E-4</v>
      </c>
    </row>
    <row r="252" spans="2:21">
      <c r="B252" s="76" t="s">
        <v>878</v>
      </c>
      <c r="C252" s="73" t="s">
        <v>879</v>
      </c>
      <c r="D252" s="86" t="s">
        <v>27</v>
      </c>
      <c r="E252" s="86" t="s">
        <v>870</v>
      </c>
      <c r="F252" s="73" t="s">
        <v>874</v>
      </c>
      <c r="G252" s="86" t="s">
        <v>875</v>
      </c>
      <c r="H252" s="73" t="s">
        <v>876</v>
      </c>
      <c r="I252" s="73" t="s">
        <v>877</v>
      </c>
      <c r="J252" s="73"/>
      <c r="K252" s="83">
        <v>4.4499999999994087</v>
      </c>
      <c r="L252" s="86" t="s">
        <v>130</v>
      </c>
      <c r="M252" s="87">
        <v>5.4120000000000001E-2</v>
      </c>
      <c r="N252" s="87">
        <v>4.4999999999994086E-2</v>
      </c>
      <c r="O252" s="83">
        <v>1020177.174411</v>
      </c>
      <c r="P252" s="85">
        <v>103.136</v>
      </c>
      <c r="Q252" s="73"/>
      <c r="R252" s="83">
        <v>3382.7263266199998</v>
      </c>
      <c r="S252" s="84">
        <v>3.1880536700343749E-3</v>
      </c>
      <c r="T252" s="84">
        <f t="shared" si="3"/>
        <v>4.5135397989826045E-3</v>
      </c>
      <c r="U252" s="84">
        <f>R252/'סכום נכסי הקרן'!$C$42</f>
        <v>3.3020160864110645E-4</v>
      </c>
    </row>
    <row r="253" spans="2:21">
      <c r="B253" s="76" t="s">
        <v>880</v>
      </c>
      <c r="C253" s="73" t="s">
        <v>881</v>
      </c>
      <c r="D253" s="86" t="s">
        <v>27</v>
      </c>
      <c r="E253" s="86" t="s">
        <v>870</v>
      </c>
      <c r="F253" s="73" t="s">
        <v>664</v>
      </c>
      <c r="G253" s="86" t="s">
        <v>471</v>
      </c>
      <c r="H253" s="73" t="s">
        <v>876</v>
      </c>
      <c r="I253" s="73" t="s">
        <v>291</v>
      </c>
      <c r="J253" s="73"/>
      <c r="K253" s="83">
        <v>11.409999999999547</v>
      </c>
      <c r="L253" s="86" t="s">
        <v>130</v>
      </c>
      <c r="M253" s="87">
        <v>6.3750000000000001E-2</v>
      </c>
      <c r="N253" s="87">
        <v>3.7999999999998112E-2</v>
      </c>
      <c r="O253" s="83">
        <v>2507771.5937999999</v>
      </c>
      <c r="P253" s="85">
        <v>131.81925000000001</v>
      </c>
      <c r="Q253" s="73"/>
      <c r="R253" s="83">
        <v>10627.908146880001</v>
      </c>
      <c r="S253" s="84">
        <v>3.6181959223777231E-3</v>
      </c>
      <c r="T253" s="84">
        <f t="shared" si="3"/>
        <v>1.4180717495052333E-2</v>
      </c>
      <c r="U253" s="84">
        <f>R253/'סכום נכסי הקרן'!$C$42</f>
        <v>1.0374331316646064E-3</v>
      </c>
    </row>
    <row r="254" spans="2:21">
      <c r="B254" s="76" t="s">
        <v>882</v>
      </c>
      <c r="C254" s="73" t="s">
        <v>883</v>
      </c>
      <c r="D254" s="86" t="s">
        <v>27</v>
      </c>
      <c r="E254" s="86" t="s">
        <v>870</v>
      </c>
      <c r="F254" s="73" t="s">
        <v>884</v>
      </c>
      <c r="G254" s="86" t="s">
        <v>885</v>
      </c>
      <c r="H254" s="73" t="s">
        <v>886</v>
      </c>
      <c r="I254" s="73" t="s">
        <v>291</v>
      </c>
      <c r="J254" s="73"/>
      <c r="K254" s="83">
        <v>3.409999999999223</v>
      </c>
      <c r="L254" s="86" t="s">
        <v>132</v>
      </c>
      <c r="M254" s="87">
        <v>0.06</v>
      </c>
      <c r="N254" s="87">
        <v>3.4699999999994395E-2</v>
      </c>
      <c r="O254" s="83">
        <v>506300.88959999999</v>
      </c>
      <c r="P254" s="85">
        <v>110.93300000000001</v>
      </c>
      <c r="Q254" s="73"/>
      <c r="R254" s="83">
        <v>2215.2225620920003</v>
      </c>
      <c r="S254" s="84">
        <v>5.063008896E-4</v>
      </c>
      <c r="T254" s="84">
        <f t="shared" si="3"/>
        <v>2.9557505491722398E-3</v>
      </c>
      <c r="U254" s="84">
        <f>R254/'סכום נכסי הקרן'!$C$42</f>
        <v>2.1623684060535051E-4</v>
      </c>
    </row>
    <row r="255" spans="2:21">
      <c r="B255" s="76" t="s">
        <v>887</v>
      </c>
      <c r="C255" s="73" t="s">
        <v>888</v>
      </c>
      <c r="D255" s="86" t="s">
        <v>27</v>
      </c>
      <c r="E255" s="86" t="s">
        <v>870</v>
      </c>
      <c r="F255" s="73" t="s">
        <v>889</v>
      </c>
      <c r="G255" s="86" t="s">
        <v>890</v>
      </c>
      <c r="H255" s="73" t="s">
        <v>633</v>
      </c>
      <c r="I255" s="73"/>
      <c r="J255" s="73"/>
      <c r="K255" s="83">
        <v>3.8599999999999248</v>
      </c>
      <c r="L255" s="86" t="s">
        <v>130</v>
      </c>
      <c r="M255" s="87">
        <v>0</v>
      </c>
      <c r="N255" s="87">
        <v>-5.2400000000012062E-2</v>
      </c>
      <c r="O255" s="83">
        <v>134486.17379999999</v>
      </c>
      <c r="P255" s="85">
        <v>122.73099999999999</v>
      </c>
      <c r="Q255" s="73"/>
      <c r="R255" s="83">
        <v>530.65576661399996</v>
      </c>
      <c r="S255" s="84">
        <v>2.3388899791304345E-4</v>
      </c>
      <c r="T255" s="84">
        <f t="shared" si="3"/>
        <v>7.0804897911003011E-4</v>
      </c>
      <c r="U255" s="84">
        <f>R255/'סכום נכסי הקרן'!$C$42</f>
        <v>5.17994572578103E-5</v>
      </c>
    </row>
    <row r="256" spans="2:21">
      <c r="B256" s="76" t="s">
        <v>891</v>
      </c>
      <c r="C256" s="73" t="s">
        <v>892</v>
      </c>
      <c r="D256" s="86" t="s">
        <v>27</v>
      </c>
      <c r="E256" s="86" t="s">
        <v>870</v>
      </c>
      <c r="F256" s="73" t="s">
        <v>893</v>
      </c>
      <c r="G256" s="86" t="s">
        <v>156</v>
      </c>
      <c r="H256" s="73" t="s">
        <v>633</v>
      </c>
      <c r="I256" s="73"/>
      <c r="J256" s="73"/>
      <c r="K256" s="83">
        <v>4.6899999999983892</v>
      </c>
      <c r="L256" s="86" t="s">
        <v>130</v>
      </c>
      <c r="M256" s="87">
        <v>0</v>
      </c>
      <c r="N256" s="87">
        <v>-2.6099999999992497E-2</v>
      </c>
      <c r="O256" s="83">
        <v>398184.55380000005</v>
      </c>
      <c r="P256" s="85">
        <v>112.53</v>
      </c>
      <c r="Q256" s="73"/>
      <c r="R256" s="83">
        <v>1440.5678070280001</v>
      </c>
      <c r="S256" s="84">
        <v>8.656185952173914E-4</v>
      </c>
      <c r="T256" s="84">
        <f t="shared" si="3"/>
        <v>1.9221360235342452E-3</v>
      </c>
      <c r="U256" s="84">
        <f>R256/'סכום נכסי הקרן'!$C$42</f>
        <v>1.406196544763144E-4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63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7.2691137345858898</v>
      </c>
      <c r="L258" s="71"/>
      <c r="M258" s="71"/>
      <c r="N258" s="91">
        <v>2.7270966745472185E-2</v>
      </c>
      <c r="O258" s="80"/>
      <c r="P258" s="82"/>
      <c r="Q258" s="71"/>
      <c r="R258" s="80">
        <v>218613.485575784</v>
      </c>
      <c r="S258" s="71"/>
      <c r="T258" s="81">
        <f t="shared" si="3"/>
        <v>0.29169390972474446</v>
      </c>
      <c r="U258" s="81">
        <f>R258/'סכום נכסי הקרן'!$C$42</f>
        <v>2.1339747185487375E-2</v>
      </c>
    </row>
    <row r="259" spans="2:21">
      <c r="B259" s="76" t="s">
        <v>894</v>
      </c>
      <c r="C259" s="73" t="s">
        <v>895</v>
      </c>
      <c r="D259" s="86" t="s">
        <v>27</v>
      </c>
      <c r="E259" s="86" t="s">
        <v>870</v>
      </c>
      <c r="F259" s="73"/>
      <c r="G259" s="86" t="s">
        <v>896</v>
      </c>
      <c r="H259" s="73" t="s">
        <v>897</v>
      </c>
      <c r="I259" s="73" t="s">
        <v>291</v>
      </c>
      <c r="J259" s="73"/>
      <c r="K259" s="83">
        <v>6.4699999999996303</v>
      </c>
      <c r="L259" s="86" t="s">
        <v>130</v>
      </c>
      <c r="M259" s="87">
        <v>4.2500000000000003E-2</v>
      </c>
      <c r="N259" s="87">
        <v>3.0899999999997468E-2</v>
      </c>
      <c r="O259" s="83">
        <v>738355.46400000004</v>
      </c>
      <c r="P259" s="85">
        <v>108.00917</v>
      </c>
      <c r="Q259" s="73"/>
      <c r="R259" s="83">
        <v>2563.935441785</v>
      </c>
      <c r="S259" s="84">
        <v>9.6704901809266104E-4</v>
      </c>
      <c r="T259" s="84">
        <f t="shared" si="3"/>
        <v>3.4210348521104697E-3</v>
      </c>
      <c r="U259" s="84">
        <f>R259/'סכום נכסי הקרן'!$C$42</f>
        <v>2.5027611624002885E-4</v>
      </c>
    </row>
    <row r="260" spans="2:21">
      <c r="B260" s="76" t="s">
        <v>898</v>
      </c>
      <c r="C260" s="73" t="s">
        <v>899</v>
      </c>
      <c r="D260" s="86" t="s">
        <v>27</v>
      </c>
      <c r="E260" s="86" t="s">
        <v>870</v>
      </c>
      <c r="F260" s="73"/>
      <c r="G260" s="86" t="s">
        <v>900</v>
      </c>
      <c r="H260" s="73" t="s">
        <v>897</v>
      </c>
      <c r="I260" s="73" t="s">
        <v>877</v>
      </c>
      <c r="J260" s="73"/>
      <c r="K260" s="83">
        <v>8.1600000000016752</v>
      </c>
      <c r="L260" s="86" t="s">
        <v>130</v>
      </c>
      <c r="M260" s="87">
        <v>2.9500000000000002E-2</v>
      </c>
      <c r="N260" s="87">
        <v>1.9200000000005588E-2</v>
      </c>
      <c r="O260" s="83">
        <v>514211.84100000001</v>
      </c>
      <c r="P260" s="85">
        <v>108.22592</v>
      </c>
      <c r="Q260" s="73"/>
      <c r="R260" s="83">
        <v>1789.1811885750003</v>
      </c>
      <c r="S260" s="84">
        <v>6.8561578799999998E-4</v>
      </c>
      <c r="T260" s="84">
        <f t="shared" si="3"/>
        <v>2.3872875670356984E-3</v>
      </c>
      <c r="U260" s="84">
        <f>R260/'סכום נכסי הקרן'!$C$42</f>
        <v>1.7464921769423371E-4</v>
      </c>
    </row>
    <row r="261" spans="2:21">
      <c r="B261" s="76" t="s">
        <v>901</v>
      </c>
      <c r="C261" s="73" t="s">
        <v>902</v>
      </c>
      <c r="D261" s="86" t="s">
        <v>27</v>
      </c>
      <c r="E261" s="86" t="s">
        <v>870</v>
      </c>
      <c r="F261" s="73"/>
      <c r="G261" s="86" t="s">
        <v>903</v>
      </c>
      <c r="H261" s="73" t="s">
        <v>904</v>
      </c>
      <c r="I261" s="73" t="s">
        <v>905</v>
      </c>
      <c r="J261" s="73"/>
      <c r="K261" s="83">
        <v>2.7199999999994633</v>
      </c>
      <c r="L261" s="86" t="s">
        <v>130</v>
      </c>
      <c r="M261" s="87">
        <v>5.8749999999999997E-2</v>
      </c>
      <c r="N261" s="87">
        <v>3.61999999999955E-2</v>
      </c>
      <c r="O261" s="83">
        <v>659245.94999999995</v>
      </c>
      <c r="P261" s="85">
        <v>109.01180600000001</v>
      </c>
      <c r="Q261" s="73"/>
      <c r="R261" s="83">
        <v>2310.4787608920001</v>
      </c>
      <c r="S261" s="84">
        <v>2.1974864999999998E-4</v>
      </c>
      <c r="T261" s="84">
        <f t="shared" si="3"/>
        <v>3.0828499958523363E-3</v>
      </c>
      <c r="U261" s="84">
        <f>R261/'סכום נכסי הקרן'!$C$42</f>
        <v>2.2553518372855119E-4</v>
      </c>
    </row>
    <row r="262" spans="2:21">
      <c r="B262" s="76" t="s">
        <v>906</v>
      </c>
      <c r="C262" s="73" t="s">
        <v>907</v>
      </c>
      <c r="D262" s="86" t="s">
        <v>27</v>
      </c>
      <c r="E262" s="86" t="s">
        <v>870</v>
      </c>
      <c r="F262" s="73"/>
      <c r="G262" s="86" t="s">
        <v>908</v>
      </c>
      <c r="H262" s="73" t="s">
        <v>897</v>
      </c>
      <c r="I262" s="73" t="s">
        <v>291</v>
      </c>
      <c r="J262" s="73"/>
      <c r="K262" s="83">
        <v>6.2799999999989229</v>
      </c>
      <c r="L262" s="86" t="s">
        <v>130</v>
      </c>
      <c r="M262" s="87">
        <v>5.1249999999999997E-2</v>
      </c>
      <c r="N262" s="87">
        <v>2.4899999999993386E-2</v>
      </c>
      <c r="O262" s="83">
        <v>317361.00033000001</v>
      </c>
      <c r="P262" s="85">
        <v>120.08735</v>
      </c>
      <c r="Q262" s="73"/>
      <c r="R262" s="83">
        <v>1225.2699564690001</v>
      </c>
      <c r="S262" s="84">
        <v>6.3472200066000005E-4</v>
      </c>
      <c r="T262" s="84">
        <f t="shared" si="3"/>
        <v>1.6348661343072242E-3</v>
      </c>
      <c r="U262" s="84">
        <f>R262/'סכום נכסי הקרן'!$C$42</f>
        <v>1.1960355984515671E-4</v>
      </c>
    </row>
    <row r="263" spans="2:21">
      <c r="B263" s="76" t="s">
        <v>909</v>
      </c>
      <c r="C263" s="73" t="s">
        <v>910</v>
      </c>
      <c r="D263" s="86" t="s">
        <v>27</v>
      </c>
      <c r="E263" s="86" t="s">
        <v>870</v>
      </c>
      <c r="F263" s="73"/>
      <c r="G263" s="86" t="s">
        <v>911</v>
      </c>
      <c r="H263" s="73" t="s">
        <v>912</v>
      </c>
      <c r="I263" s="73" t="s">
        <v>877</v>
      </c>
      <c r="J263" s="73"/>
      <c r="K263" s="83">
        <v>7.5200000000005964</v>
      </c>
      <c r="L263" s="86" t="s">
        <v>130</v>
      </c>
      <c r="M263" s="87">
        <v>3.61E-2</v>
      </c>
      <c r="N263" s="87">
        <v>2.3400000000001992E-2</v>
      </c>
      <c r="O263" s="83">
        <v>791095.14</v>
      </c>
      <c r="P263" s="85">
        <v>110.67103</v>
      </c>
      <c r="Q263" s="73"/>
      <c r="R263" s="83">
        <v>2814.7746873659999</v>
      </c>
      <c r="S263" s="84">
        <v>6.3287611199999998E-4</v>
      </c>
      <c r="T263" s="84">
        <f t="shared" si="3"/>
        <v>3.755727289144794E-3</v>
      </c>
      <c r="U263" s="84">
        <f>R263/'סכום נכסי הקרן'!$C$42</f>
        <v>2.7476155029638907E-4</v>
      </c>
    </row>
    <row r="264" spans="2:21">
      <c r="B264" s="76" t="s">
        <v>913</v>
      </c>
      <c r="C264" s="73" t="s">
        <v>914</v>
      </c>
      <c r="D264" s="86" t="s">
        <v>27</v>
      </c>
      <c r="E264" s="86" t="s">
        <v>870</v>
      </c>
      <c r="F264" s="73"/>
      <c r="G264" s="86" t="s">
        <v>911</v>
      </c>
      <c r="H264" s="73" t="s">
        <v>912</v>
      </c>
      <c r="I264" s="73" t="s">
        <v>877</v>
      </c>
      <c r="J264" s="73"/>
      <c r="K264" s="83">
        <v>7.3399999999986898</v>
      </c>
      <c r="L264" s="86" t="s">
        <v>130</v>
      </c>
      <c r="M264" s="87">
        <v>3.9329999999999997E-2</v>
      </c>
      <c r="N264" s="87">
        <v>2.3399999999994838E-2</v>
      </c>
      <c r="O264" s="83">
        <v>689571.26370000001</v>
      </c>
      <c r="P264" s="85">
        <v>113.5929</v>
      </c>
      <c r="Q264" s="73"/>
      <c r="R264" s="83">
        <v>2518.3223471450001</v>
      </c>
      <c r="S264" s="84">
        <v>4.597141758E-4</v>
      </c>
      <c r="T264" s="84">
        <f t="shared" si="3"/>
        <v>3.3601737305966554E-3</v>
      </c>
      <c r="U264" s="84">
        <f>R264/'סכום נכסי הקרן'!$C$42</f>
        <v>2.4582363744897148E-4</v>
      </c>
    </row>
    <row r="265" spans="2:21">
      <c r="B265" s="76" t="s">
        <v>915</v>
      </c>
      <c r="C265" s="73" t="s">
        <v>916</v>
      </c>
      <c r="D265" s="86" t="s">
        <v>27</v>
      </c>
      <c r="E265" s="86" t="s">
        <v>870</v>
      </c>
      <c r="F265" s="73"/>
      <c r="G265" s="86" t="s">
        <v>908</v>
      </c>
      <c r="H265" s="73" t="s">
        <v>912</v>
      </c>
      <c r="I265" s="73" t="s">
        <v>291</v>
      </c>
      <c r="J265" s="73"/>
      <c r="K265" s="83">
        <v>3.4399999998660347</v>
      </c>
      <c r="L265" s="86" t="s">
        <v>130</v>
      </c>
      <c r="M265" s="87">
        <v>4.4999999999999998E-2</v>
      </c>
      <c r="N265" s="87">
        <v>2.3500000002930482E-2</v>
      </c>
      <c r="O265" s="83">
        <v>342.80789399999992</v>
      </c>
      <c r="P265" s="85">
        <v>108.367</v>
      </c>
      <c r="Q265" s="73"/>
      <c r="R265" s="83">
        <v>1.1943424389999999</v>
      </c>
      <c r="S265" s="84">
        <v>6.8561578799999983E-7</v>
      </c>
      <c r="T265" s="84">
        <f t="shared" si="3"/>
        <v>1.5935998397561239E-6</v>
      </c>
      <c r="U265" s="84">
        <f>R265/'סכום נכסי הקרן'!$C$42</f>
        <v>1.1658459968300139E-7</v>
      </c>
    </row>
    <row r="266" spans="2:21">
      <c r="B266" s="76" t="s">
        <v>917</v>
      </c>
      <c r="C266" s="73" t="s">
        <v>918</v>
      </c>
      <c r="D266" s="86" t="s">
        <v>27</v>
      </c>
      <c r="E266" s="86" t="s">
        <v>870</v>
      </c>
      <c r="F266" s="73"/>
      <c r="G266" s="86" t="s">
        <v>911</v>
      </c>
      <c r="H266" s="73" t="s">
        <v>912</v>
      </c>
      <c r="I266" s="73" t="s">
        <v>877</v>
      </c>
      <c r="J266" s="73"/>
      <c r="K266" s="83">
        <v>7.2699999999991007</v>
      </c>
      <c r="L266" s="86" t="s">
        <v>130</v>
      </c>
      <c r="M266" s="87">
        <v>4.1100000000000005E-2</v>
      </c>
      <c r="N266" s="87">
        <v>2.3399999999995064E-2</v>
      </c>
      <c r="O266" s="83">
        <v>580136.43599999999</v>
      </c>
      <c r="P266" s="85">
        <v>115.143</v>
      </c>
      <c r="Q266" s="73"/>
      <c r="R266" s="83">
        <v>2147.5765862590001</v>
      </c>
      <c r="S266" s="84">
        <v>4.6410914879999998E-4</v>
      </c>
      <c r="T266" s="84">
        <f t="shared" si="3"/>
        <v>2.8654911623100638E-3</v>
      </c>
      <c r="U266" s="84">
        <f>R266/'סכום נכסי הקרן'!$C$42</f>
        <v>2.0963364310090654E-4</v>
      </c>
    </row>
    <row r="267" spans="2:21">
      <c r="B267" s="76" t="s">
        <v>919</v>
      </c>
      <c r="C267" s="73" t="s">
        <v>920</v>
      </c>
      <c r="D267" s="86" t="s">
        <v>27</v>
      </c>
      <c r="E267" s="86" t="s">
        <v>870</v>
      </c>
      <c r="F267" s="73"/>
      <c r="G267" s="86" t="s">
        <v>921</v>
      </c>
      <c r="H267" s="73" t="s">
        <v>922</v>
      </c>
      <c r="I267" s="73" t="s">
        <v>905</v>
      </c>
      <c r="J267" s="73"/>
      <c r="K267" s="83">
        <v>16.379999999998574</v>
      </c>
      <c r="L267" s="86" t="s">
        <v>130</v>
      </c>
      <c r="M267" s="87">
        <v>4.4500000000000005E-2</v>
      </c>
      <c r="N267" s="87">
        <v>2.8899999999997088E-2</v>
      </c>
      <c r="O267" s="83">
        <v>813562.24197600002</v>
      </c>
      <c r="P267" s="85">
        <v>127.17861000000001</v>
      </c>
      <c r="Q267" s="73"/>
      <c r="R267" s="83">
        <v>3326.4870690729999</v>
      </c>
      <c r="S267" s="84">
        <v>4.0678112098799999E-4</v>
      </c>
      <c r="T267" s="84">
        <f t="shared" ref="T267:T330" si="4">IFERROR(R267/$R$11,0)</f>
        <v>4.4385002886308316E-3</v>
      </c>
      <c r="U267" s="84">
        <f>R267/'סכום נכסי הקרן'!$C$42</f>
        <v>3.2471186707831316E-4</v>
      </c>
    </row>
    <row r="268" spans="2:21">
      <c r="B268" s="76" t="s">
        <v>923</v>
      </c>
      <c r="C268" s="73" t="s">
        <v>924</v>
      </c>
      <c r="D268" s="86" t="s">
        <v>27</v>
      </c>
      <c r="E268" s="86" t="s">
        <v>870</v>
      </c>
      <c r="F268" s="73"/>
      <c r="G268" s="86" t="s">
        <v>925</v>
      </c>
      <c r="H268" s="73" t="s">
        <v>871</v>
      </c>
      <c r="I268" s="73" t="s">
        <v>291</v>
      </c>
      <c r="J268" s="73"/>
      <c r="K268" s="83">
        <v>16.250000000001645</v>
      </c>
      <c r="L268" s="86" t="s">
        <v>130</v>
      </c>
      <c r="M268" s="87">
        <v>5.5500000000000001E-2</v>
      </c>
      <c r="N268" s="87">
        <v>3.230000000000316E-2</v>
      </c>
      <c r="O268" s="83">
        <v>659245.94999999995</v>
      </c>
      <c r="P268" s="85">
        <v>143.56242</v>
      </c>
      <c r="Q268" s="73"/>
      <c r="R268" s="83">
        <v>3042.7705779479998</v>
      </c>
      <c r="S268" s="84">
        <v>1.6481148749999998E-4</v>
      </c>
      <c r="T268" s="84">
        <f t="shared" si="4"/>
        <v>4.0599400532836472E-3</v>
      </c>
      <c r="U268" s="84">
        <f>R268/'סכום נכסי הקרן'!$C$42</f>
        <v>2.9701715201069093E-4</v>
      </c>
    </row>
    <row r="269" spans="2:21">
      <c r="B269" s="76" t="s">
        <v>926</v>
      </c>
      <c r="C269" s="73" t="s">
        <v>927</v>
      </c>
      <c r="D269" s="86" t="s">
        <v>27</v>
      </c>
      <c r="E269" s="86" t="s">
        <v>870</v>
      </c>
      <c r="F269" s="73"/>
      <c r="G269" s="86" t="s">
        <v>928</v>
      </c>
      <c r="H269" s="73" t="s">
        <v>871</v>
      </c>
      <c r="I269" s="73" t="s">
        <v>877</v>
      </c>
      <c r="J269" s="73"/>
      <c r="K269" s="83">
        <v>8.2100000000007576</v>
      </c>
      <c r="L269" s="86" t="s">
        <v>130</v>
      </c>
      <c r="M269" s="87">
        <v>3.875E-2</v>
      </c>
      <c r="N269" s="87">
        <v>2.4400000000003228E-2</v>
      </c>
      <c r="O269" s="83">
        <v>1048992.15564</v>
      </c>
      <c r="P269" s="85">
        <v>114.00901</v>
      </c>
      <c r="Q269" s="73"/>
      <c r="R269" s="83">
        <v>3844.9651440289999</v>
      </c>
      <c r="S269" s="84">
        <v>2.6224803891E-3</v>
      </c>
      <c r="T269" s="84">
        <f t="shared" si="4"/>
        <v>5.1303006887394855E-3</v>
      </c>
      <c r="U269" s="84">
        <f>R269/'סכום נכסי הקרן'!$C$42</f>
        <v>3.7532261056304536E-4</v>
      </c>
    </row>
    <row r="270" spans="2:21">
      <c r="B270" s="76" t="s">
        <v>929</v>
      </c>
      <c r="C270" s="73" t="s">
        <v>930</v>
      </c>
      <c r="D270" s="86" t="s">
        <v>27</v>
      </c>
      <c r="E270" s="86" t="s">
        <v>870</v>
      </c>
      <c r="F270" s="73"/>
      <c r="G270" s="86" t="s">
        <v>903</v>
      </c>
      <c r="H270" s="73" t="s">
        <v>871</v>
      </c>
      <c r="I270" s="73" t="s">
        <v>877</v>
      </c>
      <c r="J270" s="73"/>
      <c r="K270" s="83">
        <v>21.47000000000665</v>
      </c>
      <c r="L270" s="86" t="s">
        <v>130</v>
      </c>
      <c r="M270" s="87">
        <v>3.5000000000000003E-2</v>
      </c>
      <c r="N270" s="87">
        <v>3.5300000000012204E-2</v>
      </c>
      <c r="O270" s="83">
        <v>395547.57</v>
      </c>
      <c r="P270" s="85">
        <v>99.921440000000004</v>
      </c>
      <c r="Q270" s="73"/>
      <c r="R270" s="83">
        <v>1270.686458165</v>
      </c>
      <c r="S270" s="84">
        <v>2.6369837999999998E-4</v>
      </c>
      <c r="T270" s="84">
        <f t="shared" si="4"/>
        <v>1.6954649437120276E-3</v>
      </c>
      <c r="U270" s="84">
        <f>R270/'סכום נכסי הקרן'!$C$42</f>
        <v>1.24036848403222E-4</v>
      </c>
    </row>
    <row r="271" spans="2:21">
      <c r="B271" s="76" t="s">
        <v>931</v>
      </c>
      <c r="C271" s="73" t="s">
        <v>932</v>
      </c>
      <c r="D271" s="86" t="s">
        <v>27</v>
      </c>
      <c r="E271" s="86" t="s">
        <v>870</v>
      </c>
      <c r="F271" s="73"/>
      <c r="G271" s="86" t="s">
        <v>903</v>
      </c>
      <c r="H271" s="73" t="s">
        <v>871</v>
      </c>
      <c r="I271" s="73" t="s">
        <v>877</v>
      </c>
      <c r="J271" s="73"/>
      <c r="K271" s="83">
        <v>20.770000000000273</v>
      </c>
      <c r="L271" s="86" t="s">
        <v>130</v>
      </c>
      <c r="M271" s="87">
        <v>3.6499999999999998E-2</v>
      </c>
      <c r="N271" s="87">
        <v>3.6000000000000004E-2</v>
      </c>
      <c r="O271" s="83">
        <v>915639.88487399998</v>
      </c>
      <c r="P271" s="85">
        <v>101.47317</v>
      </c>
      <c r="Q271" s="73"/>
      <c r="R271" s="83">
        <v>2987.1490483599996</v>
      </c>
      <c r="S271" s="84">
        <v>1.408676529240534E-4</v>
      </c>
      <c r="T271" s="84">
        <f t="shared" si="4"/>
        <v>3.9857247715151768E-3</v>
      </c>
      <c r="U271" s="84">
        <f>R271/'סכום נכסי הקרן'!$C$42</f>
        <v>2.9158770937428701E-4</v>
      </c>
    </row>
    <row r="272" spans="2:21">
      <c r="B272" s="76" t="s">
        <v>933</v>
      </c>
      <c r="C272" s="73" t="s">
        <v>934</v>
      </c>
      <c r="D272" s="86" t="s">
        <v>27</v>
      </c>
      <c r="E272" s="86" t="s">
        <v>870</v>
      </c>
      <c r="F272" s="73"/>
      <c r="G272" s="86" t="s">
        <v>875</v>
      </c>
      <c r="H272" s="73" t="s">
        <v>871</v>
      </c>
      <c r="I272" s="73" t="s">
        <v>877</v>
      </c>
      <c r="J272" s="73"/>
      <c r="K272" s="83">
        <v>7.61999999999896</v>
      </c>
      <c r="L272" s="86" t="s">
        <v>130</v>
      </c>
      <c r="M272" s="87">
        <v>4.8750000000000002E-2</v>
      </c>
      <c r="N272" s="87">
        <v>3.4399999999995858E-2</v>
      </c>
      <c r="O272" s="83">
        <v>975684.00600000005</v>
      </c>
      <c r="P272" s="85">
        <v>110.98033</v>
      </c>
      <c r="Q272" s="73"/>
      <c r="R272" s="83">
        <v>3481.2578191010002</v>
      </c>
      <c r="S272" s="84">
        <v>3.9027360240000001E-4</v>
      </c>
      <c r="T272" s="84">
        <f t="shared" si="4"/>
        <v>4.6450094390969787E-3</v>
      </c>
      <c r="U272" s="84">
        <f>R272/'סכום נכסי הקרן'!$C$42</f>
        <v>3.3981966643756566E-4</v>
      </c>
    </row>
    <row r="273" spans="2:21">
      <c r="B273" s="76" t="s">
        <v>935</v>
      </c>
      <c r="C273" s="73" t="s">
        <v>936</v>
      </c>
      <c r="D273" s="86" t="s">
        <v>27</v>
      </c>
      <c r="E273" s="86" t="s">
        <v>870</v>
      </c>
      <c r="F273" s="73"/>
      <c r="G273" s="86" t="s">
        <v>937</v>
      </c>
      <c r="H273" s="73" t="s">
        <v>871</v>
      </c>
      <c r="I273" s="73" t="s">
        <v>291</v>
      </c>
      <c r="J273" s="73"/>
      <c r="K273" s="83">
        <v>2.379999999991282</v>
      </c>
      <c r="L273" s="86" t="s">
        <v>130</v>
      </c>
      <c r="M273" s="87">
        <v>6.5000000000000002E-2</v>
      </c>
      <c r="N273" s="87">
        <v>1.4100000000479496E-2</v>
      </c>
      <c r="O273" s="83">
        <v>1239.382386</v>
      </c>
      <c r="P273" s="85">
        <v>115.14694</v>
      </c>
      <c r="Q273" s="73"/>
      <c r="R273" s="83">
        <v>4.5881611580000001</v>
      </c>
      <c r="S273" s="84">
        <v>4.9575295439999998E-7</v>
      </c>
      <c r="T273" s="84">
        <f t="shared" si="4"/>
        <v>6.1219401131605211E-6</v>
      </c>
      <c r="U273" s="84">
        <f>R273/'סכום נכסי הקרן'!$C$42</f>
        <v>4.4786898164181048E-7</v>
      </c>
    </row>
    <row r="274" spans="2:21">
      <c r="B274" s="76" t="s">
        <v>938</v>
      </c>
      <c r="C274" s="73" t="s">
        <v>939</v>
      </c>
      <c r="D274" s="86" t="s">
        <v>27</v>
      </c>
      <c r="E274" s="86" t="s">
        <v>870</v>
      </c>
      <c r="F274" s="73"/>
      <c r="G274" s="86" t="s">
        <v>940</v>
      </c>
      <c r="H274" s="73" t="s">
        <v>871</v>
      </c>
      <c r="I274" s="73" t="s">
        <v>877</v>
      </c>
      <c r="J274" s="73"/>
      <c r="K274" s="83">
        <v>8.0400000000012781</v>
      </c>
      <c r="L274" s="86" t="s">
        <v>130</v>
      </c>
      <c r="M274" s="87">
        <v>3.4000000000000002E-2</v>
      </c>
      <c r="N274" s="87">
        <v>2.0700000000003632E-2</v>
      </c>
      <c r="O274" s="83">
        <v>711985.62600000005</v>
      </c>
      <c r="P274" s="85">
        <v>110.76378</v>
      </c>
      <c r="Q274" s="73"/>
      <c r="R274" s="83">
        <v>2535.420297744</v>
      </c>
      <c r="S274" s="84">
        <v>8.3763014823529417E-4</v>
      </c>
      <c r="T274" s="84">
        <f t="shared" si="4"/>
        <v>3.3829873646474876E-3</v>
      </c>
      <c r="U274" s="84">
        <f>R274/'סכום נכסי הקרן'!$C$42</f>
        <v>2.4749263761248666E-4</v>
      </c>
    </row>
    <row r="275" spans="2:21">
      <c r="B275" s="76" t="s">
        <v>941</v>
      </c>
      <c r="C275" s="73" t="s">
        <v>942</v>
      </c>
      <c r="D275" s="86" t="s">
        <v>27</v>
      </c>
      <c r="E275" s="86" t="s">
        <v>870</v>
      </c>
      <c r="F275" s="73"/>
      <c r="G275" s="86" t="s">
        <v>908</v>
      </c>
      <c r="H275" s="73" t="s">
        <v>871</v>
      </c>
      <c r="I275" s="73" t="s">
        <v>291</v>
      </c>
      <c r="J275" s="73"/>
      <c r="K275" s="83">
        <v>5.8300000000006227</v>
      </c>
      <c r="L275" s="86" t="s">
        <v>130</v>
      </c>
      <c r="M275" s="87">
        <v>4.4999999999999998E-2</v>
      </c>
      <c r="N275" s="87">
        <v>2.8200000000001411E-2</v>
      </c>
      <c r="O275" s="83">
        <v>477294.06780000002</v>
      </c>
      <c r="P275" s="85">
        <v>110.82899999999999</v>
      </c>
      <c r="Q275" s="73"/>
      <c r="R275" s="83">
        <v>1700.671479718</v>
      </c>
      <c r="S275" s="84">
        <v>6.3639209040000004E-4</v>
      </c>
      <c r="T275" s="84">
        <f t="shared" si="4"/>
        <v>2.2691898981883328E-3</v>
      </c>
      <c r="U275" s="84">
        <f>R275/'סכום נכסי הקרן'!$C$42</f>
        <v>1.6600942676141533E-4</v>
      </c>
    </row>
    <row r="276" spans="2:21">
      <c r="B276" s="76" t="s">
        <v>943</v>
      </c>
      <c r="C276" s="73" t="s">
        <v>944</v>
      </c>
      <c r="D276" s="86" t="s">
        <v>27</v>
      </c>
      <c r="E276" s="86" t="s">
        <v>870</v>
      </c>
      <c r="F276" s="73"/>
      <c r="G276" s="86" t="s">
        <v>900</v>
      </c>
      <c r="H276" s="73" t="s">
        <v>871</v>
      </c>
      <c r="I276" s="73" t="s">
        <v>291</v>
      </c>
      <c r="J276" s="73"/>
      <c r="K276" s="83">
        <v>17.789999999994333</v>
      </c>
      <c r="L276" s="86" t="s">
        <v>130</v>
      </c>
      <c r="M276" s="87">
        <v>4.5999999999999999E-2</v>
      </c>
      <c r="N276" s="87">
        <v>3.0199999999986408E-2</v>
      </c>
      <c r="O276" s="83">
        <v>263698.38</v>
      </c>
      <c r="P276" s="85">
        <v>130.125</v>
      </c>
      <c r="Q276" s="73"/>
      <c r="R276" s="83">
        <v>1103.1871170750001</v>
      </c>
      <c r="S276" s="84">
        <v>5.2739675999999996E-4</v>
      </c>
      <c r="T276" s="84">
        <f t="shared" si="4"/>
        <v>1.4719721543711641E-3</v>
      </c>
      <c r="U276" s="84">
        <f>R276/'סכום נכסי הקרן'!$C$42</f>
        <v>1.0768655975025039E-4</v>
      </c>
    </row>
    <row r="277" spans="2:21">
      <c r="B277" s="76" t="s">
        <v>945</v>
      </c>
      <c r="C277" s="73" t="s">
        <v>946</v>
      </c>
      <c r="D277" s="86" t="s">
        <v>27</v>
      </c>
      <c r="E277" s="86" t="s">
        <v>870</v>
      </c>
      <c r="F277" s="73"/>
      <c r="G277" s="86" t="s">
        <v>947</v>
      </c>
      <c r="H277" s="73" t="s">
        <v>876</v>
      </c>
      <c r="I277" s="73" t="s">
        <v>291</v>
      </c>
      <c r="J277" s="73"/>
      <c r="K277" s="83">
        <v>3.8599999999999608</v>
      </c>
      <c r="L277" s="86" t="s">
        <v>130</v>
      </c>
      <c r="M277" s="87">
        <v>6.5000000000000002E-2</v>
      </c>
      <c r="N277" s="87">
        <v>1.8300000000000441E-2</v>
      </c>
      <c r="O277" s="83">
        <v>791095.14</v>
      </c>
      <c r="P277" s="85">
        <v>123.49822</v>
      </c>
      <c r="Q277" s="73"/>
      <c r="R277" s="83">
        <v>3141.017815442</v>
      </c>
      <c r="S277" s="84">
        <v>6.3287611199999998E-4</v>
      </c>
      <c r="T277" s="84">
        <f t="shared" si="4"/>
        <v>4.1910304146527124E-3</v>
      </c>
      <c r="U277" s="84">
        <f>R277/'סכום נכסי הקרן'!$C$42</f>
        <v>3.0660746252732056E-4</v>
      </c>
    </row>
    <row r="278" spans="2:21">
      <c r="B278" s="76" t="s">
        <v>948</v>
      </c>
      <c r="C278" s="73" t="s">
        <v>949</v>
      </c>
      <c r="D278" s="86" t="s">
        <v>27</v>
      </c>
      <c r="E278" s="86" t="s">
        <v>870</v>
      </c>
      <c r="F278" s="73"/>
      <c r="G278" s="86" t="s">
        <v>947</v>
      </c>
      <c r="H278" s="73" t="s">
        <v>876</v>
      </c>
      <c r="I278" s="73" t="s">
        <v>291</v>
      </c>
      <c r="J278" s="73"/>
      <c r="K278" s="83">
        <v>3.5599999999998637</v>
      </c>
      <c r="L278" s="86" t="s">
        <v>130</v>
      </c>
      <c r="M278" s="87">
        <v>4.2500000000000003E-2</v>
      </c>
      <c r="N278" s="87">
        <v>2.1100000000000337E-2</v>
      </c>
      <c r="O278" s="83">
        <v>580136.43599999999</v>
      </c>
      <c r="P278" s="85">
        <v>110.46053000000001</v>
      </c>
      <c r="Q278" s="73"/>
      <c r="R278" s="83">
        <v>2060.2419872630003</v>
      </c>
      <c r="S278" s="84">
        <v>9.6689406000000002E-4</v>
      </c>
      <c r="T278" s="84">
        <f t="shared" si="4"/>
        <v>2.7489614314552173E-3</v>
      </c>
      <c r="U278" s="84">
        <f>R278/'סכום נכסי הקרן'!$C$42</f>
        <v>2.01108559397987E-4</v>
      </c>
    </row>
    <row r="279" spans="2:21">
      <c r="B279" s="76" t="s">
        <v>950</v>
      </c>
      <c r="C279" s="73" t="s">
        <v>951</v>
      </c>
      <c r="D279" s="86" t="s">
        <v>27</v>
      </c>
      <c r="E279" s="86" t="s">
        <v>870</v>
      </c>
      <c r="F279" s="73"/>
      <c r="G279" s="86" t="s">
        <v>947</v>
      </c>
      <c r="H279" s="73" t="s">
        <v>876</v>
      </c>
      <c r="I279" s="73" t="s">
        <v>291</v>
      </c>
      <c r="J279" s="73"/>
      <c r="K279" s="83">
        <v>0.55999999999992189</v>
      </c>
      <c r="L279" s="86" t="s">
        <v>130</v>
      </c>
      <c r="M279" s="87">
        <v>5.2499999999999998E-2</v>
      </c>
      <c r="N279" s="87">
        <v>1.4000000000000002E-2</v>
      </c>
      <c r="O279" s="83">
        <v>734637.316842</v>
      </c>
      <c r="P279" s="85">
        <v>108.26692</v>
      </c>
      <c r="Q279" s="73"/>
      <c r="R279" s="83">
        <v>2557.111887045</v>
      </c>
      <c r="S279" s="84">
        <v>1.2243955280699999E-3</v>
      </c>
      <c r="T279" s="84">
        <f t="shared" si="4"/>
        <v>3.4119302474467225E-3</v>
      </c>
      <c r="U279" s="84">
        <f>R279/'סכום נכסי הקרן'!$C$42</f>
        <v>2.4961004144288438E-4</v>
      </c>
    </row>
    <row r="280" spans="2:21">
      <c r="B280" s="76" t="s">
        <v>952</v>
      </c>
      <c r="C280" s="73" t="s">
        <v>953</v>
      </c>
      <c r="D280" s="86" t="s">
        <v>27</v>
      </c>
      <c r="E280" s="86" t="s">
        <v>870</v>
      </c>
      <c r="F280" s="73"/>
      <c r="G280" s="86" t="s">
        <v>954</v>
      </c>
      <c r="H280" s="73" t="s">
        <v>876</v>
      </c>
      <c r="I280" s="73" t="s">
        <v>291</v>
      </c>
      <c r="J280" s="73"/>
      <c r="K280" s="83">
        <v>6.8300000000007079</v>
      </c>
      <c r="L280" s="86" t="s">
        <v>130</v>
      </c>
      <c r="M280" s="87">
        <v>4.7500000000000001E-2</v>
      </c>
      <c r="N280" s="87">
        <v>2.1200000000000791E-2</v>
      </c>
      <c r="O280" s="83">
        <v>395547.57</v>
      </c>
      <c r="P280" s="85">
        <v>119.99258</v>
      </c>
      <c r="Q280" s="73"/>
      <c r="R280" s="83">
        <v>1525.928208324</v>
      </c>
      <c r="S280" s="84">
        <v>1.3198711653678093E-4</v>
      </c>
      <c r="T280" s="84">
        <f t="shared" si="4"/>
        <v>2.0360316010377289E-3</v>
      </c>
      <c r="U280" s="84">
        <f>R280/'סכום נכסי הקרן'!$C$42</f>
        <v>1.4895202875098799E-4</v>
      </c>
    </row>
    <row r="281" spans="2:21">
      <c r="B281" s="76" t="s">
        <v>955</v>
      </c>
      <c r="C281" s="73" t="s">
        <v>956</v>
      </c>
      <c r="D281" s="86" t="s">
        <v>27</v>
      </c>
      <c r="E281" s="86" t="s">
        <v>870</v>
      </c>
      <c r="F281" s="73"/>
      <c r="G281" s="86" t="s">
        <v>937</v>
      </c>
      <c r="H281" s="73" t="s">
        <v>876</v>
      </c>
      <c r="I281" s="73" t="s">
        <v>291</v>
      </c>
      <c r="J281" s="73"/>
      <c r="K281" s="83">
        <v>4.5499999999995762</v>
      </c>
      <c r="L281" s="86" t="s">
        <v>130</v>
      </c>
      <c r="M281" s="87">
        <v>3.6249999999999998E-2</v>
      </c>
      <c r="N281" s="87">
        <v>2.9399999999995315E-2</v>
      </c>
      <c r="O281" s="83">
        <v>924262.82189999998</v>
      </c>
      <c r="P281" s="85">
        <v>103.44965000000001</v>
      </c>
      <c r="Q281" s="73"/>
      <c r="R281" s="83">
        <v>3074.0115766260001</v>
      </c>
      <c r="S281" s="84">
        <v>1.155328527375E-3</v>
      </c>
      <c r="T281" s="84">
        <f t="shared" si="4"/>
        <v>4.1016246228521265E-3</v>
      </c>
      <c r="U281" s="84">
        <f>R281/'סכום נכסי הקרן'!$C$42</f>
        <v>3.000667123425011E-4</v>
      </c>
    </row>
    <row r="282" spans="2:21">
      <c r="B282" s="76" t="s">
        <v>957</v>
      </c>
      <c r="C282" s="73" t="s">
        <v>958</v>
      </c>
      <c r="D282" s="86" t="s">
        <v>27</v>
      </c>
      <c r="E282" s="86" t="s">
        <v>870</v>
      </c>
      <c r="F282" s="73"/>
      <c r="G282" s="86" t="s">
        <v>959</v>
      </c>
      <c r="H282" s="73" t="s">
        <v>960</v>
      </c>
      <c r="I282" s="73" t="s">
        <v>905</v>
      </c>
      <c r="J282" s="73"/>
      <c r="K282" s="83">
        <v>7.8900000000002803</v>
      </c>
      <c r="L282" s="86" t="s">
        <v>130</v>
      </c>
      <c r="M282" s="87">
        <v>3.875E-2</v>
      </c>
      <c r="N282" s="87">
        <v>2.8800000000001838E-2</v>
      </c>
      <c r="O282" s="83">
        <v>1054793.52</v>
      </c>
      <c r="P282" s="85">
        <v>109.17524</v>
      </c>
      <c r="Q282" s="73"/>
      <c r="R282" s="83">
        <v>3702.3082102640001</v>
      </c>
      <c r="S282" s="84">
        <v>1.6227592615384616E-3</v>
      </c>
      <c r="T282" s="84">
        <f t="shared" si="4"/>
        <v>4.9399548889382579E-3</v>
      </c>
      <c r="U282" s="84">
        <f>R282/'סכום נכסי הקרן'!$C$42</f>
        <v>3.6139728984102342E-4</v>
      </c>
    </row>
    <row r="283" spans="2:21">
      <c r="B283" s="76" t="s">
        <v>961</v>
      </c>
      <c r="C283" s="73" t="s">
        <v>962</v>
      </c>
      <c r="D283" s="86" t="s">
        <v>27</v>
      </c>
      <c r="E283" s="86" t="s">
        <v>870</v>
      </c>
      <c r="F283" s="73"/>
      <c r="G283" s="86" t="s">
        <v>947</v>
      </c>
      <c r="H283" s="73" t="s">
        <v>876</v>
      </c>
      <c r="I283" s="73" t="s">
        <v>291</v>
      </c>
      <c r="J283" s="73"/>
      <c r="K283" s="83">
        <v>18.73000000000004</v>
      </c>
      <c r="L283" s="86" t="s">
        <v>130</v>
      </c>
      <c r="M283" s="87">
        <v>5.9299999999999999E-2</v>
      </c>
      <c r="N283" s="87">
        <v>3.8500000000000582E-2</v>
      </c>
      <c r="O283" s="83">
        <v>1318491.8999999999</v>
      </c>
      <c r="P283" s="85">
        <v>141.72185999999999</v>
      </c>
      <c r="Q283" s="73"/>
      <c r="R283" s="83">
        <v>6007.5208989490002</v>
      </c>
      <c r="S283" s="84">
        <v>3.7671197142857138E-4</v>
      </c>
      <c r="T283" s="84">
        <f t="shared" si="4"/>
        <v>8.0157784143653731E-3</v>
      </c>
      <c r="U283" s="84">
        <f>R283/'סכום נכסי הקרן'!$C$42</f>
        <v>5.8641843094653183E-4</v>
      </c>
    </row>
    <row r="284" spans="2:21">
      <c r="B284" s="76" t="s">
        <v>963</v>
      </c>
      <c r="C284" s="73" t="s">
        <v>964</v>
      </c>
      <c r="D284" s="86" t="s">
        <v>27</v>
      </c>
      <c r="E284" s="86" t="s">
        <v>870</v>
      </c>
      <c r="F284" s="73"/>
      <c r="G284" s="86" t="s">
        <v>954</v>
      </c>
      <c r="H284" s="73" t="s">
        <v>876</v>
      </c>
      <c r="I284" s="73" t="s">
        <v>291</v>
      </c>
      <c r="J284" s="73"/>
      <c r="K284" s="83">
        <v>7.4899999999987461</v>
      </c>
      <c r="L284" s="86" t="s">
        <v>130</v>
      </c>
      <c r="M284" s="87">
        <v>0.05</v>
      </c>
      <c r="N284" s="87">
        <v>2.3299999999994214E-2</v>
      </c>
      <c r="O284" s="83">
        <v>527396.76</v>
      </c>
      <c r="P284" s="85">
        <v>122.30867000000001</v>
      </c>
      <c r="Q284" s="73"/>
      <c r="R284" s="83">
        <v>2073.8420036399998</v>
      </c>
      <c r="S284" s="84">
        <v>2.3466451311486352E-4</v>
      </c>
      <c r="T284" s="84">
        <f t="shared" si="4"/>
        <v>2.7671078049000173E-3</v>
      </c>
      <c r="U284" s="84">
        <f>R284/'סכום נכסי הקרן'!$C$42</f>
        <v>2.0243611204387831E-4</v>
      </c>
    </row>
    <row r="285" spans="2:21">
      <c r="B285" s="76" t="s">
        <v>965</v>
      </c>
      <c r="C285" s="73" t="s">
        <v>966</v>
      </c>
      <c r="D285" s="86" t="s">
        <v>27</v>
      </c>
      <c r="E285" s="86" t="s">
        <v>870</v>
      </c>
      <c r="F285" s="73"/>
      <c r="G285" s="86" t="s">
        <v>875</v>
      </c>
      <c r="H285" s="73" t="s">
        <v>960</v>
      </c>
      <c r="I285" s="73" t="s">
        <v>905</v>
      </c>
      <c r="J285" s="73"/>
      <c r="K285" s="83">
        <v>7.3099999999984497</v>
      </c>
      <c r="L285" s="86" t="s">
        <v>130</v>
      </c>
      <c r="M285" s="87">
        <v>3.7000000000000005E-2</v>
      </c>
      <c r="N285" s="87">
        <v>2.239999999999287E-2</v>
      </c>
      <c r="O285" s="83">
        <v>408732.489</v>
      </c>
      <c r="P285" s="85">
        <v>111.03149999999999</v>
      </c>
      <c r="Q285" s="73"/>
      <c r="R285" s="83">
        <v>1459.0371305460001</v>
      </c>
      <c r="S285" s="84">
        <v>2.7268611432825944E-4</v>
      </c>
      <c r="T285" s="84">
        <f t="shared" si="4"/>
        <v>1.9467794675228321E-3</v>
      </c>
      <c r="U285" s="84">
        <f>R285/'סכום נכסי הקרן'!$C$42</f>
        <v>1.4242251990121275E-4</v>
      </c>
    </row>
    <row r="286" spans="2:21">
      <c r="B286" s="76" t="s">
        <v>967</v>
      </c>
      <c r="C286" s="73" t="s">
        <v>968</v>
      </c>
      <c r="D286" s="86" t="s">
        <v>27</v>
      </c>
      <c r="E286" s="86" t="s">
        <v>870</v>
      </c>
      <c r="F286" s="73"/>
      <c r="G286" s="86" t="s">
        <v>875</v>
      </c>
      <c r="H286" s="73" t="s">
        <v>960</v>
      </c>
      <c r="I286" s="73" t="s">
        <v>905</v>
      </c>
      <c r="J286" s="73"/>
      <c r="K286" s="83">
        <v>2.770000000000389</v>
      </c>
      <c r="L286" s="86" t="s">
        <v>130</v>
      </c>
      <c r="M286" s="87">
        <v>7.0000000000000007E-2</v>
      </c>
      <c r="N286" s="87">
        <v>1.2100000000000105E-2</v>
      </c>
      <c r="O286" s="83">
        <v>761771.88014400005</v>
      </c>
      <c r="P286" s="85">
        <v>116.544</v>
      </c>
      <c r="Q286" s="73"/>
      <c r="R286" s="83">
        <v>2854.275135157</v>
      </c>
      <c r="S286" s="84">
        <v>6.0945163340667087E-4</v>
      </c>
      <c r="T286" s="84">
        <f t="shared" si="4"/>
        <v>3.8084323636816565E-3</v>
      </c>
      <c r="U286" s="84">
        <f>R286/'סכום נכסי הקרן'!$C$42</f>
        <v>2.7861734888700841E-4</v>
      </c>
    </row>
    <row r="287" spans="2:21">
      <c r="B287" s="76" t="s">
        <v>969</v>
      </c>
      <c r="C287" s="73" t="s">
        <v>970</v>
      </c>
      <c r="D287" s="86" t="s">
        <v>27</v>
      </c>
      <c r="E287" s="86" t="s">
        <v>870</v>
      </c>
      <c r="F287" s="73"/>
      <c r="G287" s="86" t="s">
        <v>875</v>
      </c>
      <c r="H287" s="73" t="s">
        <v>960</v>
      </c>
      <c r="I287" s="73" t="s">
        <v>905</v>
      </c>
      <c r="J287" s="73"/>
      <c r="K287" s="83">
        <v>5.2999999999988878</v>
      </c>
      <c r="L287" s="86" t="s">
        <v>130</v>
      </c>
      <c r="M287" s="87">
        <v>5.1249999999999997E-2</v>
      </c>
      <c r="N287" s="87">
        <v>1.8699999999997406E-2</v>
      </c>
      <c r="O287" s="83">
        <v>355992.81300000002</v>
      </c>
      <c r="P287" s="85">
        <v>117.93899999999999</v>
      </c>
      <c r="Q287" s="73"/>
      <c r="R287" s="83">
        <v>1349.8317795050002</v>
      </c>
      <c r="S287" s="84">
        <v>2.37328542E-4</v>
      </c>
      <c r="T287" s="84">
        <f t="shared" si="4"/>
        <v>1.8010677987110296E-3</v>
      </c>
      <c r="U287" s="84">
        <f>R287/'סכום נכסי הקרן'!$C$42</f>
        <v>1.3176254356727575E-4</v>
      </c>
    </row>
    <row r="288" spans="2:21">
      <c r="B288" s="76" t="s">
        <v>971</v>
      </c>
      <c r="C288" s="73" t="s">
        <v>972</v>
      </c>
      <c r="D288" s="86" t="s">
        <v>27</v>
      </c>
      <c r="E288" s="86" t="s">
        <v>870</v>
      </c>
      <c r="F288" s="73"/>
      <c r="G288" s="86" t="s">
        <v>940</v>
      </c>
      <c r="H288" s="73" t="s">
        <v>876</v>
      </c>
      <c r="I288" s="73" t="s">
        <v>291</v>
      </c>
      <c r="J288" s="73"/>
      <c r="K288" s="83">
        <v>7.0400000000007994</v>
      </c>
      <c r="L288" s="86" t="s">
        <v>130</v>
      </c>
      <c r="M288" s="87">
        <v>5.2999999999999999E-2</v>
      </c>
      <c r="N288" s="87">
        <v>2.3800000000001639E-2</v>
      </c>
      <c r="O288" s="83">
        <v>493115.9706</v>
      </c>
      <c r="P288" s="85">
        <v>123.19828</v>
      </c>
      <c r="Q288" s="73"/>
      <c r="R288" s="83">
        <v>1953.1458820359999</v>
      </c>
      <c r="S288" s="84">
        <v>2.8178055462857145E-4</v>
      </c>
      <c r="T288" s="84">
        <f t="shared" si="4"/>
        <v>2.6060641094182058E-3</v>
      </c>
      <c r="U288" s="84">
        <f>R288/'סכום נכסי הקרן'!$C$42</f>
        <v>1.9065447508532328E-4</v>
      </c>
    </row>
    <row r="289" spans="2:21">
      <c r="B289" s="76" t="s">
        <v>973</v>
      </c>
      <c r="C289" s="73" t="s">
        <v>974</v>
      </c>
      <c r="D289" s="86" t="s">
        <v>27</v>
      </c>
      <c r="E289" s="86" t="s">
        <v>870</v>
      </c>
      <c r="F289" s="73"/>
      <c r="G289" s="86" t="s">
        <v>940</v>
      </c>
      <c r="H289" s="73" t="s">
        <v>876</v>
      </c>
      <c r="I289" s="73" t="s">
        <v>291</v>
      </c>
      <c r="J289" s="73"/>
      <c r="K289" s="83">
        <v>7.3200000000010137</v>
      </c>
      <c r="L289" s="86" t="s">
        <v>130</v>
      </c>
      <c r="M289" s="87">
        <v>6.2E-2</v>
      </c>
      <c r="N289" s="87">
        <v>2.5800000000002536E-2</v>
      </c>
      <c r="O289" s="83">
        <v>316438.05599999998</v>
      </c>
      <c r="P289" s="85">
        <v>132.01267000000001</v>
      </c>
      <c r="Q289" s="73"/>
      <c r="R289" s="83">
        <v>1343.0286861769996</v>
      </c>
      <c r="S289" s="84">
        <v>4.21917408E-4</v>
      </c>
      <c r="T289" s="84">
        <f t="shared" si="4"/>
        <v>1.7919904955161225E-3</v>
      </c>
      <c r="U289" s="84">
        <f>R289/'סכום נכסי הקרן'!$C$42</f>
        <v>1.3109846609137601E-4</v>
      </c>
    </row>
    <row r="290" spans="2:21">
      <c r="B290" s="76" t="s">
        <v>975</v>
      </c>
      <c r="C290" s="73" t="s">
        <v>976</v>
      </c>
      <c r="D290" s="86" t="s">
        <v>27</v>
      </c>
      <c r="E290" s="86" t="s">
        <v>870</v>
      </c>
      <c r="F290" s="73"/>
      <c r="G290" s="86" t="s">
        <v>875</v>
      </c>
      <c r="H290" s="73" t="s">
        <v>960</v>
      </c>
      <c r="I290" s="73" t="s">
        <v>905</v>
      </c>
      <c r="J290" s="73"/>
      <c r="K290" s="83">
        <v>7.5299999999998386</v>
      </c>
      <c r="L290" s="86" t="s">
        <v>132</v>
      </c>
      <c r="M290" s="87">
        <v>3.3750000000000002E-2</v>
      </c>
      <c r="N290" s="87">
        <v>2.3899999999998811E-2</v>
      </c>
      <c r="O290" s="83">
        <v>769999.26959999988</v>
      </c>
      <c r="P290" s="85">
        <v>107.93747999999999</v>
      </c>
      <c r="Q290" s="73"/>
      <c r="R290" s="83">
        <v>3278.0117284009998</v>
      </c>
      <c r="S290" s="84">
        <v>5.1333284639999992E-4</v>
      </c>
      <c r="T290" s="84">
        <f t="shared" si="4"/>
        <v>4.3738200992609359E-3</v>
      </c>
      <c r="U290" s="84">
        <f>R290/'סכום נכסי הקרן'!$C$42</f>
        <v>3.1997999286686492E-4</v>
      </c>
    </row>
    <row r="291" spans="2:21">
      <c r="B291" s="76" t="s">
        <v>977</v>
      </c>
      <c r="C291" s="73" t="s">
        <v>978</v>
      </c>
      <c r="D291" s="86" t="s">
        <v>27</v>
      </c>
      <c r="E291" s="86" t="s">
        <v>870</v>
      </c>
      <c r="F291" s="73"/>
      <c r="G291" s="86" t="s">
        <v>875</v>
      </c>
      <c r="H291" s="73" t="s">
        <v>876</v>
      </c>
      <c r="I291" s="73" t="s">
        <v>291</v>
      </c>
      <c r="J291" s="73"/>
      <c r="K291" s="83">
        <v>6.7099999999994386</v>
      </c>
      <c r="L291" s="86" t="s">
        <v>130</v>
      </c>
      <c r="M291" s="87">
        <v>5.2499999999999998E-2</v>
      </c>
      <c r="N291" s="87">
        <v>2.8799999999997272E-2</v>
      </c>
      <c r="O291" s="83">
        <v>892777.23532800004</v>
      </c>
      <c r="P291" s="85">
        <v>117.52875</v>
      </c>
      <c r="Q291" s="73"/>
      <c r="R291" s="83">
        <v>3373.4028086589997</v>
      </c>
      <c r="S291" s="84">
        <v>5.9518482355200005E-4</v>
      </c>
      <c r="T291" s="84">
        <f t="shared" si="4"/>
        <v>4.5010995169969346E-3</v>
      </c>
      <c r="U291" s="84">
        <f>R291/'סכום נכסי הקרן'!$C$42</f>
        <v>3.2929150231512624E-4</v>
      </c>
    </row>
    <row r="292" spans="2:21">
      <c r="B292" s="76" t="s">
        <v>979</v>
      </c>
      <c r="C292" s="73" t="s">
        <v>980</v>
      </c>
      <c r="D292" s="86" t="s">
        <v>27</v>
      </c>
      <c r="E292" s="86" t="s">
        <v>870</v>
      </c>
      <c r="F292" s="73"/>
      <c r="G292" s="86" t="s">
        <v>981</v>
      </c>
      <c r="H292" s="73" t="s">
        <v>876</v>
      </c>
      <c r="I292" s="73" t="s">
        <v>291</v>
      </c>
      <c r="J292" s="73"/>
      <c r="K292" s="83">
        <v>3.6599999999999593</v>
      </c>
      <c r="L292" s="86" t="s">
        <v>130</v>
      </c>
      <c r="M292" s="87">
        <v>6.25E-2</v>
      </c>
      <c r="N292" s="87">
        <v>2.1399999999998386E-2</v>
      </c>
      <c r="O292" s="83">
        <v>791095.14</v>
      </c>
      <c r="P292" s="85">
        <v>116.97131</v>
      </c>
      <c r="Q292" s="73"/>
      <c r="R292" s="83">
        <v>2975.0141180320002</v>
      </c>
      <c r="S292" s="84">
        <v>3.9554757E-4</v>
      </c>
      <c r="T292" s="84">
        <f t="shared" si="4"/>
        <v>3.969533248552681E-3</v>
      </c>
      <c r="U292" s="84">
        <f>R292/'סכום נכסי הקרן'!$C$42</f>
        <v>2.9040316970771078E-4</v>
      </c>
    </row>
    <row r="293" spans="2:21">
      <c r="B293" s="76" t="s">
        <v>982</v>
      </c>
      <c r="C293" s="73" t="s">
        <v>983</v>
      </c>
      <c r="D293" s="86" t="s">
        <v>27</v>
      </c>
      <c r="E293" s="86" t="s">
        <v>870</v>
      </c>
      <c r="F293" s="73"/>
      <c r="G293" s="86" t="s">
        <v>940</v>
      </c>
      <c r="H293" s="73" t="s">
        <v>876</v>
      </c>
      <c r="I293" s="73" t="s">
        <v>291</v>
      </c>
      <c r="J293" s="73"/>
      <c r="K293" s="83">
        <v>7.5900000000007921</v>
      </c>
      <c r="L293" s="86" t="s">
        <v>130</v>
      </c>
      <c r="M293" s="87">
        <v>4.8750000000000002E-2</v>
      </c>
      <c r="N293" s="87">
        <v>2.3500000000003095E-2</v>
      </c>
      <c r="O293" s="83">
        <v>791095.14</v>
      </c>
      <c r="P293" s="85">
        <v>120.76600000000001</v>
      </c>
      <c r="Q293" s="73"/>
      <c r="R293" s="83">
        <v>3071.5272710229997</v>
      </c>
      <c r="S293" s="84">
        <v>1.2170694461538462E-3</v>
      </c>
      <c r="T293" s="84">
        <f t="shared" si="4"/>
        <v>4.0983098373420668E-3</v>
      </c>
      <c r="U293" s="84">
        <f>R293/'סכום נכסי הקרן'!$C$42</f>
        <v>2.9982420921713404E-4</v>
      </c>
    </row>
    <row r="294" spans="2:21">
      <c r="B294" s="76" t="s">
        <v>984</v>
      </c>
      <c r="C294" s="73" t="s">
        <v>985</v>
      </c>
      <c r="D294" s="86" t="s">
        <v>27</v>
      </c>
      <c r="E294" s="86" t="s">
        <v>870</v>
      </c>
      <c r="F294" s="73"/>
      <c r="G294" s="86" t="s">
        <v>947</v>
      </c>
      <c r="H294" s="73" t="s">
        <v>876</v>
      </c>
      <c r="I294" s="73" t="s">
        <v>291</v>
      </c>
      <c r="J294" s="73"/>
      <c r="K294" s="83">
        <v>8.1400000000002191</v>
      </c>
      <c r="L294" s="86" t="s">
        <v>130</v>
      </c>
      <c r="M294" s="87">
        <v>3.5000000000000003E-2</v>
      </c>
      <c r="N294" s="87">
        <v>2.620000000000219E-2</v>
      </c>
      <c r="O294" s="83">
        <v>659245.94999999995</v>
      </c>
      <c r="P294" s="85">
        <v>107.4965</v>
      </c>
      <c r="Q294" s="73"/>
      <c r="R294" s="83">
        <v>2278.3622274250001</v>
      </c>
      <c r="S294" s="84">
        <v>1.3184918999999999E-3</v>
      </c>
      <c r="T294" s="84">
        <f t="shared" si="4"/>
        <v>3.0399972084814162E-3</v>
      </c>
      <c r="U294" s="84">
        <f>R294/'סכום נכסי הקרן'!$C$42</f>
        <v>2.2240015890217816E-4</v>
      </c>
    </row>
    <row r="295" spans="2:21">
      <c r="B295" s="76" t="s">
        <v>986</v>
      </c>
      <c r="C295" s="73" t="s">
        <v>987</v>
      </c>
      <c r="D295" s="86" t="s">
        <v>27</v>
      </c>
      <c r="E295" s="86" t="s">
        <v>870</v>
      </c>
      <c r="F295" s="73"/>
      <c r="G295" s="86" t="s">
        <v>937</v>
      </c>
      <c r="H295" s="73" t="s">
        <v>876</v>
      </c>
      <c r="I295" s="73" t="s">
        <v>291</v>
      </c>
      <c r="J295" s="73"/>
      <c r="K295" s="83">
        <v>4.6500000000008912</v>
      </c>
      <c r="L295" s="86" t="s">
        <v>130</v>
      </c>
      <c r="M295" s="87">
        <v>3.4000000000000002E-2</v>
      </c>
      <c r="N295" s="87">
        <v>3.5200000000007128E-2</v>
      </c>
      <c r="O295" s="83">
        <v>474657.08399999997</v>
      </c>
      <c r="P295" s="85">
        <v>99.268889999999999</v>
      </c>
      <c r="Q295" s="73"/>
      <c r="R295" s="83">
        <v>1514.865604821</v>
      </c>
      <c r="S295" s="84">
        <v>4.7465708399999995E-4</v>
      </c>
      <c r="T295" s="84">
        <f t="shared" si="4"/>
        <v>2.0212708736332607E-3</v>
      </c>
      <c r="U295" s="84">
        <f>R295/'סכום נכסי הקרן'!$C$42</f>
        <v>1.4787216324614258E-4</v>
      </c>
    </row>
    <row r="296" spans="2:21">
      <c r="B296" s="76" t="s">
        <v>988</v>
      </c>
      <c r="C296" s="73" t="s">
        <v>989</v>
      </c>
      <c r="D296" s="86" t="s">
        <v>27</v>
      </c>
      <c r="E296" s="86" t="s">
        <v>870</v>
      </c>
      <c r="F296" s="73"/>
      <c r="G296" s="86" t="s">
        <v>937</v>
      </c>
      <c r="H296" s="73" t="s">
        <v>876</v>
      </c>
      <c r="I296" s="73" t="s">
        <v>291</v>
      </c>
      <c r="J296" s="73"/>
      <c r="K296" s="83">
        <v>3.6600000000004913</v>
      </c>
      <c r="L296" s="86" t="s">
        <v>130</v>
      </c>
      <c r="M296" s="87">
        <v>4.1250000000000002E-2</v>
      </c>
      <c r="N296" s="87">
        <v>2.8900000000002906E-2</v>
      </c>
      <c r="O296" s="83">
        <v>395547.57</v>
      </c>
      <c r="P296" s="85">
        <v>105.67229</v>
      </c>
      <c r="Q296" s="73"/>
      <c r="R296" s="83">
        <v>1343.8191447489999</v>
      </c>
      <c r="S296" s="84">
        <v>8.4159057446808511E-4</v>
      </c>
      <c r="T296" s="84">
        <f t="shared" si="4"/>
        <v>1.793045196925484E-3</v>
      </c>
      <c r="U296" s="84">
        <f>R296/'סכום נכסי הקרן'!$C$42</f>
        <v>1.3117562595204362E-4</v>
      </c>
    </row>
    <row r="297" spans="2:21">
      <c r="B297" s="76" t="s">
        <v>990</v>
      </c>
      <c r="C297" s="73" t="s">
        <v>991</v>
      </c>
      <c r="D297" s="86" t="s">
        <v>27</v>
      </c>
      <c r="E297" s="86" t="s">
        <v>870</v>
      </c>
      <c r="F297" s="73"/>
      <c r="G297" s="86" t="s">
        <v>992</v>
      </c>
      <c r="H297" s="73" t="s">
        <v>876</v>
      </c>
      <c r="I297" s="73" t="s">
        <v>291</v>
      </c>
      <c r="J297" s="73"/>
      <c r="K297" s="83">
        <v>5.4899999999993669</v>
      </c>
      <c r="L297" s="86" t="s">
        <v>130</v>
      </c>
      <c r="M297" s="87">
        <v>6.8000000000000005E-2</v>
      </c>
      <c r="N297" s="87">
        <v>2.0799999999996568E-2</v>
      </c>
      <c r="O297" s="83">
        <v>751540.38299999991</v>
      </c>
      <c r="P297" s="85">
        <v>130.07410999999999</v>
      </c>
      <c r="Q297" s="73"/>
      <c r="R297" s="83">
        <v>3142.8537054509998</v>
      </c>
      <c r="S297" s="84">
        <v>7.5154038299999996E-4</v>
      </c>
      <c r="T297" s="84">
        <f t="shared" si="4"/>
        <v>4.1934800253578307E-3</v>
      </c>
      <c r="U297" s="84">
        <f>R297/'סכום נכסי הקרן'!$C$42</f>
        <v>3.0678667118203478E-4</v>
      </c>
    </row>
    <row r="298" spans="2:21">
      <c r="B298" s="76" t="s">
        <v>993</v>
      </c>
      <c r="C298" s="73" t="s">
        <v>994</v>
      </c>
      <c r="D298" s="86" t="s">
        <v>27</v>
      </c>
      <c r="E298" s="86" t="s">
        <v>870</v>
      </c>
      <c r="F298" s="73"/>
      <c r="G298" s="86" t="s">
        <v>940</v>
      </c>
      <c r="H298" s="73" t="s">
        <v>876</v>
      </c>
      <c r="I298" s="73" t="s">
        <v>291</v>
      </c>
      <c r="J298" s="73"/>
      <c r="K298" s="83">
        <v>8.4799999999992153</v>
      </c>
      <c r="L298" s="86" t="s">
        <v>130</v>
      </c>
      <c r="M298" s="87">
        <v>0.03</v>
      </c>
      <c r="N298" s="87">
        <v>2.2499999999998035E-2</v>
      </c>
      <c r="O298" s="83">
        <v>738355.46400000004</v>
      </c>
      <c r="P298" s="85">
        <v>107.37067</v>
      </c>
      <c r="Q298" s="73"/>
      <c r="R298" s="83">
        <v>2548.7786469500002</v>
      </c>
      <c r="S298" s="84">
        <v>1.2305924400000002E-3</v>
      </c>
      <c r="T298" s="84">
        <f t="shared" si="4"/>
        <v>3.4008112838677675E-3</v>
      </c>
      <c r="U298" s="84">
        <f>R298/'סכום נכסי הקרן'!$C$42</f>
        <v>2.4879660014764639E-4</v>
      </c>
    </row>
    <row r="299" spans="2:21">
      <c r="B299" s="76" t="s">
        <v>995</v>
      </c>
      <c r="C299" s="73" t="s">
        <v>996</v>
      </c>
      <c r="D299" s="86" t="s">
        <v>27</v>
      </c>
      <c r="E299" s="86" t="s">
        <v>870</v>
      </c>
      <c r="F299" s="73"/>
      <c r="G299" s="86" t="s">
        <v>940</v>
      </c>
      <c r="H299" s="73" t="s">
        <v>876</v>
      </c>
      <c r="I299" s="73" t="s">
        <v>291</v>
      </c>
      <c r="J299" s="73"/>
      <c r="K299" s="83">
        <v>8.2400000000262938</v>
      </c>
      <c r="L299" s="86" t="s">
        <v>130</v>
      </c>
      <c r="M299" s="87">
        <v>3.4209999999999997E-2</v>
      </c>
      <c r="N299" s="87">
        <v>2.7500000000111418E-2</v>
      </c>
      <c r="O299" s="83">
        <v>26369.838</v>
      </c>
      <c r="P299" s="85">
        <v>105.86416</v>
      </c>
      <c r="Q299" s="73"/>
      <c r="R299" s="83">
        <v>89.750608036000003</v>
      </c>
      <c r="S299" s="84">
        <v>2.6369838E-5</v>
      </c>
      <c r="T299" s="84">
        <f t="shared" si="4"/>
        <v>1.1975338890572932E-4</v>
      </c>
      <c r="U299" s="84">
        <f>R299/'סכום נכסי הקרן'!$C$42</f>
        <v>8.7609201243354877E-6</v>
      </c>
    </row>
    <row r="300" spans="2:21">
      <c r="B300" s="76" t="s">
        <v>997</v>
      </c>
      <c r="C300" s="73" t="s">
        <v>998</v>
      </c>
      <c r="D300" s="86" t="s">
        <v>27</v>
      </c>
      <c r="E300" s="86" t="s">
        <v>870</v>
      </c>
      <c r="F300" s="73"/>
      <c r="G300" s="86" t="s">
        <v>940</v>
      </c>
      <c r="H300" s="73" t="s">
        <v>876</v>
      </c>
      <c r="I300" s="73" t="s">
        <v>291</v>
      </c>
      <c r="J300" s="73"/>
      <c r="K300" s="83">
        <v>8.2399999999991547</v>
      </c>
      <c r="L300" s="86" t="s">
        <v>130</v>
      </c>
      <c r="M300" s="87">
        <v>3.4209999999999997E-2</v>
      </c>
      <c r="N300" s="87">
        <v>2.7499999999999102E-2</v>
      </c>
      <c r="O300" s="83">
        <v>817464.978</v>
      </c>
      <c r="P300" s="85">
        <v>105.82116000000001</v>
      </c>
      <c r="Q300" s="73"/>
      <c r="R300" s="83">
        <v>2781.1387441389993</v>
      </c>
      <c r="S300" s="84">
        <v>8.1746497800000005E-4</v>
      </c>
      <c r="T300" s="84">
        <f t="shared" si="4"/>
        <v>3.7108471676768886E-3</v>
      </c>
      <c r="U300" s="84">
        <f>R300/'סכום נכסי הקרן'!$C$42</f>
        <v>2.7147820973338996E-4</v>
      </c>
    </row>
    <row r="301" spans="2:21">
      <c r="B301" s="76" t="s">
        <v>999</v>
      </c>
      <c r="C301" s="73" t="s">
        <v>1000</v>
      </c>
      <c r="D301" s="86" t="s">
        <v>27</v>
      </c>
      <c r="E301" s="86" t="s">
        <v>870</v>
      </c>
      <c r="F301" s="73"/>
      <c r="G301" s="86" t="s">
        <v>937</v>
      </c>
      <c r="H301" s="73" t="s">
        <v>960</v>
      </c>
      <c r="I301" s="73" t="s">
        <v>905</v>
      </c>
      <c r="J301" s="73"/>
      <c r="K301" s="83">
        <v>8.1100000000014525</v>
      </c>
      <c r="L301" s="86" t="s">
        <v>130</v>
      </c>
      <c r="M301" s="87">
        <v>3.6240000000000001E-2</v>
      </c>
      <c r="N301" s="87">
        <v>2.5000000000003669E-2</v>
      </c>
      <c r="O301" s="83">
        <v>777910.22100000014</v>
      </c>
      <c r="P301" s="85">
        <v>109.0758</v>
      </c>
      <c r="Q301" s="73"/>
      <c r="R301" s="83">
        <v>2727.965426964</v>
      </c>
      <c r="S301" s="84">
        <v>1.0372136280000002E-3</v>
      </c>
      <c r="T301" s="84">
        <f t="shared" si="4"/>
        <v>3.6398985126158416E-3</v>
      </c>
      <c r="U301" s="84">
        <f>R301/'סכום נכסי הקרן'!$C$42</f>
        <v>2.6628774701998676E-4</v>
      </c>
    </row>
    <row r="302" spans="2:21">
      <c r="B302" s="76" t="s">
        <v>1001</v>
      </c>
      <c r="C302" s="73" t="s">
        <v>1002</v>
      </c>
      <c r="D302" s="86" t="s">
        <v>27</v>
      </c>
      <c r="E302" s="86" t="s">
        <v>870</v>
      </c>
      <c r="F302" s="73"/>
      <c r="G302" s="86" t="s">
        <v>959</v>
      </c>
      <c r="H302" s="73" t="s">
        <v>876</v>
      </c>
      <c r="I302" s="73" t="s">
        <v>877</v>
      </c>
      <c r="J302" s="73"/>
      <c r="K302" s="83">
        <v>9.5699999999991281</v>
      </c>
      <c r="L302" s="86" t="s">
        <v>130</v>
      </c>
      <c r="M302" s="87">
        <v>3.5000000000000003E-2</v>
      </c>
      <c r="N302" s="87">
        <v>2.5199999999997509E-2</v>
      </c>
      <c r="O302" s="83">
        <v>632876.11199999996</v>
      </c>
      <c r="P302" s="85">
        <v>110.50122</v>
      </c>
      <c r="Q302" s="73"/>
      <c r="R302" s="83">
        <v>2248.3647219280001</v>
      </c>
      <c r="S302" s="84">
        <v>6.3287611199999998E-4</v>
      </c>
      <c r="T302" s="84">
        <f t="shared" si="4"/>
        <v>2.9999718201236783E-3</v>
      </c>
      <c r="U302" s="84">
        <f>R302/'סכום נכסי הקרן'!$C$42</f>
        <v>2.1947198097291981E-4</v>
      </c>
    </row>
    <row r="303" spans="2:21">
      <c r="B303" s="76" t="s">
        <v>1003</v>
      </c>
      <c r="C303" s="73" t="s">
        <v>1004</v>
      </c>
      <c r="D303" s="86" t="s">
        <v>27</v>
      </c>
      <c r="E303" s="86" t="s">
        <v>870</v>
      </c>
      <c r="F303" s="73"/>
      <c r="G303" s="86" t="s">
        <v>981</v>
      </c>
      <c r="H303" s="73" t="s">
        <v>876</v>
      </c>
      <c r="I303" s="73" t="s">
        <v>877</v>
      </c>
      <c r="J303" s="73"/>
      <c r="K303" s="83">
        <v>8.3500000000009713</v>
      </c>
      <c r="L303" s="86" t="s">
        <v>130</v>
      </c>
      <c r="M303" s="87">
        <v>3.0499999999999999E-2</v>
      </c>
      <c r="N303" s="87">
        <v>2.5200000000004871E-2</v>
      </c>
      <c r="O303" s="83">
        <v>659245.94999999995</v>
      </c>
      <c r="P303" s="85">
        <v>104.66328</v>
      </c>
      <c r="Q303" s="73"/>
      <c r="R303" s="83">
        <v>2218.312769571</v>
      </c>
      <c r="S303" s="84">
        <v>5.2739675999999996E-4</v>
      </c>
      <c r="T303" s="84">
        <f t="shared" si="4"/>
        <v>2.9598737838347124E-3</v>
      </c>
      <c r="U303" s="84">
        <f>R303/'סכום נכסי הקרן'!$C$42</f>
        <v>2.1653848826527812E-4</v>
      </c>
    </row>
    <row r="304" spans="2:21">
      <c r="B304" s="76" t="s">
        <v>1005</v>
      </c>
      <c r="C304" s="73" t="s">
        <v>1006</v>
      </c>
      <c r="D304" s="86" t="s">
        <v>27</v>
      </c>
      <c r="E304" s="86" t="s">
        <v>870</v>
      </c>
      <c r="F304" s="73"/>
      <c r="G304" s="86" t="s">
        <v>921</v>
      </c>
      <c r="H304" s="73" t="s">
        <v>960</v>
      </c>
      <c r="I304" s="73" t="s">
        <v>905</v>
      </c>
      <c r="J304" s="73"/>
      <c r="K304" s="83">
        <v>7.3800000000014654</v>
      </c>
      <c r="L304" s="86" t="s">
        <v>132</v>
      </c>
      <c r="M304" s="87">
        <v>2.8750000000000001E-2</v>
      </c>
      <c r="N304" s="87">
        <v>1.5100000000001047E-2</v>
      </c>
      <c r="O304" s="83">
        <v>543218.66280000005</v>
      </c>
      <c r="P304" s="85">
        <v>111.5067</v>
      </c>
      <c r="Q304" s="73"/>
      <c r="R304" s="83">
        <v>2389.040750825</v>
      </c>
      <c r="S304" s="84">
        <v>5.4321866280000004E-4</v>
      </c>
      <c r="T304" s="84">
        <f t="shared" si="4"/>
        <v>3.1876745172626075E-3</v>
      </c>
      <c r="U304" s="84">
        <f>R304/'סכום נכסי הקרן'!$C$42</f>
        <v>2.3320393755287943E-4</v>
      </c>
    </row>
    <row r="305" spans="2:21">
      <c r="B305" s="76" t="s">
        <v>1007</v>
      </c>
      <c r="C305" s="73" t="s">
        <v>1008</v>
      </c>
      <c r="D305" s="86" t="s">
        <v>27</v>
      </c>
      <c r="E305" s="86" t="s">
        <v>870</v>
      </c>
      <c r="F305" s="73"/>
      <c r="G305" s="86" t="s">
        <v>925</v>
      </c>
      <c r="H305" s="73" t="s">
        <v>876</v>
      </c>
      <c r="I305" s="73" t="s">
        <v>291</v>
      </c>
      <c r="J305" s="73"/>
      <c r="K305" s="83">
        <v>16.100000000002275</v>
      </c>
      <c r="L305" s="86" t="s">
        <v>130</v>
      </c>
      <c r="M305" s="87">
        <v>4.2000000000000003E-2</v>
      </c>
      <c r="N305" s="87">
        <v>3.3500000000005838E-2</v>
      </c>
      <c r="O305" s="83">
        <v>870204.65399999986</v>
      </c>
      <c r="P305" s="85">
        <v>116.324</v>
      </c>
      <c r="Q305" s="73"/>
      <c r="R305" s="83">
        <v>3254.4058104259998</v>
      </c>
      <c r="S305" s="84">
        <v>4.834470299999999E-4</v>
      </c>
      <c r="T305" s="84">
        <f t="shared" si="4"/>
        <v>4.3423229457864657E-3</v>
      </c>
      <c r="U305" s="84">
        <f>R305/'סכום נכסי הקרן'!$C$42</f>
        <v>3.1767572366617452E-4</v>
      </c>
    </row>
    <row r="306" spans="2:21">
      <c r="B306" s="76" t="s">
        <v>1009</v>
      </c>
      <c r="C306" s="73" t="s">
        <v>1010</v>
      </c>
      <c r="D306" s="86" t="s">
        <v>27</v>
      </c>
      <c r="E306" s="86" t="s">
        <v>870</v>
      </c>
      <c r="F306" s="73"/>
      <c r="G306" s="86" t="s">
        <v>937</v>
      </c>
      <c r="H306" s="73" t="s">
        <v>876</v>
      </c>
      <c r="I306" s="73" t="s">
        <v>291</v>
      </c>
      <c r="J306" s="73"/>
      <c r="K306" s="83">
        <v>5.0100000000001055</v>
      </c>
      <c r="L306" s="86" t="s">
        <v>130</v>
      </c>
      <c r="M306" s="87">
        <v>3.4000000000000002E-2</v>
      </c>
      <c r="N306" s="87">
        <v>3.1499999999998252E-2</v>
      </c>
      <c r="O306" s="83">
        <v>527396.76</v>
      </c>
      <c r="P306" s="85">
        <v>101.10378</v>
      </c>
      <c r="Q306" s="73"/>
      <c r="R306" s="83">
        <v>1714.2960255819999</v>
      </c>
      <c r="S306" s="84">
        <v>5.2739675999999996E-4</v>
      </c>
      <c r="T306" s="84">
        <f t="shared" si="4"/>
        <v>2.2873690010960378E-3</v>
      </c>
      <c r="U306" s="84">
        <f>R306/'סכום נכסי הקרן'!$C$42</f>
        <v>1.6733937382981814E-4</v>
      </c>
    </row>
    <row r="307" spans="2:21">
      <c r="B307" s="76" t="s">
        <v>1011</v>
      </c>
      <c r="C307" s="73" t="s">
        <v>1012</v>
      </c>
      <c r="D307" s="86" t="s">
        <v>27</v>
      </c>
      <c r="E307" s="86" t="s">
        <v>870</v>
      </c>
      <c r="F307" s="73"/>
      <c r="G307" s="86" t="s">
        <v>937</v>
      </c>
      <c r="H307" s="73" t="s">
        <v>876</v>
      </c>
      <c r="I307" s="73" t="s">
        <v>291</v>
      </c>
      <c r="J307" s="73"/>
      <c r="K307" s="83">
        <v>4.0900000000002645</v>
      </c>
      <c r="L307" s="86" t="s">
        <v>130</v>
      </c>
      <c r="M307" s="87">
        <v>3.7499999999999999E-2</v>
      </c>
      <c r="N307" s="87">
        <v>2.7500000000003057E-2</v>
      </c>
      <c r="O307" s="83">
        <v>1450341.09</v>
      </c>
      <c r="P307" s="85">
        <v>105.40383</v>
      </c>
      <c r="Q307" s="73"/>
      <c r="R307" s="83">
        <v>4914.8190631299994</v>
      </c>
      <c r="S307" s="84">
        <v>2.9006821800000001E-3</v>
      </c>
      <c r="T307" s="84">
        <f t="shared" si="4"/>
        <v>6.5577966717753977E-3</v>
      </c>
      <c r="U307" s="84">
        <f>R307/'סכום נכסי הקרן'!$C$42</f>
        <v>4.7975538193983154E-4</v>
      </c>
    </row>
    <row r="308" spans="2:21">
      <c r="B308" s="76" t="s">
        <v>1013</v>
      </c>
      <c r="C308" s="73" t="s">
        <v>1014</v>
      </c>
      <c r="D308" s="86" t="s">
        <v>27</v>
      </c>
      <c r="E308" s="86" t="s">
        <v>870</v>
      </c>
      <c r="F308" s="73"/>
      <c r="G308" s="86" t="s">
        <v>900</v>
      </c>
      <c r="H308" s="73" t="s">
        <v>876</v>
      </c>
      <c r="I308" s="73" t="s">
        <v>877</v>
      </c>
      <c r="J308" s="73"/>
      <c r="K308" s="83">
        <v>3.9999999999997833</v>
      </c>
      <c r="L308" s="86" t="s">
        <v>130</v>
      </c>
      <c r="M308" s="87">
        <v>4.6249999999999999E-2</v>
      </c>
      <c r="N308" s="87">
        <v>1.4699999999999915E-2</v>
      </c>
      <c r="O308" s="83">
        <v>1244445.3948959999</v>
      </c>
      <c r="P308" s="85">
        <v>115.68403000000001</v>
      </c>
      <c r="Q308" s="73"/>
      <c r="R308" s="83">
        <v>4628.3929485320004</v>
      </c>
      <c r="S308" s="84">
        <v>2.4936686589425339E-3</v>
      </c>
      <c r="T308" s="84">
        <f t="shared" si="4"/>
        <v>6.175621011411594E-3</v>
      </c>
      <c r="U308" s="84">
        <f>R308/'סכום נכסי הקרן'!$C$42</f>
        <v>4.5179616955755666E-4</v>
      </c>
    </row>
    <row r="309" spans="2:21">
      <c r="B309" s="76" t="s">
        <v>1015</v>
      </c>
      <c r="C309" s="73" t="s">
        <v>1016</v>
      </c>
      <c r="D309" s="86" t="s">
        <v>27</v>
      </c>
      <c r="E309" s="86" t="s">
        <v>870</v>
      </c>
      <c r="F309" s="73"/>
      <c r="G309" s="86" t="s">
        <v>921</v>
      </c>
      <c r="H309" s="73" t="s">
        <v>876</v>
      </c>
      <c r="I309" s="73" t="s">
        <v>291</v>
      </c>
      <c r="J309" s="73"/>
      <c r="K309" s="83">
        <v>18.539999999998507</v>
      </c>
      <c r="L309" s="86" t="s">
        <v>130</v>
      </c>
      <c r="M309" s="87">
        <v>3.5499999999999997E-2</v>
      </c>
      <c r="N309" s="87">
        <v>3.2099999999997596E-2</v>
      </c>
      <c r="O309" s="83">
        <v>1054793.52</v>
      </c>
      <c r="P309" s="85">
        <v>106.57261</v>
      </c>
      <c r="Q309" s="73"/>
      <c r="R309" s="83">
        <v>3614.0490019470003</v>
      </c>
      <c r="S309" s="84">
        <v>1.0547935199999999E-3</v>
      </c>
      <c r="T309" s="84">
        <f t="shared" si="4"/>
        <v>4.8221914605962686E-3</v>
      </c>
      <c r="U309" s="84">
        <f>R309/'סכום נכסי הקרן'!$C$42</f>
        <v>3.5278195127983874E-4</v>
      </c>
    </row>
    <row r="310" spans="2:21">
      <c r="B310" s="76" t="s">
        <v>1017</v>
      </c>
      <c r="C310" s="73" t="s">
        <v>1018</v>
      </c>
      <c r="D310" s="86" t="s">
        <v>27</v>
      </c>
      <c r="E310" s="86" t="s">
        <v>870</v>
      </c>
      <c r="F310" s="73"/>
      <c r="G310" s="86" t="s">
        <v>875</v>
      </c>
      <c r="H310" s="73" t="s">
        <v>876</v>
      </c>
      <c r="I310" s="73" t="s">
        <v>291</v>
      </c>
      <c r="J310" s="73"/>
      <c r="K310" s="83">
        <v>7.5099999999988363</v>
      </c>
      <c r="L310" s="86" t="s">
        <v>130</v>
      </c>
      <c r="M310" s="87">
        <v>4.4999999999999998E-2</v>
      </c>
      <c r="N310" s="87">
        <v>2.1599999999997552E-2</v>
      </c>
      <c r="O310" s="83">
        <v>682978.80420000001</v>
      </c>
      <c r="P310" s="85">
        <v>118.87949999999999</v>
      </c>
      <c r="Q310" s="73"/>
      <c r="R310" s="83">
        <v>2610.328547004</v>
      </c>
      <c r="S310" s="84">
        <v>3.4148940209999999E-4</v>
      </c>
      <c r="T310" s="84">
        <f t="shared" si="4"/>
        <v>3.4829367343752328E-3</v>
      </c>
      <c r="U310" s="84">
        <f>R310/'סכום נכסי הקרן'!$C$42</f>
        <v>2.5480473502086787E-4</v>
      </c>
    </row>
    <row r="311" spans="2:21">
      <c r="B311" s="76" t="s">
        <v>1019</v>
      </c>
      <c r="C311" s="73" t="s">
        <v>1020</v>
      </c>
      <c r="D311" s="86" t="s">
        <v>27</v>
      </c>
      <c r="E311" s="86" t="s">
        <v>870</v>
      </c>
      <c r="F311" s="73"/>
      <c r="G311" s="86" t="s">
        <v>908</v>
      </c>
      <c r="H311" s="73" t="s">
        <v>876</v>
      </c>
      <c r="I311" s="73" t="s">
        <v>291</v>
      </c>
      <c r="J311" s="73"/>
      <c r="K311" s="83">
        <v>4.1299999999981916</v>
      </c>
      <c r="L311" s="86" t="s">
        <v>130</v>
      </c>
      <c r="M311" s="87">
        <v>5.7500000000000002E-2</v>
      </c>
      <c r="N311" s="87">
        <v>2.5499999999993968E-2</v>
      </c>
      <c r="O311" s="83">
        <v>223484.37705000001</v>
      </c>
      <c r="P311" s="85">
        <v>115.45522</v>
      </c>
      <c r="Q311" s="73"/>
      <c r="R311" s="83">
        <v>829.54839485000002</v>
      </c>
      <c r="S311" s="84">
        <v>3.1926339578571428E-4</v>
      </c>
      <c r="T311" s="84">
        <f t="shared" si="4"/>
        <v>1.10685859091616E-3</v>
      </c>
      <c r="U311" s="84">
        <f>R311/'סכום נכסי הקרן'!$C$42</f>
        <v>8.0975576495665024E-5</v>
      </c>
    </row>
    <row r="312" spans="2:21">
      <c r="B312" s="76" t="s">
        <v>1021</v>
      </c>
      <c r="C312" s="73" t="s">
        <v>1022</v>
      </c>
      <c r="D312" s="86" t="s">
        <v>27</v>
      </c>
      <c r="E312" s="86" t="s">
        <v>870</v>
      </c>
      <c r="F312" s="73"/>
      <c r="G312" s="86" t="s">
        <v>903</v>
      </c>
      <c r="H312" s="73" t="s">
        <v>876</v>
      </c>
      <c r="I312" s="73" t="s">
        <v>291</v>
      </c>
      <c r="J312" s="73"/>
      <c r="K312" s="83">
        <v>21.750000000002689</v>
      </c>
      <c r="L312" s="86" t="s">
        <v>130</v>
      </c>
      <c r="M312" s="87">
        <v>3.6000000000000004E-2</v>
      </c>
      <c r="N312" s="87">
        <v>3.3100000000004112E-2</v>
      </c>
      <c r="O312" s="83">
        <v>922944.33</v>
      </c>
      <c r="P312" s="85">
        <v>106.398</v>
      </c>
      <c r="Q312" s="73"/>
      <c r="R312" s="83">
        <v>3157.1117009700001</v>
      </c>
      <c r="S312" s="84">
        <v>9.2294432999999996E-4</v>
      </c>
      <c r="T312" s="84">
        <f t="shared" si="4"/>
        <v>4.2125043341593726E-3</v>
      </c>
      <c r="U312" s="84">
        <f>R312/'סכום נכסי הקרן'!$C$42</f>
        <v>3.0817845183520861E-4</v>
      </c>
    </row>
    <row r="313" spans="2:21">
      <c r="B313" s="76" t="s">
        <v>1023</v>
      </c>
      <c r="C313" s="73" t="s">
        <v>1024</v>
      </c>
      <c r="D313" s="86" t="s">
        <v>27</v>
      </c>
      <c r="E313" s="86" t="s">
        <v>870</v>
      </c>
      <c r="F313" s="73"/>
      <c r="G313" s="86" t="s">
        <v>875</v>
      </c>
      <c r="H313" s="73" t="s">
        <v>876</v>
      </c>
      <c r="I313" s="73" t="s">
        <v>877</v>
      </c>
      <c r="J313" s="73"/>
      <c r="K313" s="83">
        <v>5.3100000000005432</v>
      </c>
      <c r="L313" s="86" t="s">
        <v>130</v>
      </c>
      <c r="M313" s="87">
        <v>5.2999999999999999E-2</v>
      </c>
      <c r="N313" s="87">
        <v>4.0900000000002379E-2</v>
      </c>
      <c r="O313" s="83">
        <v>816146.48609999998</v>
      </c>
      <c r="P313" s="85">
        <v>107.25583</v>
      </c>
      <c r="Q313" s="73"/>
      <c r="R313" s="83">
        <v>2814.2975586370003</v>
      </c>
      <c r="S313" s="84">
        <v>5.440976574E-4</v>
      </c>
      <c r="T313" s="84">
        <f t="shared" si="4"/>
        <v>3.7550906607865878E-3</v>
      </c>
      <c r="U313" s="84">
        <f>R313/'סכום נכסי הקרן'!$C$42</f>
        <v>2.7471497582992849E-4</v>
      </c>
    </row>
    <row r="314" spans="2:21">
      <c r="B314" s="76" t="s">
        <v>1025</v>
      </c>
      <c r="C314" s="73" t="s">
        <v>1026</v>
      </c>
      <c r="D314" s="86" t="s">
        <v>27</v>
      </c>
      <c r="E314" s="86" t="s">
        <v>870</v>
      </c>
      <c r="F314" s="73"/>
      <c r="G314" s="86" t="s">
        <v>875</v>
      </c>
      <c r="H314" s="73" t="s">
        <v>876</v>
      </c>
      <c r="I314" s="73" t="s">
        <v>877</v>
      </c>
      <c r="J314" s="73"/>
      <c r="K314" s="83">
        <v>4.8100000000029253</v>
      </c>
      <c r="L314" s="86" t="s">
        <v>130</v>
      </c>
      <c r="M314" s="87">
        <v>5.8749999999999997E-2</v>
      </c>
      <c r="N314" s="87">
        <v>3.5100000000027769E-2</v>
      </c>
      <c r="O314" s="83">
        <v>184588.86600000001</v>
      </c>
      <c r="P314" s="85">
        <v>113.50713</v>
      </c>
      <c r="Q314" s="73"/>
      <c r="R314" s="83">
        <v>673.61167026299995</v>
      </c>
      <c r="S314" s="84">
        <v>1.5382405500000002E-4</v>
      </c>
      <c r="T314" s="84">
        <f t="shared" si="4"/>
        <v>8.9879369160470043E-4</v>
      </c>
      <c r="U314" s="84">
        <f>R314/'סכום נכסי הקרן'!$C$42</f>
        <v>6.5753961640317959E-5</v>
      </c>
    </row>
    <row r="315" spans="2:21">
      <c r="B315" s="76" t="s">
        <v>1027</v>
      </c>
      <c r="C315" s="73" t="s">
        <v>1028</v>
      </c>
      <c r="D315" s="86" t="s">
        <v>27</v>
      </c>
      <c r="E315" s="86" t="s">
        <v>870</v>
      </c>
      <c r="F315" s="73"/>
      <c r="G315" s="86" t="s">
        <v>992</v>
      </c>
      <c r="H315" s="73" t="s">
        <v>876</v>
      </c>
      <c r="I315" s="73" t="s">
        <v>291</v>
      </c>
      <c r="J315" s="73"/>
      <c r="K315" s="83">
        <v>6.4200000000018616</v>
      </c>
      <c r="L315" s="86" t="s">
        <v>132</v>
      </c>
      <c r="M315" s="87">
        <v>4.6249999999999999E-2</v>
      </c>
      <c r="N315" s="87">
        <v>2.6900000000005652E-2</v>
      </c>
      <c r="O315" s="83">
        <v>398184.55380000005</v>
      </c>
      <c r="P315" s="85">
        <v>114.87452</v>
      </c>
      <c r="Q315" s="73"/>
      <c r="R315" s="83">
        <v>1804.0810238420001</v>
      </c>
      <c r="S315" s="84">
        <v>2.6545636920000001E-4</v>
      </c>
      <c r="T315" s="84">
        <f t="shared" si="4"/>
        <v>2.4071682765529488E-3</v>
      </c>
      <c r="U315" s="84">
        <f>R315/'סכום נכסי הקרן'!$C$42</f>
        <v>1.7610365092311594E-4</v>
      </c>
    </row>
    <row r="316" spans="2:21">
      <c r="B316" s="76" t="s">
        <v>1029</v>
      </c>
      <c r="C316" s="73" t="s">
        <v>1030</v>
      </c>
      <c r="D316" s="86" t="s">
        <v>27</v>
      </c>
      <c r="E316" s="86" t="s">
        <v>870</v>
      </c>
      <c r="F316" s="73"/>
      <c r="G316" s="86" t="s">
        <v>1031</v>
      </c>
      <c r="H316" s="73" t="s">
        <v>876</v>
      </c>
      <c r="I316" s="73" t="s">
        <v>291</v>
      </c>
      <c r="J316" s="73"/>
      <c r="K316" s="83">
        <v>17.360000000002703</v>
      </c>
      <c r="L316" s="86" t="s">
        <v>130</v>
      </c>
      <c r="M316" s="87">
        <v>4.0999999999999995E-2</v>
      </c>
      <c r="N316" s="87">
        <v>3.7500000000004446E-2</v>
      </c>
      <c r="O316" s="83">
        <v>659245.94999999995</v>
      </c>
      <c r="P316" s="85">
        <v>106.19217</v>
      </c>
      <c r="Q316" s="73"/>
      <c r="R316" s="83">
        <v>2250.7171991719997</v>
      </c>
      <c r="S316" s="84">
        <v>6.5924594999999993E-4</v>
      </c>
      <c r="T316" s="84">
        <f t="shared" si="4"/>
        <v>3.0031107082990048E-3</v>
      </c>
      <c r="U316" s="84">
        <f>R316/'סכום נכסי הקרן'!$C$42</f>
        <v>2.1970161579857727E-4</v>
      </c>
    </row>
    <row r="317" spans="2:21">
      <c r="B317" s="76" t="s">
        <v>1032</v>
      </c>
      <c r="C317" s="73" t="s">
        <v>1033</v>
      </c>
      <c r="D317" s="86" t="s">
        <v>27</v>
      </c>
      <c r="E317" s="86" t="s">
        <v>870</v>
      </c>
      <c r="F317" s="73"/>
      <c r="G317" s="86" t="s">
        <v>1034</v>
      </c>
      <c r="H317" s="73" t="s">
        <v>1035</v>
      </c>
      <c r="I317" s="73" t="s">
        <v>877</v>
      </c>
      <c r="J317" s="73"/>
      <c r="K317" s="83">
        <v>8.1800000000014865</v>
      </c>
      <c r="L317" s="86" t="s">
        <v>130</v>
      </c>
      <c r="M317" s="87">
        <v>2.8750000000000001E-2</v>
      </c>
      <c r="N317" s="87">
        <v>2.8500000000006138E-2</v>
      </c>
      <c r="O317" s="83">
        <v>527396.76</v>
      </c>
      <c r="P317" s="85">
        <v>100.88113</v>
      </c>
      <c r="Q317" s="73"/>
      <c r="R317" s="83">
        <v>1710.520767947</v>
      </c>
      <c r="S317" s="84">
        <v>4.0568981538461539E-4</v>
      </c>
      <c r="T317" s="84">
        <f t="shared" si="4"/>
        <v>2.2823317104784394E-3</v>
      </c>
      <c r="U317" s="84">
        <f>R317/'סכום נכסי הקרן'!$C$42</f>
        <v>1.6697085565135907E-4</v>
      </c>
    </row>
    <row r="318" spans="2:21">
      <c r="B318" s="76" t="s">
        <v>1036</v>
      </c>
      <c r="C318" s="73" t="s">
        <v>1037</v>
      </c>
      <c r="D318" s="86" t="s">
        <v>27</v>
      </c>
      <c r="E318" s="86" t="s">
        <v>870</v>
      </c>
      <c r="F318" s="73"/>
      <c r="G318" s="86" t="s">
        <v>921</v>
      </c>
      <c r="H318" s="73" t="s">
        <v>1035</v>
      </c>
      <c r="I318" s="73" t="s">
        <v>877</v>
      </c>
      <c r="J318" s="73"/>
      <c r="K318" s="83">
        <v>6.2600000000008826</v>
      </c>
      <c r="L318" s="86" t="s">
        <v>132</v>
      </c>
      <c r="M318" s="87">
        <v>3.125E-2</v>
      </c>
      <c r="N318" s="87">
        <v>2.2900000000004108E-2</v>
      </c>
      <c r="O318" s="83">
        <v>791095.14</v>
      </c>
      <c r="P318" s="85">
        <v>105.17052</v>
      </c>
      <c r="Q318" s="73"/>
      <c r="R318" s="83">
        <v>3281.4867693850006</v>
      </c>
      <c r="S318" s="84">
        <v>1.0547935199999999E-3</v>
      </c>
      <c r="T318" s="84">
        <f t="shared" si="4"/>
        <v>4.3784568136356564E-3</v>
      </c>
      <c r="U318" s="84">
        <f>R318/'סכום נכסי הקרן'!$C$42</f>
        <v>3.2031920568286517E-4</v>
      </c>
    </row>
    <row r="319" spans="2:21">
      <c r="B319" s="76" t="s">
        <v>1038</v>
      </c>
      <c r="C319" s="73" t="s">
        <v>1039</v>
      </c>
      <c r="D319" s="86" t="s">
        <v>27</v>
      </c>
      <c r="E319" s="86" t="s">
        <v>870</v>
      </c>
      <c r="F319" s="73"/>
      <c r="G319" s="86" t="s">
        <v>875</v>
      </c>
      <c r="H319" s="73" t="s">
        <v>1040</v>
      </c>
      <c r="I319" s="73" t="s">
        <v>905</v>
      </c>
      <c r="J319" s="73"/>
      <c r="K319" s="83">
        <v>5.0499999999994838</v>
      </c>
      <c r="L319" s="86" t="s">
        <v>130</v>
      </c>
      <c r="M319" s="87">
        <v>0.06</v>
      </c>
      <c r="N319" s="87">
        <v>4.7199999999995176E-2</v>
      </c>
      <c r="O319" s="83">
        <v>830913.59538000007</v>
      </c>
      <c r="P319" s="85">
        <v>108.81667</v>
      </c>
      <c r="Q319" s="73"/>
      <c r="R319" s="83">
        <v>2906.9145142700008</v>
      </c>
      <c r="S319" s="84">
        <v>1.1078847938400002E-3</v>
      </c>
      <c r="T319" s="84">
        <f t="shared" si="4"/>
        <v>3.8786685902278519E-3</v>
      </c>
      <c r="U319" s="84">
        <f>R319/'סכום נכסי הקרן'!$C$42</f>
        <v>2.8375569174501593E-4</v>
      </c>
    </row>
    <row r="320" spans="2:21">
      <c r="B320" s="76" t="s">
        <v>1041</v>
      </c>
      <c r="C320" s="73" t="s">
        <v>1042</v>
      </c>
      <c r="D320" s="86" t="s">
        <v>27</v>
      </c>
      <c r="E320" s="86" t="s">
        <v>870</v>
      </c>
      <c r="F320" s="73"/>
      <c r="G320" s="86" t="s">
        <v>925</v>
      </c>
      <c r="H320" s="73" t="s">
        <v>1035</v>
      </c>
      <c r="I320" s="73" t="s">
        <v>291</v>
      </c>
      <c r="J320" s="73"/>
      <c r="K320" s="83">
        <v>8.1900000000012643</v>
      </c>
      <c r="L320" s="86" t="s">
        <v>130</v>
      </c>
      <c r="M320" s="87">
        <v>4.2500000000000003E-2</v>
      </c>
      <c r="N320" s="87">
        <v>2.8800000000004676E-2</v>
      </c>
      <c r="O320" s="83">
        <v>804280.05900000001</v>
      </c>
      <c r="P320" s="85">
        <v>112.60486</v>
      </c>
      <c r="Q320" s="73"/>
      <c r="R320" s="83">
        <v>2911.6918956279997</v>
      </c>
      <c r="S320" s="84">
        <v>5.957630066666667E-4</v>
      </c>
      <c r="T320" s="84">
        <f t="shared" si="4"/>
        <v>3.8850430050673141E-3</v>
      </c>
      <c r="U320" s="84">
        <f>R320/'סכום נכסי הקרן'!$C$42</f>
        <v>2.8422203127626602E-4</v>
      </c>
    </row>
    <row r="321" spans="2:21">
      <c r="B321" s="76" t="s">
        <v>1043</v>
      </c>
      <c r="C321" s="73" t="s">
        <v>1044</v>
      </c>
      <c r="D321" s="86" t="s">
        <v>27</v>
      </c>
      <c r="E321" s="86" t="s">
        <v>870</v>
      </c>
      <c r="F321" s="73"/>
      <c r="G321" s="86" t="s">
        <v>1034</v>
      </c>
      <c r="H321" s="73" t="s">
        <v>1035</v>
      </c>
      <c r="I321" s="73" t="s">
        <v>877</v>
      </c>
      <c r="J321" s="73"/>
      <c r="K321" s="83">
        <v>3.3299999999999854</v>
      </c>
      <c r="L321" s="86" t="s">
        <v>132</v>
      </c>
      <c r="M321" s="87">
        <v>0.03</v>
      </c>
      <c r="N321" s="87">
        <v>1.6499999999999265E-2</v>
      </c>
      <c r="O321" s="83">
        <v>651334.99860000005</v>
      </c>
      <c r="P321" s="85">
        <v>105.55423</v>
      </c>
      <c r="Q321" s="73"/>
      <c r="R321" s="83">
        <v>2711.6147429879998</v>
      </c>
      <c r="S321" s="84">
        <v>1.3026699972000001E-3</v>
      </c>
      <c r="T321" s="84">
        <f t="shared" si="4"/>
        <v>3.6180819493646242E-3</v>
      </c>
      <c r="U321" s="84">
        <f>R321/'סכום נכסי הקרן'!$C$42</f>
        <v>2.6469169057617378E-4</v>
      </c>
    </row>
    <row r="322" spans="2:21">
      <c r="B322" s="76" t="s">
        <v>1045</v>
      </c>
      <c r="C322" s="73" t="s">
        <v>1046</v>
      </c>
      <c r="D322" s="86" t="s">
        <v>27</v>
      </c>
      <c r="E322" s="86" t="s">
        <v>870</v>
      </c>
      <c r="F322" s="73"/>
      <c r="G322" s="86" t="s">
        <v>911</v>
      </c>
      <c r="H322" s="73" t="s">
        <v>1035</v>
      </c>
      <c r="I322" s="73" t="s">
        <v>877</v>
      </c>
      <c r="J322" s="73"/>
      <c r="K322" s="83">
        <v>3.5800000000000067</v>
      </c>
      <c r="L322" s="86" t="s">
        <v>130</v>
      </c>
      <c r="M322" s="87">
        <v>3.7539999999999997E-2</v>
      </c>
      <c r="N322" s="87">
        <v>1.8799999999999106E-2</v>
      </c>
      <c r="O322" s="83">
        <v>904485.44339999999</v>
      </c>
      <c r="P322" s="85">
        <v>107.28924000000001</v>
      </c>
      <c r="Q322" s="73"/>
      <c r="R322" s="83">
        <v>3119.8859871310001</v>
      </c>
      <c r="S322" s="84">
        <v>1.2059805911999999E-3</v>
      </c>
      <c r="T322" s="84">
        <f t="shared" si="4"/>
        <v>4.1628344156573495E-3</v>
      </c>
      <c r="U322" s="84">
        <f>R322/'סכום נכסי הקרן'!$C$42</f>
        <v>3.0454469923284146E-4</v>
      </c>
    </row>
    <row r="323" spans="2:21">
      <c r="B323" s="76" t="s">
        <v>1047</v>
      </c>
      <c r="C323" s="73" t="s">
        <v>1048</v>
      </c>
      <c r="D323" s="86" t="s">
        <v>27</v>
      </c>
      <c r="E323" s="86" t="s">
        <v>870</v>
      </c>
      <c r="F323" s="73"/>
      <c r="G323" s="86" t="s">
        <v>954</v>
      </c>
      <c r="H323" s="73" t="s">
        <v>1035</v>
      </c>
      <c r="I323" s="73" t="s">
        <v>877</v>
      </c>
      <c r="J323" s="73"/>
      <c r="K323" s="83">
        <v>7.2199999999999278</v>
      </c>
      <c r="L323" s="86" t="s">
        <v>130</v>
      </c>
      <c r="M323" s="87">
        <v>3.3750000000000002E-2</v>
      </c>
      <c r="N323" s="87">
        <v>2.9200000000001079E-2</v>
      </c>
      <c r="O323" s="83">
        <v>659245.94999999995</v>
      </c>
      <c r="P323" s="85">
        <v>104.15513</v>
      </c>
      <c r="Q323" s="73"/>
      <c r="R323" s="83">
        <v>2207.5425951780003</v>
      </c>
      <c r="S323" s="84">
        <v>9.4177992857142853E-4</v>
      </c>
      <c r="T323" s="84">
        <f t="shared" si="4"/>
        <v>2.9455032418306951E-3</v>
      </c>
      <c r="U323" s="84">
        <f>R323/'סכום נכסי הקרן'!$C$42</f>
        <v>2.154871679494939E-4</v>
      </c>
    </row>
    <row r="324" spans="2:21">
      <c r="B324" s="76" t="s">
        <v>1049</v>
      </c>
      <c r="C324" s="73" t="s">
        <v>1050</v>
      </c>
      <c r="D324" s="86" t="s">
        <v>27</v>
      </c>
      <c r="E324" s="86" t="s">
        <v>870</v>
      </c>
      <c r="F324" s="73"/>
      <c r="G324" s="86" t="s">
        <v>940</v>
      </c>
      <c r="H324" s="73" t="s">
        <v>1035</v>
      </c>
      <c r="I324" s="73" t="s">
        <v>291</v>
      </c>
      <c r="J324" s="73"/>
      <c r="K324" s="83">
        <v>7.0400000000002381</v>
      </c>
      <c r="L324" s="86" t="s">
        <v>130</v>
      </c>
      <c r="M324" s="87">
        <v>4.0910000000000002E-2</v>
      </c>
      <c r="N324" s="87">
        <v>3.1500000000001485E-2</v>
      </c>
      <c r="O324" s="83">
        <v>490215.28842</v>
      </c>
      <c r="P324" s="85">
        <v>106.59855</v>
      </c>
      <c r="Q324" s="73"/>
      <c r="R324" s="83">
        <v>1680.0381254650001</v>
      </c>
      <c r="S324" s="84">
        <v>9.8043057684000005E-4</v>
      </c>
      <c r="T324" s="84">
        <f t="shared" si="4"/>
        <v>2.2416590084221259E-3</v>
      </c>
      <c r="U324" s="84">
        <f>R324/'סכום נכסי הקרן'!$C$42</f>
        <v>1.6399532153735778E-4</v>
      </c>
    </row>
    <row r="325" spans="2:21">
      <c r="B325" s="76" t="s">
        <v>1051</v>
      </c>
      <c r="C325" s="73" t="s">
        <v>1052</v>
      </c>
      <c r="D325" s="86" t="s">
        <v>27</v>
      </c>
      <c r="E325" s="86" t="s">
        <v>870</v>
      </c>
      <c r="F325" s="73"/>
      <c r="G325" s="86" t="s">
        <v>940</v>
      </c>
      <c r="H325" s="73" t="s">
        <v>1035</v>
      </c>
      <c r="I325" s="73" t="s">
        <v>291</v>
      </c>
      <c r="J325" s="73"/>
      <c r="K325" s="83">
        <v>8.0300000000014311</v>
      </c>
      <c r="L325" s="86" t="s">
        <v>130</v>
      </c>
      <c r="M325" s="87">
        <v>4.1250000000000002E-2</v>
      </c>
      <c r="N325" s="87">
        <v>3.2800000000008447E-2</v>
      </c>
      <c r="O325" s="83">
        <v>243921.00150000001</v>
      </c>
      <c r="P325" s="85">
        <v>108.71267</v>
      </c>
      <c r="Q325" s="73"/>
      <c r="R325" s="83">
        <v>852.53127582600007</v>
      </c>
      <c r="S325" s="84">
        <v>4.8784200300000004E-4</v>
      </c>
      <c r="T325" s="84">
        <f t="shared" si="4"/>
        <v>1.137524432005382E-3</v>
      </c>
      <c r="U325" s="84">
        <f>R325/'סכום נכסי הקרן'!$C$42</f>
        <v>8.3219028533082774E-5</v>
      </c>
    </row>
    <row r="326" spans="2:21">
      <c r="B326" s="76" t="s">
        <v>1053</v>
      </c>
      <c r="C326" s="73" t="s">
        <v>1054</v>
      </c>
      <c r="D326" s="86" t="s">
        <v>27</v>
      </c>
      <c r="E326" s="86" t="s">
        <v>870</v>
      </c>
      <c r="F326" s="73"/>
      <c r="G326" s="86" t="s">
        <v>940</v>
      </c>
      <c r="H326" s="73" t="s">
        <v>1035</v>
      </c>
      <c r="I326" s="73" t="s">
        <v>291</v>
      </c>
      <c r="J326" s="73"/>
      <c r="K326" s="83">
        <v>5.4200000000025028</v>
      </c>
      <c r="L326" s="86" t="s">
        <v>130</v>
      </c>
      <c r="M326" s="87">
        <v>4.8750000000000002E-2</v>
      </c>
      <c r="N326" s="87">
        <v>2.8200000000010994E-2</v>
      </c>
      <c r="O326" s="83">
        <v>238752.51325199998</v>
      </c>
      <c r="P326" s="85">
        <v>111.40625</v>
      </c>
      <c r="Q326" s="73"/>
      <c r="R326" s="83">
        <v>855.142488383</v>
      </c>
      <c r="S326" s="84">
        <v>4.727416813229895E-4</v>
      </c>
      <c r="T326" s="84">
        <f t="shared" si="4"/>
        <v>1.1410085482659483E-3</v>
      </c>
      <c r="U326" s="84">
        <f>R326/'סכום נכסי הקרן'!$C$42</f>
        <v>8.3473919559897458E-5</v>
      </c>
    </row>
    <row r="327" spans="2:21">
      <c r="B327" s="76" t="s">
        <v>1055</v>
      </c>
      <c r="C327" s="73" t="s">
        <v>1056</v>
      </c>
      <c r="D327" s="86" t="s">
        <v>27</v>
      </c>
      <c r="E327" s="86" t="s">
        <v>870</v>
      </c>
      <c r="F327" s="73"/>
      <c r="G327" s="86" t="s">
        <v>1034</v>
      </c>
      <c r="H327" s="73" t="s">
        <v>1035</v>
      </c>
      <c r="I327" s="73" t="s">
        <v>877</v>
      </c>
      <c r="J327" s="73"/>
      <c r="K327" s="83">
        <v>2.929999999998782</v>
      </c>
      <c r="L327" s="86" t="s">
        <v>132</v>
      </c>
      <c r="M327" s="87">
        <v>4.2500000000000003E-2</v>
      </c>
      <c r="N327" s="87">
        <v>1.5199999999997927E-2</v>
      </c>
      <c r="O327" s="83">
        <v>263698.38</v>
      </c>
      <c r="P327" s="85">
        <v>111.30643999999999</v>
      </c>
      <c r="Q327" s="73"/>
      <c r="R327" s="83">
        <v>1157.6457075370001</v>
      </c>
      <c r="S327" s="84">
        <v>8.7899460000000001E-4</v>
      </c>
      <c r="T327" s="84">
        <f t="shared" si="4"/>
        <v>1.5446357374439142E-3</v>
      </c>
      <c r="U327" s="84">
        <f>R327/'סכום נכסי הקרן'!$C$42</f>
        <v>1.1300248319146103E-4</v>
      </c>
    </row>
    <row r="328" spans="2:21">
      <c r="B328" s="76" t="s">
        <v>1057</v>
      </c>
      <c r="C328" s="73" t="s">
        <v>1058</v>
      </c>
      <c r="D328" s="86" t="s">
        <v>27</v>
      </c>
      <c r="E328" s="86" t="s">
        <v>870</v>
      </c>
      <c r="F328" s="73"/>
      <c r="G328" s="86" t="s">
        <v>1059</v>
      </c>
      <c r="H328" s="73" t="s">
        <v>1035</v>
      </c>
      <c r="I328" s="73" t="s">
        <v>291</v>
      </c>
      <c r="J328" s="73"/>
      <c r="K328" s="83">
        <v>1.6300000000001109</v>
      </c>
      <c r="L328" s="86" t="s">
        <v>130</v>
      </c>
      <c r="M328" s="87">
        <v>4.7500000000000001E-2</v>
      </c>
      <c r="N328" s="87">
        <v>2.1900000000000554E-2</v>
      </c>
      <c r="O328" s="83">
        <v>1062598.992048</v>
      </c>
      <c r="P328" s="85">
        <v>105.17322</v>
      </c>
      <c r="Q328" s="73"/>
      <c r="R328" s="83">
        <v>3592.9862618200004</v>
      </c>
      <c r="S328" s="84">
        <v>1.18066554672E-3</v>
      </c>
      <c r="T328" s="84">
        <f t="shared" si="4"/>
        <v>4.7940876453125081E-3</v>
      </c>
      <c r="U328" s="84">
        <f>R328/'סכום נכסי הקרן'!$C$42</f>
        <v>3.5072593196264077E-4</v>
      </c>
    </row>
    <row r="329" spans="2:21">
      <c r="B329" s="76" t="s">
        <v>1060</v>
      </c>
      <c r="C329" s="73" t="s">
        <v>1061</v>
      </c>
      <c r="D329" s="86" t="s">
        <v>27</v>
      </c>
      <c r="E329" s="86" t="s">
        <v>870</v>
      </c>
      <c r="F329" s="73"/>
      <c r="G329" s="86" t="s">
        <v>890</v>
      </c>
      <c r="H329" s="73" t="s">
        <v>1040</v>
      </c>
      <c r="I329" s="73" t="s">
        <v>905</v>
      </c>
      <c r="J329" s="73"/>
      <c r="K329" s="83">
        <v>6.9999999999802512E-2</v>
      </c>
      <c r="L329" s="86" t="s">
        <v>130</v>
      </c>
      <c r="M329" s="87">
        <v>4.6249999999999999E-2</v>
      </c>
      <c r="N329" s="87">
        <v>-3.9999999999992104E-2</v>
      </c>
      <c r="O329" s="83">
        <v>774904.05946799996</v>
      </c>
      <c r="P329" s="85">
        <v>101.62183</v>
      </c>
      <c r="Q329" s="73"/>
      <c r="R329" s="83">
        <v>2531.7215532499999</v>
      </c>
      <c r="S329" s="84">
        <v>1.033205412624E-3</v>
      </c>
      <c r="T329" s="84">
        <f t="shared" si="4"/>
        <v>3.3780521647915128E-3</v>
      </c>
      <c r="U329" s="84">
        <f>R329/'סכום נכסי הקרן'!$C$42</f>
        <v>2.4713158819141462E-4</v>
      </c>
    </row>
    <row r="330" spans="2:21">
      <c r="B330" s="76" t="s">
        <v>1062</v>
      </c>
      <c r="C330" s="73" t="s">
        <v>1063</v>
      </c>
      <c r="D330" s="86" t="s">
        <v>27</v>
      </c>
      <c r="E330" s="86" t="s">
        <v>870</v>
      </c>
      <c r="F330" s="73"/>
      <c r="G330" s="86" t="s">
        <v>903</v>
      </c>
      <c r="H330" s="73" t="s">
        <v>1035</v>
      </c>
      <c r="I330" s="73" t="s">
        <v>291</v>
      </c>
      <c r="J330" s="73"/>
      <c r="K330" s="83">
        <v>3.2100000000001692</v>
      </c>
      <c r="L330" s="86" t="s">
        <v>130</v>
      </c>
      <c r="M330" s="87">
        <v>6.2539999999999998E-2</v>
      </c>
      <c r="N330" s="87">
        <v>2.8700000000002904E-2</v>
      </c>
      <c r="O330" s="83">
        <v>870204.65399999986</v>
      </c>
      <c r="P330" s="85">
        <v>111.86438</v>
      </c>
      <c r="Q330" s="73"/>
      <c r="R330" s="83">
        <v>3129.6387599070003</v>
      </c>
      <c r="S330" s="84">
        <v>6.6938819538461532E-4</v>
      </c>
      <c r="T330" s="84">
        <f t="shared" si="4"/>
        <v>4.1758474482897871E-3</v>
      </c>
      <c r="U330" s="84">
        <f>R330/'סכום נכסי הקרן'!$C$42</f>
        <v>3.0549670685876259E-4</v>
      </c>
    </row>
    <row r="331" spans="2:21">
      <c r="B331" s="76" t="s">
        <v>1064</v>
      </c>
      <c r="C331" s="73" t="s">
        <v>1065</v>
      </c>
      <c r="D331" s="86" t="s">
        <v>27</v>
      </c>
      <c r="E331" s="86" t="s">
        <v>870</v>
      </c>
      <c r="F331" s="73"/>
      <c r="G331" s="86" t="s">
        <v>875</v>
      </c>
      <c r="H331" s="73" t="s">
        <v>1066</v>
      </c>
      <c r="I331" s="73" t="s">
        <v>291</v>
      </c>
      <c r="J331" s="73"/>
      <c r="K331" s="83">
        <v>3.4600000000002553</v>
      </c>
      <c r="L331" s="86" t="s">
        <v>130</v>
      </c>
      <c r="M331" s="87">
        <v>4.4999999999999998E-2</v>
      </c>
      <c r="N331" s="87">
        <v>3.3000000000002416E-2</v>
      </c>
      <c r="O331" s="83">
        <v>846471.79980000004</v>
      </c>
      <c r="P331" s="85">
        <v>106.3105</v>
      </c>
      <c r="Q331" s="73"/>
      <c r="R331" s="83">
        <v>2893.1412148310001</v>
      </c>
      <c r="S331" s="84">
        <v>5.6435215667711188E-4</v>
      </c>
      <c r="T331" s="84">
        <f t="shared" ref="T331:T352" si="5">IFERROR(R331/$R$11,0)</f>
        <v>3.8602910068295075E-3</v>
      </c>
      <c r="U331" s="84">
        <f>R331/'סכום נכסי הקרן'!$C$42</f>
        <v>2.8241122423806333E-4</v>
      </c>
    </row>
    <row r="332" spans="2:21">
      <c r="B332" s="76" t="s">
        <v>1067</v>
      </c>
      <c r="C332" s="73" t="s">
        <v>1068</v>
      </c>
      <c r="D332" s="86" t="s">
        <v>27</v>
      </c>
      <c r="E332" s="86" t="s">
        <v>870</v>
      </c>
      <c r="F332" s="73"/>
      <c r="G332" s="86" t="s">
        <v>992</v>
      </c>
      <c r="H332" s="73" t="s">
        <v>1069</v>
      </c>
      <c r="I332" s="73" t="s">
        <v>905</v>
      </c>
      <c r="J332" s="73"/>
      <c r="K332" s="83">
        <v>6.6399999999996986</v>
      </c>
      <c r="L332" s="86" t="s">
        <v>130</v>
      </c>
      <c r="M332" s="87">
        <v>9.6250000000000002E-2</v>
      </c>
      <c r="N332" s="87">
        <v>4.0799999999997449E-2</v>
      </c>
      <c r="O332" s="83">
        <v>751540.38299999991</v>
      </c>
      <c r="P332" s="85">
        <v>142.85506000000001</v>
      </c>
      <c r="Q332" s="73"/>
      <c r="R332" s="83">
        <v>3451.6671825359999</v>
      </c>
      <c r="S332" s="84">
        <v>7.5154038299999996E-4</v>
      </c>
      <c r="T332" s="84">
        <f t="shared" si="5"/>
        <v>4.6055269321136809E-3</v>
      </c>
      <c r="U332" s="84">
        <f>R332/'סכום נכסי הקרן'!$C$42</f>
        <v>3.369312046315997E-4</v>
      </c>
    </row>
    <row r="333" spans="2:21">
      <c r="B333" s="76" t="s">
        <v>1070</v>
      </c>
      <c r="C333" s="73" t="s">
        <v>1071</v>
      </c>
      <c r="D333" s="86" t="s">
        <v>27</v>
      </c>
      <c r="E333" s="86" t="s">
        <v>870</v>
      </c>
      <c r="F333" s="73"/>
      <c r="G333" s="86" t="s">
        <v>959</v>
      </c>
      <c r="H333" s="73" t="s">
        <v>1066</v>
      </c>
      <c r="I333" s="73" t="s">
        <v>877</v>
      </c>
      <c r="J333" s="73"/>
      <c r="K333" s="83">
        <v>4.8500000000006738</v>
      </c>
      <c r="L333" s="86" t="s">
        <v>130</v>
      </c>
      <c r="M333" s="87">
        <v>0.04</v>
      </c>
      <c r="N333" s="87">
        <v>3.0700000000002184E-2</v>
      </c>
      <c r="O333" s="83">
        <v>698800.70700000005</v>
      </c>
      <c r="P333" s="85">
        <v>105.75322</v>
      </c>
      <c r="Q333" s="73"/>
      <c r="R333" s="83">
        <v>2375.898710764</v>
      </c>
      <c r="S333" s="84">
        <v>6.3527337000000004E-4</v>
      </c>
      <c r="T333" s="84">
        <f t="shared" si="5"/>
        <v>3.1701392172921788E-3</v>
      </c>
      <c r="U333" s="84">
        <f>R333/'סכום נכסי הקרן'!$C$42</f>
        <v>2.319210898288946E-4</v>
      </c>
    </row>
    <row r="334" spans="2:21">
      <c r="B334" s="76" t="s">
        <v>1072</v>
      </c>
      <c r="C334" s="73" t="s">
        <v>1073</v>
      </c>
      <c r="D334" s="86" t="s">
        <v>27</v>
      </c>
      <c r="E334" s="86" t="s">
        <v>870</v>
      </c>
      <c r="F334" s="73"/>
      <c r="G334" s="86" t="s">
        <v>937</v>
      </c>
      <c r="H334" s="73" t="s">
        <v>1069</v>
      </c>
      <c r="I334" s="73" t="s">
        <v>905</v>
      </c>
      <c r="J334" s="73"/>
      <c r="K334" s="83">
        <v>3.8600000000003747</v>
      </c>
      <c r="L334" s="86" t="s">
        <v>130</v>
      </c>
      <c r="M334" s="87">
        <v>3.6249999999999998E-2</v>
      </c>
      <c r="N334" s="87">
        <v>2.6800000000002665E-2</v>
      </c>
      <c r="O334" s="83">
        <v>922944.33</v>
      </c>
      <c r="P334" s="85">
        <v>106.05126</v>
      </c>
      <c r="Q334" s="73"/>
      <c r="R334" s="83">
        <v>3146.8231181370002</v>
      </c>
      <c r="S334" s="84">
        <v>2.3073608249999998E-3</v>
      </c>
      <c r="T334" s="84">
        <f t="shared" si="5"/>
        <v>4.1987763752268292E-3</v>
      </c>
      <c r="U334" s="84">
        <f>R334/'סכום נכסי הקרן'!$C$42</f>
        <v>3.0717414162088262E-4</v>
      </c>
    </row>
    <row r="335" spans="2:21">
      <c r="B335" s="76" t="s">
        <v>1074</v>
      </c>
      <c r="C335" s="73" t="s">
        <v>1075</v>
      </c>
      <c r="D335" s="86" t="s">
        <v>27</v>
      </c>
      <c r="E335" s="86" t="s">
        <v>870</v>
      </c>
      <c r="F335" s="73"/>
      <c r="G335" s="86" t="s">
        <v>947</v>
      </c>
      <c r="H335" s="73" t="s">
        <v>1076</v>
      </c>
      <c r="I335" s="73" t="s">
        <v>905</v>
      </c>
      <c r="J335" s="73"/>
      <c r="K335" s="83">
        <v>7.029999999999216</v>
      </c>
      <c r="L335" s="86" t="s">
        <v>130</v>
      </c>
      <c r="M335" s="87">
        <v>3.7499999999999999E-2</v>
      </c>
      <c r="N335" s="87">
        <v>3.3599999999999117E-2</v>
      </c>
      <c r="O335" s="83">
        <v>553766.598</v>
      </c>
      <c r="P335" s="85">
        <v>102.54407999999999</v>
      </c>
      <c r="Q335" s="73"/>
      <c r="R335" s="83">
        <v>1825.6534446810001</v>
      </c>
      <c r="S335" s="84">
        <v>5.5376659800000002E-4</v>
      </c>
      <c r="T335" s="84">
        <f t="shared" si="5"/>
        <v>2.4359521539984879E-3</v>
      </c>
      <c r="U335" s="84">
        <f>R335/'סכום נכסי הקרן'!$C$42</f>
        <v>1.7820942223759238E-4</v>
      </c>
    </row>
    <row r="336" spans="2:21">
      <c r="B336" s="76" t="s">
        <v>1077</v>
      </c>
      <c r="C336" s="73" t="s">
        <v>1078</v>
      </c>
      <c r="D336" s="86" t="s">
        <v>27</v>
      </c>
      <c r="E336" s="86" t="s">
        <v>870</v>
      </c>
      <c r="F336" s="73"/>
      <c r="G336" s="86" t="s">
        <v>947</v>
      </c>
      <c r="H336" s="73" t="s">
        <v>1076</v>
      </c>
      <c r="I336" s="73" t="s">
        <v>905</v>
      </c>
      <c r="J336" s="73"/>
      <c r="K336" s="83">
        <v>3.1399999999979542</v>
      </c>
      <c r="L336" s="86" t="s">
        <v>130</v>
      </c>
      <c r="M336" s="87">
        <v>5.8749999999999997E-2</v>
      </c>
      <c r="N336" s="87">
        <v>3.2699999999975658E-2</v>
      </c>
      <c r="O336" s="83">
        <v>79109.513999999996</v>
      </c>
      <c r="P336" s="85">
        <v>111.42825999999999</v>
      </c>
      <c r="Q336" s="73"/>
      <c r="R336" s="83">
        <v>283.40340124699998</v>
      </c>
      <c r="S336" s="84">
        <v>1.5821902799999999E-4</v>
      </c>
      <c r="T336" s="84">
        <f t="shared" si="5"/>
        <v>3.7814248247906369E-4</v>
      </c>
      <c r="U336" s="84">
        <f>R336/'סכום נכסי הקרן'!$C$42</f>
        <v>2.7664153097370185E-5</v>
      </c>
    </row>
    <row r="337" spans="2:21">
      <c r="B337" s="76" t="s">
        <v>1079</v>
      </c>
      <c r="C337" s="73" t="s">
        <v>1080</v>
      </c>
      <c r="D337" s="86" t="s">
        <v>27</v>
      </c>
      <c r="E337" s="86" t="s">
        <v>870</v>
      </c>
      <c r="F337" s="73"/>
      <c r="G337" s="86" t="s">
        <v>903</v>
      </c>
      <c r="H337" s="73" t="s">
        <v>1076</v>
      </c>
      <c r="I337" s="73" t="s">
        <v>905</v>
      </c>
      <c r="J337" s="73"/>
      <c r="K337" s="83">
        <v>3.7799999999998901</v>
      </c>
      <c r="L337" s="86" t="s">
        <v>130</v>
      </c>
      <c r="M337" s="87">
        <v>0.04</v>
      </c>
      <c r="N337" s="87">
        <v>3.2599999999999629E-2</v>
      </c>
      <c r="O337" s="83">
        <v>817464.978</v>
      </c>
      <c r="P337" s="85">
        <v>103.536</v>
      </c>
      <c r="Q337" s="73"/>
      <c r="R337" s="83">
        <v>2721.0812848850001</v>
      </c>
      <c r="S337" s="84">
        <v>6.5397198240000004E-4</v>
      </c>
      <c r="T337" s="84">
        <f t="shared" si="5"/>
        <v>3.6307130668377131E-3</v>
      </c>
      <c r="U337" s="84">
        <f>R337/'סכום נכסי הקרן'!$C$42</f>
        <v>2.656157580474496E-4</v>
      </c>
    </row>
    <row r="338" spans="2:21">
      <c r="B338" s="76" t="s">
        <v>1081</v>
      </c>
      <c r="C338" s="73" t="s">
        <v>1082</v>
      </c>
      <c r="D338" s="86" t="s">
        <v>27</v>
      </c>
      <c r="E338" s="86" t="s">
        <v>870</v>
      </c>
      <c r="F338" s="73"/>
      <c r="G338" s="86" t="s">
        <v>1059</v>
      </c>
      <c r="H338" s="73" t="s">
        <v>886</v>
      </c>
      <c r="I338" s="73" t="s">
        <v>877</v>
      </c>
      <c r="J338" s="73"/>
      <c r="K338" s="83">
        <v>4.3899999999999153</v>
      </c>
      <c r="L338" s="86" t="s">
        <v>133</v>
      </c>
      <c r="M338" s="87">
        <v>0.06</v>
      </c>
      <c r="N338" s="87">
        <v>2.9399999999998681E-2</v>
      </c>
      <c r="O338" s="83">
        <v>624965.16059999994</v>
      </c>
      <c r="P338" s="85">
        <v>116.36433</v>
      </c>
      <c r="Q338" s="73"/>
      <c r="R338" s="83">
        <v>3193.9501718930001</v>
      </c>
      <c r="S338" s="84">
        <v>4.9997212847999997E-4</v>
      </c>
      <c r="T338" s="84">
        <f t="shared" si="5"/>
        <v>4.2616575580948016E-3</v>
      </c>
      <c r="U338" s="84">
        <f>R338/'סכום נכסי הקרן'!$C$42</f>
        <v>3.1177440408914324E-4</v>
      </c>
    </row>
    <row r="339" spans="2:21">
      <c r="B339" s="76" t="s">
        <v>1083</v>
      </c>
      <c r="C339" s="73" t="s">
        <v>1084</v>
      </c>
      <c r="D339" s="86" t="s">
        <v>27</v>
      </c>
      <c r="E339" s="86" t="s">
        <v>870</v>
      </c>
      <c r="F339" s="73"/>
      <c r="G339" s="86" t="s">
        <v>1059</v>
      </c>
      <c r="H339" s="73" t="s">
        <v>886</v>
      </c>
      <c r="I339" s="73" t="s">
        <v>877</v>
      </c>
      <c r="J339" s="73"/>
      <c r="K339" s="83">
        <v>4.4400000000009019</v>
      </c>
      <c r="L339" s="86" t="s">
        <v>132</v>
      </c>
      <c r="M339" s="87">
        <v>0.05</v>
      </c>
      <c r="N339" s="87">
        <v>1.8300000000004753E-2</v>
      </c>
      <c r="O339" s="83">
        <v>263698.38</v>
      </c>
      <c r="P339" s="85">
        <v>119.37445</v>
      </c>
      <c r="Q339" s="73"/>
      <c r="R339" s="83">
        <v>1241.5573238270001</v>
      </c>
      <c r="S339" s="84">
        <v>2.6369837999999998E-4</v>
      </c>
      <c r="T339" s="84">
        <f t="shared" si="5"/>
        <v>1.6565982147928593E-3</v>
      </c>
      <c r="U339" s="84">
        <f>R339/'סכום נכסי הקרן'!$C$42</f>
        <v>1.2119343569760678E-4</v>
      </c>
    </row>
    <row r="340" spans="2:21">
      <c r="B340" s="76" t="s">
        <v>1085</v>
      </c>
      <c r="C340" s="73" t="s">
        <v>1086</v>
      </c>
      <c r="D340" s="86" t="s">
        <v>27</v>
      </c>
      <c r="E340" s="86" t="s">
        <v>870</v>
      </c>
      <c r="F340" s="73"/>
      <c r="G340" s="86" t="s">
        <v>1059</v>
      </c>
      <c r="H340" s="73" t="s">
        <v>886</v>
      </c>
      <c r="I340" s="73" t="s">
        <v>877</v>
      </c>
      <c r="J340" s="73"/>
      <c r="K340" s="83">
        <v>8.2300000000017945</v>
      </c>
      <c r="L340" s="86" t="s">
        <v>132</v>
      </c>
      <c r="M340" s="87">
        <v>3.3750000000000002E-2</v>
      </c>
      <c r="N340" s="87">
        <v>2.2700000000003939E-2</v>
      </c>
      <c r="O340" s="83">
        <v>263698.38</v>
      </c>
      <c r="P340" s="85">
        <v>109.82038</v>
      </c>
      <c r="Q340" s="73"/>
      <c r="R340" s="83">
        <v>1142.1899533650001</v>
      </c>
      <c r="S340" s="84">
        <v>2.10958704E-4</v>
      </c>
      <c r="T340" s="84">
        <f t="shared" si="5"/>
        <v>1.5240132705805313E-3</v>
      </c>
      <c r="U340" s="84">
        <f>R340/'סכום נכסי הקרן'!$C$42</f>
        <v>1.1149378446812822E-4</v>
      </c>
    </row>
    <row r="341" spans="2:21">
      <c r="B341" s="76" t="s">
        <v>1087</v>
      </c>
      <c r="C341" s="73" t="s">
        <v>1088</v>
      </c>
      <c r="D341" s="86" t="s">
        <v>27</v>
      </c>
      <c r="E341" s="86" t="s">
        <v>870</v>
      </c>
      <c r="F341" s="73"/>
      <c r="G341" s="86" t="s">
        <v>1089</v>
      </c>
      <c r="H341" s="73" t="s">
        <v>886</v>
      </c>
      <c r="I341" s="73" t="s">
        <v>877</v>
      </c>
      <c r="J341" s="73"/>
      <c r="K341" s="83">
        <v>6.2299999999989524</v>
      </c>
      <c r="L341" s="86" t="s">
        <v>130</v>
      </c>
      <c r="M341" s="87">
        <v>5.8749999999999997E-2</v>
      </c>
      <c r="N341" s="87">
        <v>2.849999999999454E-2</v>
      </c>
      <c r="O341" s="83">
        <v>791095.14</v>
      </c>
      <c r="P341" s="85">
        <v>122.4716</v>
      </c>
      <c r="Q341" s="73"/>
      <c r="R341" s="83">
        <v>3114.9069342620005</v>
      </c>
      <c r="S341" s="84">
        <v>7.9109514E-4</v>
      </c>
      <c r="T341" s="84">
        <f t="shared" si="5"/>
        <v>4.1561909124248776E-3</v>
      </c>
      <c r="U341" s="84">
        <f>R341/'סכום נכסי הקרן'!$C$42</f>
        <v>3.040586737291184E-4</v>
      </c>
    </row>
    <row r="342" spans="2:21">
      <c r="B342" s="76" t="s">
        <v>1090</v>
      </c>
      <c r="C342" s="73" t="s">
        <v>1091</v>
      </c>
      <c r="D342" s="86" t="s">
        <v>27</v>
      </c>
      <c r="E342" s="86" t="s">
        <v>870</v>
      </c>
      <c r="F342" s="73"/>
      <c r="G342" s="86" t="s">
        <v>875</v>
      </c>
      <c r="H342" s="73" t="s">
        <v>1076</v>
      </c>
      <c r="I342" s="73" t="s">
        <v>905</v>
      </c>
      <c r="J342" s="73"/>
      <c r="K342" s="83">
        <v>3.1999999999997546</v>
      </c>
      <c r="L342" s="86" t="s">
        <v>130</v>
      </c>
      <c r="M342" s="87">
        <v>5.1249999999999997E-2</v>
      </c>
      <c r="N342" s="87">
        <v>4.199999999999756E-2</v>
      </c>
      <c r="O342" s="83">
        <v>729574.3079459999</v>
      </c>
      <c r="P342" s="85">
        <v>104.63954</v>
      </c>
      <c r="Q342" s="73"/>
      <c r="R342" s="83">
        <v>2454.405625973</v>
      </c>
      <c r="S342" s="84">
        <v>1.3264987417199998E-3</v>
      </c>
      <c r="T342" s="84">
        <f t="shared" si="5"/>
        <v>3.2748902530182152E-3</v>
      </c>
      <c r="U342" s="84">
        <f>R342/'סכום נכסי הקרן'!$C$42</f>
        <v>2.3958446758649314E-4</v>
      </c>
    </row>
    <row r="343" spans="2:21">
      <c r="B343" s="76" t="s">
        <v>1092</v>
      </c>
      <c r="C343" s="73" t="s">
        <v>1093</v>
      </c>
      <c r="D343" s="86" t="s">
        <v>27</v>
      </c>
      <c r="E343" s="86" t="s">
        <v>870</v>
      </c>
      <c r="F343" s="73"/>
      <c r="G343" s="86" t="s">
        <v>875</v>
      </c>
      <c r="H343" s="73" t="s">
        <v>1076</v>
      </c>
      <c r="I343" s="73" t="s">
        <v>905</v>
      </c>
      <c r="J343" s="73"/>
      <c r="K343" s="83">
        <v>1.4399999999957867</v>
      </c>
      <c r="L343" s="86" t="s">
        <v>130</v>
      </c>
      <c r="M343" s="87">
        <v>6.5000000000000002E-2</v>
      </c>
      <c r="N343" s="87">
        <v>3.5299999999889399E-2</v>
      </c>
      <c r="O343" s="83">
        <v>52739.675999999999</v>
      </c>
      <c r="P343" s="85">
        <v>111.97917</v>
      </c>
      <c r="Q343" s="73"/>
      <c r="R343" s="83">
        <v>189.86970056999999</v>
      </c>
      <c r="S343" s="84">
        <v>7.4791501454997192E-5</v>
      </c>
      <c r="T343" s="84">
        <f t="shared" si="5"/>
        <v>2.5334134878120598E-4</v>
      </c>
      <c r="U343" s="84">
        <f>R343/'סכום נכסי הקרן'!$C$42</f>
        <v>1.8533949987927032E-5</v>
      </c>
    </row>
    <row r="344" spans="2:21">
      <c r="B344" s="76" t="s">
        <v>1094</v>
      </c>
      <c r="C344" s="73" t="s">
        <v>1095</v>
      </c>
      <c r="D344" s="86" t="s">
        <v>27</v>
      </c>
      <c r="E344" s="86" t="s">
        <v>870</v>
      </c>
      <c r="F344" s="73"/>
      <c r="G344" s="86" t="s">
        <v>875</v>
      </c>
      <c r="H344" s="73" t="s">
        <v>1076</v>
      </c>
      <c r="I344" s="73" t="s">
        <v>905</v>
      </c>
      <c r="J344" s="73"/>
      <c r="K344" s="83">
        <v>2.720000000000574</v>
      </c>
      <c r="L344" s="86" t="s">
        <v>130</v>
      </c>
      <c r="M344" s="87">
        <v>6.8750000000000006E-2</v>
      </c>
      <c r="N344" s="87">
        <v>3.6900000000005873E-2</v>
      </c>
      <c r="O344" s="83">
        <v>606506.27399999998</v>
      </c>
      <c r="P344" s="85">
        <v>114.30604</v>
      </c>
      <c r="Q344" s="73"/>
      <c r="R344" s="83">
        <v>2228.8737051010003</v>
      </c>
      <c r="S344" s="84">
        <v>8.9279540550009275E-4</v>
      </c>
      <c r="T344" s="84">
        <f t="shared" si="5"/>
        <v>2.9739651403993964E-3</v>
      </c>
      <c r="U344" s="84">
        <f>R344/'סכום נכסי הקרן'!$C$42</f>
        <v>2.175693839287312E-4</v>
      </c>
    </row>
    <row r="345" spans="2:21">
      <c r="B345" s="76" t="s">
        <v>1096</v>
      </c>
      <c r="C345" s="73" t="s">
        <v>1097</v>
      </c>
      <c r="D345" s="86" t="s">
        <v>27</v>
      </c>
      <c r="E345" s="86" t="s">
        <v>870</v>
      </c>
      <c r="F345" s="73"/>
      <c r="G345" s="86" t="s">
        <v>959</v>
      </c>
      <c r="H345" s="73" t="s">
        <v>1076</v>
      </c>
      <c r="I345" s="73" t="s">
        <v>905</v>
      </c>
      <c r="J345" s="73"/>
      <c r="K345" s="83">
        <v>6.7100000000001794</v>
      </c>
      <c r="L345" s="86" t="s">
        <v>130</v>
      </c>
      <c r="M345" s="87">
        <v>3.3750000000000002E-2</v>
      </c>
      <c r="N345" s="87">
        <v>2.8000000000001499E-2</v>
      </c>
      <c r="O345" s="83">
        <v>791095.14</v>
      </c>
      <c r="P345" s="85">
        <v>105.20650000000001</v>
      </c>
      <c r="Q345" s="73"/>
      <c r="R345" s="83">
        <v>2675.7914797120002</v>
      </c>
      <c r="S345" s="84">
        <v>9.3070016470588241E-4</v>
      </c>
      <c r="T345" s="84">
        <f t="shared" si="5"/>
        <v>3.5702833074073201E-3</v>
      </c>
      <c r="U345" s="84">
        <f>R345/'סכום נכסי הקרן'!$C$42</f>
        <v>2.6119483684981028E-4</v>
      </c>
    </row>
    <row r="346" spans="2:21">
      <c r="B346" s="76" t="s">
        <v>1098</v>
      </c>
      <c r="C346" s="73" t="s">
        <v>1099</v>
      </c>
      <c r="D346" s="86" t="s">
        <v>27</v>
      </c>
      <c r="E346" s="86" t="s">
        <v>870</v>
      </c>
      <c r="F346" s="73"/>
      <c r="G346" s="86" t="s">
        <v>1100</v>
      </c>
      <c r="H346" s="73" t="s">
        <v>1076</v>
      </c>
      <c r="I346" s="73" t="s">
        <v>905</v>
      </c>
      <c r="J346" s="73"/>
      <c r="K346" s="83">
        <v>0.52000000000008562</v>
      </c>
      <c r="L346" s="86" t="s">
        <v>130</v>
      </c>
      <c r="M346" s="87">
        <v>4.6249999999999999E-2</v>
      </c>
      <c r="N346" s="87">
        <v>1.8599999999996682E-2</v>
      </c>
      <c r="O346" s="83">
        <v>549151.87635000004</v>
      </c>
      <c r="P346" s="85">
        <v>105.85778999999999</v>
      </c>
      <c r="Q346" s="73"/>
      <c r="R346" s="83">
        <v>1868.9439586169999</v>
      </c>
      <c r="S346" s="84">
        <v>3.6610125090000002E-4</v>
      </c>
      <c r="T346" s="84">
        <f t="shared" si="5"/>
        <v>2.4937142780080239E-3</v>
      </c>
      <c r="U346" s="84">
        <f>R346/'סכום נכסי הקרן'!$C$42</f>
        <v>1.8243518452527071E-4</v>
      </c>
    </row>
    <row r="347" spans="2:21">
      <c r="B347" s="76" t="s">
        <v>1101</v>
      </c>
      <c r="C347" s="73" t="s">
        <v>1102</v>
      </c>
      <c r="D347" s="86" t="s">
        <v>27</v>
      </c>
      <c r="E347" s="86" t="s">
        <v>870</v>
      </c>
      <c r="F347" s="73"/>
      <c r="G347" s="86" t="s">
        <v>947</v>
      </c>
      <c r="H347" s="73" t="s">
        <v>886</v>
      </c>
      <c r="I347" s="73" t="s">
        <v>877</v>
      </c>
      <c r="J347" s="73"/>
      <c r="K347" s="83">
        <v>4.2199999999980982</v>
      </c>
      <c r="L347" s="86" t="s">
        <v>130</v>
      </c>
      <c r="M347" s="87">
        <v>3.875E-2</v>
      </c>
      <c r="N347" s="87">
        <v>3.1099999999984897E-2</v>
      </c>
      <c r="O347" s="83">
        <v>263698.38</v>
      </c>
      <c r="P347" s="85">
        <v>105.44293999999999</v>
      </c>
      <c r="Q347" s="73"/>
      <c r="R347" s="83">
        <v>893.93504578500006</v>
      </c>
      <c r="S347" s="84">
        <v>2.3972580000000001E-4</v>
      </c>
      <c r="T347" s="84">
        <f t="shared" si="5"/>
        <v>1.1927690913404439E-3</v>
      </c>
      <c r="U347" s="84">
        <f>R347/'סכום נכסי הקרן'!$C$42</f>
        <v>8.7260618104394234E-5</v>
      </c>
    </row>
    <row r="348" spans="2:21">
      <c r="B348" s="76" t="s">
        <v>1103</v>
      </c>
      <c r="C348" s="73" t="s">
        <v>1104</v>
      </c>
      <c r="D348" s="86" t="s">
        <v>27</v>
      </c>
      <c r="E348" s="86" t="s">
        <v>870</v>
      </c>
      <c r="F348" s="73"/>
      <c r="G348" s="86" t="s">
        <v>947</v>
      </c>
      <c r="H348" s="73" t="s">
        <v>886</v>
      </c>
      <c r="I348" s="73" t="s">
        <v>877</v>
      </c>
      <c r="J348" s="73"/>
      <c r="K348" s="83">
        <v>4.1299999999996926</v>
      </c>
      <c r="L348" s="86" t="s">
        <v>130</v>
      </c>
      <c r="M348" s="87">
        <v>0.04</v>
      </c>
      <c r="N348" s="87">
        <v>3.039999999999736E-2</v>
      </c>
      <c r="O348" s="83">
        <v>659245.94999999995</v>
      </c>
      <c r="P348" s="85">
        <v>107.23333</v>
      </c>
      <c r="Q348" s="73"/>
      <c r="R348" s="83">
        <v>2272.78447349</v>
      </c>
      <c r="S348" s="84">
        <v>8.789945999999999E-4</v>
      </c>
      <c r="T348" s="84">
        <f t="shared" si="5"/>
        <v>3.0325548640693246E-3</v>
      </c>
      <c r="U348" s="84">
        <f>R348/'סכום נכסי הקרן'!$C$42</f>
        <v>2.2185569176410449E-4</v>
      </c>
    </row>
    <row r="349" spans="2:21">
      <c r="B349" s="76" t="s">
        <v>1105</v>
      </c>
      <c r="C349" s="73" t="s">
        <v>1106</v>
      </c>
      <c r="D349" s="86" t="s">
        <v>27</v>
      </c>
      <c r="E349" s="86" t="s">
        <v>870</v>
      </c>
      <c r="F349" s="73"/>
      <c r="G349" s="86" t="s">
        <v>1100</v>
      </c>
      <c r="H349" s="73" t="s">
        <v>1107</v>
      </c>
      <c r="I349" s="73" t="s">
        <v>905</v>
      </c>
      <c r="J349" s="73"/>
      <c r="K349" s="83">
        <v>3.7500000000007856</v>
      </c>
      <c r="L349" s="86" t="s">
        <v>130</v>
      </c>
      <c r="M349" s="87">
        <v>4.4999999999999998E-2</v>
      </c>
      <c r="N349" s="87">
        <v>3.3100000000012876E-2</v>
      </c>
      <c r="O349" s="83">
        <v>184588.86600000001</v>
      </c>
      <c r="P349" s="85">
        <v>107.3125</v>
      </c>
      <c r="Q349" s="73"/>
      <c r="R349" s="83">
        <v>636.84946987799992</v>
      </c>
      <c r="S349" s="84">
        <v>6.7123224E-5</v>
      </c>
      <c r="T349" s="84">
        <f t="shared" si="5"/>
        <v>8.4974223472800267E-4</v>
      </c>
      <c r="U349" s="84">
        <f>R349/'סכום נכסי הקרן'!$C$42</f>
        <v>6.2165454462309594E-5</v>
      </c>
    </row>
    <row r="350" spans="2:21">
      <c r="B350" s="76" t="s">
        <v>1108</v>
      </c>
      <c r="C350" s="73" t="s">
        <v>1109</v>
      </c>
      <c r="D350" s="86" t="s">
        <v>27</v>
      </c>
      <c r="E350" s="86" t="s">
        <v>870</v>
      </c>
      <c r="F350" s="73"/>
      <c r="G350" s="86" t="s">
        <v>1100</v>
      </c>
      <c r="H350" s="73" t="s">
        <v>1107</v>
      </c>
      <c r="I350" s="73" t="s">
        <v>905</v>
      </c>
      <c r="J350" s="73"/>
      <c r="K350" s="83">
        <v>3.3599999999998915</v>
      </c>
      <c r="L350" s="86" t="s">
        <v>130</v>
      </c>
      <c r="M350" s="87">
        <v>4.7500000000000001E-2</v>
      </c>
      <c r="N350" s="87">
        <v>3.0900000000000576E-2</v>
      </c>
      <c r="O350" s="83">
        <v>843834.81599999999</v>
      </c>
      <c r="P350" s="85">
        <v>108.92713999999999</v>
      </c>
      <c r="Q350" s="73"/>
      <c r="R350" s="83">
        <v>2955.115866787</v>
      </c>
      <c r="S350" s="84">
        <v>2.7666715278688522E-4</v>
      </c>
      <c r="T350" s="84">
        <f t="shared" si="5"/>
        <v>3.9429831997894391E-3</v>
      </c>
      <c r="U350" s="84">
        <f>R350/'סכום נכסי הקרן'!$C$42</f>
        <v>2.8846082086366191E-4</v>
      </c>
    </row>
    <row r="351" spans="2:21">
      <c r="B351" s="76" t="s">
        <v>1110</v>
      </c>
      <c r="C351" s="73" t="s">
        <v>1111</v>
      </c>
      <c r="D351" s="86" t="s">
        <v>27</v>
      </c>
      <c r="E351" s="86" t="s">
        <v>870</v>
      </c>
      <c r="F351" s="73"/>
      <c r="G351" s="86" t="s">
        <v>875</v>
      </c>
      <c r="H351" s="73" t="s">
        <v>1112</v>
      </c>
      <c r="I351" s="73" t="s">
        <v>877</v>
      </c>
      <c r="J351" s="73"/>
      <c r="K351" s="83">
        <v>2.3100000000003851</v>
      </c>
      <c r="L351" s="86" t="s">
        <v>130</v>
      </c>
      <c r="M351" s="87">
        <v>7.7499999999999999E-2</v>
      </c>
      <c r="N351" s="87">
        <v>8.6300000000015836E-2</v>
      </c>
      <c r="O351" s="83">
        <v>364615.75002599997</v>
      </c>
      <c r="P351" s="85">
        <v>99.636111</v>
      </c>
      <c r="Q351" s="73"/>
      <c r="R351" s="83">
        <v>1167.9739862050001</v>
      </c>
      <c r="S351" s="84">
        <v>1.0128215278499999E-3</v>
      </c>
      <c r="T351" s="84">
        <f t="shared" si="5"/>
        <v>1.5584166621543031E-3</v>
      </c>
      <c r="U351" s="84">
        <f>R351/'סכום נכסי הקרן'!$C$42</f>
        <v>1.1401066827691395E-4</v>
      </c>
    </row>
    <row r="352" spans="2:21">
      <c r="B352" s="76" t="s">
        <v>1113</v>
      </c>
      <c r="C352" s="73" t="s">
        <v>1114</v>
      </c>
      <c r="D352" s="86" t="s">
        <v>27</v>
      </c>
      <c r="E352" s="86" t="s">
        <v>870</v>
      </c>
      <c r="F352" s="73"/>
      <c r="G352" s="86" t="s">
        <v>937</v>
      </c>
      <c r="H352" s="73" t="s">
        <v>633</v>
      </c>
      <c r="I352" s="73"/>
      <c r="J352" s="73"/>
      <c r="K352" s="83">
        <v>3.6800000000003363</v>
      </c>
      <c r="L352" s="86" t="s">
        <v>130</v>
      </c>
      <c r="M352" s="87">
        <v>4.2500000000000003E-2</v>
      </c>
      <c r="N352" s="87">
        <v>4.0200000000001929E-2</v>
      </c>
      <c r="O352" s="83">
        <v>975684.00600000005</v>
      </c>
      <c r="P352" s="85">
        <v>102.43556</v>
      </c>
      <c r="Q352" s="73"/>
      <c r="R352" s="83">
        <v>3213.2231729189994</v>
      </c>
      <c r="S352" s="84">
        <v>2.0540715915789475E-3</v>
      </c>
      <c r="T352" s="84">
        <f t="shared" si="5"/>
        <v>4.2873733413942442E-3</v>
      </c>
      <c r="U352" s="84">
        <f>R352/'סכום נכסי הקרן'!$C$42</f>
        <v>3.1365571972855695E-4</v>
      </c>
    </row>
    <row r="353" spans="2:21">
      <c r="B353" s="120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</row>
    <row r="354" spans="2:21">
      <c r="B354" s="120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</row>
    <row r="355" spans="2:21">
      <c r="B355" s="120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</row>
    <row r="356" spans="2:21">
      <c r="B356" s="122" t="s">
        <v>219</v>
      </c>
      <c r="C356" s="124"/>
      <c r="D356" s="124"/>
      <c r="E356" s="124"/>
      <c r="F356" s="124"/>
      <c r="G356" s="124"/>
      <c r="H356" s="124"/>
      <c r="I356" s="124"/>
      <c r="J356" s="124"/>
      <c r="K356" s="124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</row>
    <row r="357" spans="2:21">
      <c r="B357" s="122" t="s">
        <v>110</v>
      </c>
      <c r="C357" s="124"/>
      <c r="D357" s="124"/>
      <c r="E357" s="124"/>
      <c r="F357" s="124"/>
      <c r="G357" s="124"/>
      <c r="H357" s="124"/>
      <c r="I357" s="124"/>
      <c r="J357" s="124"/>
      <c r="K357" s="124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</row>
    <row r="358" spans="2:21">
      <c r="B358" s="122" t="s">
        <v>202</v>
      </c>
      <c r="C358" s="124"/>
      <c r="D358" s="124"/>
      <c r="E358" s="124"/>
      <c r="F358" s="124"/>
      <c r="G358" s="124"/>
      <c r="H358" s="124"/>
      <c r="I358" s="124"/>
      <c r="J358" s="124"/>
      <c r="K358" s="124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</row>
    <row r="359" spans="2:21">
      <c r="B359" s="122" t="s">
        <v>210</v>
      </c>
      <c r="C359" s="124"/>
      <c r="D359" s="124"/>
      <c r="E359" s="124"/>
      <c r="F359" s="124"/>
      <c r="G359" s="124"/>
      <c r="H359" s="124"/>
      <c r="I359" s="124"/>
      <c r="J359" s="124"/>
      <c r="K359" s="124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</row>
    <row r="360" spans="2:21">
      <c r="B360" s="143" t="s">
        <v>215</v>
      </c>
      <c r="C360" s="143"/>
      <c r="D360" s="143"/>
      <c r="E360" s="143"/>
      <c r="F360" s="143"/>
      <c r="G360" s="143"/>
      <c r="H360" s="143"/>
      <c r="I360" s="143"/>
      <c r="J360" s="143"/>
      <c r="K360" s="143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</row>
    <row r="361" spans="2:21">
      <c r="B361" s="120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</row>
    <row r="362" spans="2:21">
      <c r="B362" s="120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</row>
    <row r="363" spans="2:21">
      <c r="B363" s="120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</row>
    <row r="364" spans="2:21">
      <c r="B364" s="120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</row>
    <row r="365" spans="2:21">
      <c r="B365" s="120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</row>
    <row r="366" spans="2:21">
      <c r="B366" s="120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</row>
    <row r="367" spans="2:21">
      <c r="B367" s="120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</row>
    <row r="368" spans="2:21">
      <c r="B368" s="120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</row>
    <row r="369" spans="2:21">
      <c r="B369" s="120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</row>
    <row r="370" spans="2:21">
      <c r="B370" s="120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</row>
    <row r="371" spans="2:21">
      <c r="B371" s="120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</row>
    <row r="372" spans="2:21">
      <c r="B372" s="120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</row>
    <row r="373" spans="2:21">
      <c r="B373" s="120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</row>
    <row r="374" spans="2:21">
      <c r="B374" s="120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</row>
    <row r="375" spans="2:21">
      <c r="B375" s="120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</row>
    <row r="376" spans="2:21">
      <c r="B376" s="120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</row>
    <row r="377" spans="2:21">
      <c r="B377" s="120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</row>
    <row r="378" spans="2:21">
      <c r="B378" s="120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</row>
    <row r="379" spans="2:21">
      <c r="B379" s="120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</row>
    <row r="380" spans="2:21">
      <c r="B380" s="120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</row>
    <row r="381" spans="2:21">
      <c r="B381" s="120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</row>
    <row r="382" spans="2:21">
      <c r="B382" s="120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</row>
    <row r="383" spans="2:21">
      <c r="B383" s="120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</row>
    <row r="384" spans="2:21">
      <c r="B384" s="120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</row>
    <row r="385" spans="2:21">
      <c r="B385" s="120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</row>
    <row r="386" spans="2:21">
      <c r="B386" s="120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</row>
    <row r="387" spans="2:21">
      <c r="B387" s="120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</row>
    <row r="388" spans="2:21">
      <c r="B388" s="120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</row>
    <row r="389" spans="2:21">
      <c r="B389" s="120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</row>
    <row r="390" spans="2:21">
      <c r="B390" s="120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</row>
    <row r="391" spans="2:21">
      <c r="B391" s="120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</row>
    <row r="392" spans="2:21">
      <c r="B392" s="120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</row>
    <row r="393" spans="2:21">
      <c r="B393" s="120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</row>
    <row r="394" spans="2:21">
      <c r="B394" s="120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</row>
    <row r="395" spans="2:21">
      <c r="B395" s="120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</row>
    <row r="396" spans="2:21">
      <c r="B396" s="120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</row>
    <row r="397" spans="2:21">
      <c r="B397" s="120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</row>
    <row r="398" spans="2:21">
      <c r="B398" s="120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</row>
    <row r="399" spans="2:21">
      <c r="B399" s="120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</row>
    <row r="400" spans="2:21">
      <c r="B400" s="120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</row>
    <row r="401" spans="2:21">
      <c r="B401" s="120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</row>
    <row r="402" spans="2:21">
      <c r="B402" s="120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</row>
    <row r="403" spans="2:21">
      <c r="B403" s="120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</row>
    <row r="404" spans="2:21">
      <c r="B404" s="120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</row>
    <row r="405" spans="2:21">
      <c r="B405" s="120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</row>
    <row r="406" spans="2:21">
      <c r="B406" s="120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</row>
    <row r="407" spans="2:21">
      <c r="B407" s="120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</row>
    <row r="408" spans="2:21">
      <c r="B408" s="120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</row>
    <row r="409" spans="2:21">
      <c r="B409" s="120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</row>
    <row r="410" spans="2:21">
      <c r="B410" s="120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</row>
    <row r="411" spans="2:21">
      <c r="B411" s="120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</row>
    <row r="412" spans="2:21">
      <c r="B412" s="120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</row>
    <row r="413" spans="2:21">
      <c r="B413" s="120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</row>
    <row r="414" spans="2:21">
      <c r="B414" s="120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</row>
    <row r="415" spans="2:21">
      <c r="B415" s="120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</row>
    <row r="416" spans="2:21">
      <c r="B416" s="120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</row>
    <row r="417" spans="2:21">
      <c r="B417" s="120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</row>
    <row r="418" spans="2:21">
      <c r="B418" s="120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</row>
    <row r="419" spans="2:21">
      <c r="B419" s="120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</row>
    <row r="420" spans="2:21">
      <c r="B420" s="120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</row>
    <row r="421" spans="2:21">
      <c r="B421" s="120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</row>
    <row r="422" spans="2:21">
      <c r="B422" s="120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</row>
    <row r="423" spans="2:21">
      <c r="B423" s="120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</row>
    <row r="424" spans="2:21">
      <c r="B424" s="120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</row>
    <row r="425" spans="2:21">
      <c r="B425" s="120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</row>
    <row r="426" spans="2:21">
      <c r="B426" s="120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</row>
    <row r="427" spans="2:21">
      <c r="B427" s="120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</row>
    <row r="428" spans="2:21">
      <c r="B428" s="120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</row>
    <row r="429" spans="2:21">
      <c r="B429" s="120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</row>
    <row r="430" spans="2:21">
      <c r="B430" s="120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</row>
    <row r="431" spans="2:21">
      <c r="B431" s="120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</row>
    <row r="432" spans="2:21">
      <c r="B432" s="120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</row>
    <row r="433" spans="2:21">
      <c r="B433" s="120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</row>
    <row r="434" spans="2:21">
      <c r="B434" s="120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</row>
    <row r="435" spans="2:21">
      <c r="B435" s="120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</row>
    <row r="436" spans="2:21">
      <c r="B436" s="120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</row>
    <row r="437" spans="2:21">
      <c r="B437" s="120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</row>
    <row r="438" spans="2:21">
      <c r="B438" s="120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</row>
    <row r="439" spans="2:21">
      <c r="B439" s="120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</row>
    <row r="440" spans="2:21">
      <c r="B440" s="120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</row>
    <row r="441" spans="2:21">
      <c r="B441" s="120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</row>
    <row r="442" spans="2:21">
      <c r="B442" s="120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</row>
    <row r="443" spans="2:21">
      <c r="B443" s="120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</row>
    <row r="444" spans="2:21">
      <c r="B444" s="120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</row>
    <row r="445" spans="2:21">
      <c r="B445" s="120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</row>
    <row r="446" spans="2:21">
      <c r="B446" s="120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</row>
    <row r="447" spans="2:21">
      <c r="B447" s="120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</row>
    <row r="448" spans="2:21">
      <c r="B448" s="120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</row>
    <row r="449" spans="2:21">
      <c r="B449" s="120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</row>
    <row r="450" spans="2:21">
      <c r="B450" s="120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</row>
    <row r="451" spans="2:21">
      <c r="B451" s="120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</row>
    <row r="452" spans="2:21">
      <c r="B452" s="120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</row>
    <row r="453" spans="2:21">
      <c r="B453" s="120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</row>
    <row r="454" spans="2:21">
      <c r="B454" s="120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</row>
    <row r="455" spans="2:21">
      <c r="B455" s="120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</row>
    <row r="456" spans="2:21">
      <c r="B456" s="120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</row>
    <row r="457" spans="2:21">
      <c r="B457" s="120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</row>
    <row r="458" spans="2:21">
      <c r="B458" s="120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</row>
    <row r="459" spans="2:21">
      <c r="B459" s="120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</row>
    <row r="460" spans="2:21">
      <c r="B460" s="120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</row>
    <row r="461" spans="2:21">
      <c r="B461" s="120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</row>
    <row r="462" spans="2:21">
      <c r="B462" s="120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</row>
    <row r="463" spans="2:21">
      <c r="B463" s="120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</row>
    <row r="464" spans="2:21">
      <c r="B464" s="120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</row>
    <row r="465" spans="2:21">
      <c r="B465" s="120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</row>
    <row r="466" spans="2:21">
      <c r="B466" s="120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</row>
    <row r="467" spans="2:21">
      <c r="B467" s="120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</row>
    <row r="468" spans="2:21">
      <c r="B468" s="120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</row>
    <row r="469" spans="2:21">
      <c r="B469" s="120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</row>
    <row r="470" spans="2:21">
      <c r="B470" s="120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</row>
    <row r="471" spans="2:21">
      <c r="B471" s="120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</row>
    <row r="472" spans="2:21">
      <c r="B472" s="120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</row>
    <row r="473" spans="2:21">
      <c r="B473" s="120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</row>
    <row r="474" spans="2:21">
      <c r="B474" s="120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</row>
    <row r="475" spans="2:21">
      <c r="B475" s="120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</row>
    <row r="476" spans="2:21">
      <c r="B476" s="120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</row>
    <row r="477" spans="2:21">
      <c r="B477" s="120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</row>
    <row r="478" spans="2:21">
      <c r="B478" s="120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</row>
    <row r="479" spans="2:21">
      <c r="B479" s="120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</row>
    <row r="480" spans="2:21">
      <c r="B480" s="120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</row>
    <row r="481" spans="2:21">
      <c r="B481" s="120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</row>
    <row r="482" spans="2:21">
      <c r="B482" s="120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</row>
    <row r="483" spans="2:21">
      <c r="B483" s="120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</row>
    <row r="484" spans="2:21">
      <c r="B484" s="120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</row>
    <row r="485" spans="2:21">
      <c r="B485" s="120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</row>
    <row r="486" spans="2:21">
      <c r="B486" s="120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</row>
    <row r="487" spans="2:21">
      <c r="B487" s="120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</row>
    <row r="488" spans="2:21">
      <c r="B488" s="120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</row>
    <row r="489" spans="2:21">
      <c r="B489" s="120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</row>
    <row r="490" spans="2:21">
      <c r="B490" s="120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</row>
    <row r="491" spans="2:21">
      <c r="B491" s="120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</row>
    <row r="492" spans="2:21">
      <c r="B492" s="120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</row>
    <row r="493" spans="2:21">
      <c r="B493" s="120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</row>
    <row r="494" spans="2:21">
      <c r="B494" s="120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</row>
    <row r="495" spans="2:21">
      <c r="B495" s="120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</row>
    <row r="496" spans="2:21">
      <c r="B496" s="120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</row>
    <row r="497" spans="2:21">
      <c r="B497" s="120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</row>
    <row r="498" spans="2:21">
      <c r="B498" s="120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</row>
    <row r="499" spans="2:21">
      <c r="B499" s="120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</row>
    <row r="500" spans="2:21">
      <c r="B500" s="120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</row>
    <row r="501" spans="2:21">
      <c r="B501" s="120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</row>
    <row r="502" spans="2:21">
      <c r="B502" s="120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</row>
    <row r="503" spans="2:21">
      <c r="B503" s="120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</row>
    <row r="504" spans="2:21">
      <c r="B504" s="120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</row>
    <row r="505" spans="2:21">
      <c r="B505" s="120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</row>
    <row r="506" spans="2:21">
      <c r="B506" s="120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</row>
    <row r="507" spans="2:21">
      <c r="B507" s="120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</row>
    <row r="508" spans="2:21">
      <c r="B508" s="120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</row>
    <row r="509" spans="2:21">
      <c r="B509" s="120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</row>
    <row r="510" spans="2:21">
      <c r="B510" s="120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</row>
    <row r="511" spans="2:21">
      <c r="B511" s="120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</row>
    <row r="512" spans="2:21">
      <c r="B512" s="120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</row>
    <row r="513" spans="2:21">
      <c r="B513" s="120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</row>
    <row r="514" spans="2:21">
      <c r="B514" s="120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</row>
    <row r="515" spans="2:21">
      <c r="B515" s="120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</row>
    <row r="516" spans="2:21">
      <c r="B516" s="120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</row>
    <row r="517" spans="2:21">
      <c r="B517" s="120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</row>
    <row r="518" spans="2:21">
      <c r="B518" s="120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</row>
    <row r="519" spans="2:21">
      <c r="B519" s="120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</row>
    <row r="520" spans="2:21">
      <c r="B520" s="120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</row>
    <row r="521" spans="2:21">
      <c r="B521" s="120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</row>
    <row r="522" spans="2:21">
      <c r="B522" s="120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</row>
    <row r="523" spans="2:21">
      <c r="B523" s="120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</row>
    <row r="524" spans="2:21">
      <c r="B524" s="120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</row>
    <row r="525" spans="2:21">
      <c r="B525" s="120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</row>
    <row r="526" spans="2:21">
      <c r="B526" s="120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</row>
    <row r="527" spans="2:21">
      <c r="B527" s="120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</row>
    <row r="528" spans="2:21">
      <c r="B528" s="120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</row>
    <row r="529" spans="2:21">
      <c r="B529" s="120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</row>
    <row r="530" spans="2:21">
      <c r="B530" s="120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</row>
    <row r="531" spans="2:21">
      <c r="B531" s="120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</row>
    <row r="532" spans="2:21">
      <c r="B532" s="120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</row>
    <row r="533" spans="2:21">
      <c r="B533" s="120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</row>
    <row r="534" spans="2:21">
      <c r="B534" s="120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</row>
    <row r="535" spans="2:21">
      <c r="B535" s="120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</row>
    <row r="536" spans="2:21">
      <c r="B536" s="120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</row>
    <row r="537" spans="2:21">
      <c r="B537" s="120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</row>
    <row r="538" spans="2:21">
      <c r="B538" s="120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</row>
    <row r="539" spans="2:21">
      <c r="B539" s="120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</row>
    <row r="540" spans="2:21">
      <c r="B540" s="120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</row>
    <row r="541" spans="2:21">
      <c r="B541" s="120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</row>
    <row r="542" spans="2:21">
      <c r="B542" s="120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</row>
    <row r="543" spans="2:21">
      <c r="B543" s="120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</row>
    <row r="544" spans="2:21">
      <c r="B544" s="120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</row>
    <row r="545" spans="2:21">
      <c r="B545" s="120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</row>
    <row r="546" spans="2:21">
      <c r="B546" s="120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</row>
    <row r="547" spans="2:21">
      <c r="B547" s="120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</row>
    <row r="548" spans="2:21">
      <c r="B548" s="120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</row>
    <row r="549" spans="2:21">
      <c r="B549" s="120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</row>
    <row r="550" spans="2:21">
      <c r="B550" s="120"/>
      <c r="C550" s="121"/>
      <c r="D550" s="121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</row>
    <row r="551" spans="2:21">
      <c r="B551" s="120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</row>
    <row r="552" spans="2:21">
      <c r="B552" s="120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</row>
    <row r="553" spans="2:21">
      <c r="B553" s="120"/>
      <c r="C553" s="121"/>
      <c r="D553" s="121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</row>
    <row r="554" spans="2:21">
      <c r="B554" s="120"/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</row>
    <row r="555" spans="2:21">
      <c r="B555" s="120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</row>
    <row r="556" spans="2:21">
      <c r="B556" s="120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</row>
    <row r="557" spans="2:21">
      <c r="B557" s="120"/>
      <c r="C557" s="121"/>
      <c r="D557" s="121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</row>
    <row r="558" spans="2:21">
      <c r="B558" s="120"/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</row>
    <row r="559" spans="2:21">
      <c r="B559" s="120"/>
      <c r="C559" s="121"/>
      <c r="D559" s="121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</row>
    <row r="560" spans="2:21">
      <c r="B560" s="120"/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</row>
    <row r="561" spans="2:21">
      <c r="B561" s="120"/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</row>
    <row r="562" spans="2:21">
      <c r="B562" s="120"/>
      <c r="C562" s="121"/>
      <c r="D562" s="121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</row>
    <row r="563" spans="2:21">
      <c r="B563" s="120"/>
      <c r="C563" s="121"/>
      <c r="D563" s="121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</row>
    <row r="564" spans="2:21">
      <c r="B564" s="120"/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</row>
    <row r="565" spans="2:21">
      <c r="B565" s="120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</row>
    <row r="566" spans="2:21">
      <c r="B566" s="120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</row>
    <row r="567" spans="2:21">
      <c r="B567" s="120"/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</row>
    <row r="568" spans="2:21">
      <c r="B568" s="120"/>
      <c r="C568" s="121"/>
      <c r="D568" s="121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</row>
    <row r="569" spans="2:21">
      <c r="B569" s="120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</row>
    <row r="570" spans="2:21">
      <c r="B570" s="120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</row>
    <row r="571" spans="2:21">
      <c r="B571" s="120"/>
      <c r="C571" s="121"/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</row>
    <row r="572" spans="2:21">
      <c r="B572" s="120"/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</row>
    <row r="573" spans="2:21">
      <c r="B573" s="120"/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</row>
    <row r="574" spans="2:21">
      <c r="B574" s="120"/>
      <c r="C574" s="121"/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</row>
    <row r="575" spans="2:21">
      <c r="B575" s="120"/>
      <c r="C575" s="121"/>
      <c r="D575" s="121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</row>
    <row r="576" spans="2:21">
      <c r="B576" s="120"/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</row>
    <row r="577" spans="2:21">
      <c r="B577" s="120"/>
      <c r="C577" s="121"/>
      <c r="D577" s="121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</row>
    <row r="578" spans="2:21">
      <c r="B578" s="120"/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</row>
    <row r="579" spans="2:21">
      <c r="B579" s="120"/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</row>
    <row r="580" spans="2:21">
      <c r="B580" s="120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</row>
    <row r="581" spans="2:21">
      <c r="B581" s="120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</row>
    <row r="582" spans="2:21">
      <c r="B582" s="120"/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</row>
    <row r="583" spans="2:21">
      <c r="B583" s="120"/>
      <c r="C583" s="121"/>
      <c r="D583" s="121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</row>
    <row r="584" spans="2:21">
      <c r="B584" s="120"/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</row>
    <row r="585" spans="2:21">
      <c r="B585" s="120"/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</row>
    <row r="586" spans="2:21">
      <c r="B586" s="120"/>
      <c r="C586" s="121"/>
      <c r="D586" s="121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</row>
    <row r="587" spans="2:21">
      <c r="B587" s="120"/>
      <c r="C587" s="121"/>
      <c r="D587" s="121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</row>
    <row r="588" spans="2:21">
      <c r="B588" s="120"/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</row>
    <row r="589" spans="2:21">
      <c r="B589" s="120"/>
      <c r="C589" s="121"/>
      <c r="D589" s="121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</row>
    <row r="590" spans="2:21">
      <c r="B590" s="120"/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</row>
    <row r="591" spans="2:21">
      <c r="B591" s="120"/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</row>
    <row r="592" spans="2:21">
      <c r="B592" s="120"/>
      <c r="C592" s="121"/>
      <c r="D592" s="121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</row>
    <row r="593" spans="2:21">
      <c r="B593" s="120"/>
      <c r="C593" s="121"/>
      <c r="D593" s="121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</row>
    <row r="594" spans="2:21">
      <c r="B594" s="120"/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</row>
    <row r="595" spans="2:21">
      <c r="B595" s="120"/>
      <c r="C595" s="121"/>
      <c r="D595" s="121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</row>
    <row r="596" spans="2:21">
      <c r="B596" s="120"/>
      <c r="C596" s="121"/>
      <c r="D596" s="121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</row>
    <row r="597" spans="2:21">
      <c r="B597" s="120"/>
      <c r="C597" s="121"/>
      <c r="D597" s="121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</row>
    <row r="598" spans="2:21">
      <c r="B598" s="120"/>
      <c r="C598" s="121"/>
      <c r="D598" s="121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</row>
    <row r="599" spans="2:21">
      <c r="B599" s="120"/>
      <c r="C599" s="121"/>
      <c r="D599" s="121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</row>
    <row r="600" spans="2:21">
      <c r="B600" s="120"/>
      <c r="C600" s="121"/>
      <c r="D600" s="121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</row>
    <row r="601" spans="2:21">
      <c r="B601" s="120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</row>
    <row r="602" spans="2:21">
      <c r="B602" s="120"/>
      <c r="C602" s="121"/>
      <c r="D602" s="121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</row>
    <row r="603" spans="2:21">
      <c r="B603" s="120"/>
      <c r="C603" s="121"/>
      <c r="D603" s="121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</row>
    <row r="604" spans="2:21">
      <c r="B604" s="120"/>
      <c r="C604" s="121"/>
      <c r="D604" s="121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</row>
    <row r="605" spans="2:21">
      <c r="B605" s="120"/>
      <c r="C605" s="121"/>
      <c r="D605" s="121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</row>
    <row r="606" spans="2:21">
      <c r="B606" s="120"/>
      <c r="C606" s="121"/>
      <c r="D606" s="121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</row>
    <row r="607" spans="2:21">
      <c r="B607" s="120"/>
      <c r="C607" s="121"/>
      <c r="D607" s="121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</row>
    <row r="608" spans="2:21">
      <c r="B608" s="120"/>
      <c r="C608" s="121"/>
      <c r="D608" s="121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</row>
    <row r="609" spans="2:21">
      <c r="B609" s="120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</row>
    <row r="610" spans="2:21">
      <c r="B610" s="120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</row>
    <row r="611" spans="2:21">
      <c r="B611" s="120"/>
      <c r="C611" s="121"/>
      <c r="D611" s="121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</row>
    <row r="612" spans="2:21">
      <c r="B612" s="120"/>
      <c r="C612" s="121"/>
      <c r="D612" s="121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</row>
    <row r="613" spans="2:21">
      <c r="B613" s="120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</row>
    <row r="614" spans="2:21">
      <c r="B614" s="120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</row>
    <row r="615" spans="2:21">
      <c r="B615" s="120"/>
      <c r="C615" s="121"/>
      <c r="D615" s="121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</row>
    <row r="616" spans="2:21">
      <c r="B616" s="120"/>
      <c r="C616" s="121"/>
      <c r="D616" s="121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</row>
    <row r="617" spans="2:21">
      <c r="B617" s="120"/>
      <c r="C617" s="121"/>
      <c r="D617" s="121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</row>
    <row r="618" spans="2:21">
      <c r="B618" s="120"/>
      <c r="C618" s="121"/>
      <c r="D618" s="121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</row>
    <row r="619" spans="2:21">
      <c r="B619" s="120"/>
      <c r="C619" s="121"/>
      <c r="D619" s="121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</row>
    <row r="620" spans="2:21">
      <c r="B620" s="120"/>
      <c r="C620" s="121"/>
      <c r="D620" s="121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</row>
    <row r="621" spans="2:21">
      <c r="B621" s="120"/>
      <c r="C621" s="121"/>
      <c r="D621" s="121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</row>
    <row r="622" spans="2:21">
      <c r="B622" s="120"/>
      <c r="C622" s="121"/>
      <c r="D622" s="121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</row>
    <row r="623" spans="2:21">
      <c r="B623" s="120"/>
      <c r="C623" s="121"/>
      <c r="D623" s="121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</row>
    <row r="624" spans="2:21">
      <c r="B624" s="120"/>
      <c r="C624" s="121"/>
      <c r="D624" s="121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</row>
    <row r="625" spans="2:21">
      <c r="B625" s="120"/>
      <c r="C625" s="121"/>
      <c r="D625" s="121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</row>
    <row r="626" spans="2:21">
      <c r="B626" s="120"/>
      <c r="C626" s="121"/>
      <c r="D626" s="121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</row>
    <row r="627" spans="2:21">
      <c r="B627" s="120"/>
      <c r="C627" s="121"/>
      <c r="D627" s="121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</row>
    <row r="628" spans="2:21">
      <c r="B628" s="120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</row>
    <row r="629" spans="2:21">
      <c r="B629" s="120"/>
      <c r="C629" s="121"/>
      <c r="D629" s="121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</row>
    <row r="630" spans="2:21">
      <c r="B630" s="120"/>
      <c r="C630" s="121"/>
      <c r="D630" s="121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</row>
    <row r="631" spans="2:21">
      <c r="B631" s="120"/>
      <c r="C631" s="121"/>
      <c r="D631" s="121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</row>
    <row r="632" spans="2:21">
      <c r="B632" s="120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</row>
    <row r="633" spans="2:21">
      <c r="B633" s="120"/>
      <c r="C633" s="121"/>
      <c r="D633" s="121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</row>
    <row r="634" spans="2:21">
      <c r="B634" s="120"/>
      <c r="C634" s="121"/>
      <c r="D634" s="121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</row>
    <row r="635" spans="2:21">
      <c r="B635" s="120"/>
      <c r="C635" s="121"/>
      <c r="D635" s="121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</row>
    <row r="636" spans="2:21">
      <c r="B636" s="120"/>
      <c r="C636" s="121"/>
      <c r="D636" s="121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</row>
    <row r="637" spans="2:21">
      <c r="B637" s="120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</row>
    <row r="638" spans="2:21">
      <c r="B638" s="120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</row>
    <row r="639" spans="2:21">
      <c r="B639" s="120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</row>
    <row r="640" spans="2:21">
      <c r="B640" s="120"/>
      <c r="C640" s="121"/>
      <c r="D640" s="121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</row>
    <row r="641" spans="2:21">
      <c r="B641" s="120"/>
      <c r="C641" s="121"/>
      <c r="D641" s="121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</row>
    <row r="642" spans="2:21">
      <c r="B642" s="120"/>
      <c r="C642" s="121"/>
      <c r="D642" s="121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</row>
    <row r="643" spans="2:21">
      <c r="B643" s="120"/>
      <c r="C643" s="121"/>
      <c r="D643" s="121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</row>
    <row r="644" spans="2:21">
      <c r="B644" s="120"/>
      <c r="C644" s="121"/>
      <c r="D644" s="121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</row>
    <row r="645" spans="2:21">
      <c r="B645" s="120"/>
      <c r="C645" s="121"/>
      <c r="D645" s="121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</row>
    <row r="646" spans="2:21">
      <c r="B646" s="120"/>
      <c r="C646" s="121"/>
      <c r="D646" s="121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</row>
    <row r="647" spans="2:21">
      <c r="B647" s="120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</row>
    <row r="648" spans="2:21">
      <c r="B648" s="120"/>
      <c r="C648" s="121"/>
      <c r="D648" s="121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</row>
    <row r="649" spans="2:21">
      <c r="B649" s="120"/>
      <c r="C649" s="121"/>
      <c r="D649" s="121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</row>
    <row r="650" spans="2:21">
      <c r="B650" s="120"/>
      <c r="C650" s="121"/>
      <c r="D650" s="121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</row>
    <row r="651" spans="2:21">
      <c r="B651" s="120"/>
      <c r="C651" s="121"/>
      <c r="D651" s="121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</row>
    <row r="652" spans="2:21">
      <c r="B652" s="120"/>
      <c r="C652" s="121"/>
      <c r="D652" s="121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</row>
    <row r="653" spans="2:21">
      <c r="B653" s="120"/>
      <c r="C653" s="121"/>
      <c r="D653" s="121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</row>
    <row r="654" spans="2:21">
      <c r="B654" s="120"/>
      <c r="C654" s="121"/>
      <c r="D654" s="121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</row>
    <row r="655" spans="2:21">
      <c r="B655" s="120"/>
      <c r="C655" s="121"/>
      <c r="D655" s="121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</row>
    <row r="656" spans="2:21">
      <c r="B656" s="120"/>
      <c r="C656" s="121"/>
      <c r="D656" s="121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</row>
    <row r="657" spans="2:21">
      <c r="B657" s="120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</row>
    <row r="658" spans="2:21">
      <c r="B658" s="120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</row>
    <row r="659" spans="2:21">
      <c r="B659" s="120"/>
      <c r="C659" s="121"/>
      <c r="D659" s="121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</row>
    <row r="660" spans="2:21">
      <c r="B660" s="120"/>
      <c r="C660" s="121"/>
      <c r="D660" s="121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</row>
    <row r="661" spans="2:21">
      <c r="B661" s="120"/>
      <c r="C661" s="121"/>
      <c r="D661" s="121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</row>
    <row r="662" spans="2:21">
      <c r="B662" s="120"/>
      <c r="C662" s="121"/>
      <c r="D662" s="121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</row>
    <row r="663" spans="2:21">
      <c r="B663" s="120"/>
      <c r="C663" s="121"/>
      <c r="D663" s="121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</row>
    <row r="664" spans="2:21">
      <c r="B664" s="120"/>
      <c r="C664" s="121"/>
      <c r="D664" s="121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</row>
    <row r="665" spans="2:21">
      <c r="B665" s="120"/>
      <c r="C665" s="121"/>
      <c r="D665" s="121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</row>
    <row r="666" spans="2:21">
      <c r="B666" s="120"/>
      <c r="C666" s="121"/>
      <c r="D666" s="121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</row>
    <row r="667" spans="2:21">
      <c r="B667" s="120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</row>
    <row r="668" spans="2:21">
      <c r="B668" s="120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</row>
    <row r="669" spans="2:21">
      <c r="B669" s="120"/>
      <c r="C669" s="121"/>
      <c r="D669" s="121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</row>
    <row r="670" spans="2:21">
      <c r="B670" s="120"/>
      <c r="C670" s="121"/>
      <c r="D670" s="121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</row>
    <row r="671" spans="2:21">
      <c r="B671" s="120"/>
      <c r="C671" s="121"/>
      <c r="D671" s="121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</row>
    <row r="672" spans="2:21">
      <c r="B672" s="120"/>
      <c r="C672" s="121"/>
      <c r="D672" s="121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</row>
    <row r="673" spans="2:21">
      <c r="B673" s="120"/>
      <c r="C673" s="121"/>
      <c r="D673" s="121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</row>
    <row r="674" spans="2:21">
      <c r="B674" s="120"/>
      <c r="C674" s="121"/>
      <c r="D674" s="121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</row>
    <row r="675" spans="2:21">
      <c r="B675" s="120"/>
      <c r="C675" s="121"/>
      <c r="D675" s="121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</row>
    <row r="676" spans="2:21">
      <c r="B676" s="120"/>
      <c r="C676" s="121"/>
      <c r="D676" s="121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</row>
    <row r="677" spans="2:21">
      <c r="B677" s="120"/>
      <c r="C677" s="121"/>
      <c r="D677" s="121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</row>
    <row r="678" spans="2:21">
      <c r="B678" s="120"/>
      <c r="C678" s="121"/>
      <c r="D678" s="121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</row>
    <row r="679" spans="2:21">
      <c r="B679" s="120"/>
      <c r="C679" s="121"/>
      <c r="D679" s="121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</row>
    <row r="680" spans="2:21">
      <c r="B680" s="120"/>
      <c r="C680" s="121"/>
      <c r="D680" s="121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</row>
    <row r="681" spans="2:21">
      <c r="B681" s="120"/>
      <c r="C681" s="121"/>
      <c r="D681" s="121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</row>
    <row r="682" spans="2:21">
      <c r="B682" s="120"/>
      <c r="C682" s="121"/>
      <c r="D682" s="121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</row>
    <row r="683" spans="2:21">
      <c r="B683" s="120"/>
      <c r="C683" s="121"/>
      <c r="D683" s="121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</row>
    <row r="684" spans="2:21">
      <c r="B684" s="120"/>
      <c r="C684" s="121"/>
      <c r="D684" s="121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</row>
    <row r="685" spans="2:21">
      <c r="B685" s="120"/>
      <c r="C685" s="121"/>
      <c r="D685" s="121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</row>
    <row r="686" spans="2:21">
      <c r="B686" s="120"/>
      <c r="C686" s="121"/>
      <c r="D686" s="121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</row>
    <row r="687" spans="2:21">
      <c r="B687" s="120"/>
      <c r="C687" s="121"/>
      <c r="D687" s="121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</row>
    <row r="688" spans="2:21">
      <c r="B688" s="120"/>
      <c r="C688" s="121"/>
      <c r="D688" s="121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</row>
    <row r="689" spans="2:21">
      <c r="B689" s="120"/>
      <c r="C689" s="121"/>
      <c r="D689" s="121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</row>
    <row r="690" spans="2:21">
      <c r="B690" s="120"/>
      <c r="C690" s="121"/>
      <c r="D690" s="121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</row>
    <row r="691" spans="2:21">
      <c r="B691" s="120"/>
      <c r="C691" s="121"/>
      <c r="D691" s="121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</row>
    <row r="692" spans="2:21">
      <c r="B692" s="120"/>
      <c r="C692" s="121"/>
      <c r="D692" s="121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</row>
    <row r="693" spans="2:21">
      <c r="B693" s="120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</row>
    <row r="694" spans="2:21">
      <c r="B694" s="120"/>
      <c r="C694" s="121"/>
      <c r="D694" s="121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</row>
    <row r="695" spans="2:21">
      <c r="B695" s="120"/>
      <c r="C695" s="121"/>
      <c r="D695" s="121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</row>
    <row r="696" spans="2:21">
      <c r="B696" s="120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</row>
    <row r="697" spans="2:21">
      <c r="B697" s="120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</row>
    <row r="698" spans="2:21">
      <c r="B698" s="120"/>
      <c r="C698" s="121"/>
      <c r="D698" s="121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</row>
    <row r="699" spans="2:21">
      <c r="B699" s="120"/>
      <c r="C699" s="121"/>
      <c r="D699" s="121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</row>
    <row r="700" spans="2:21">
      <c r="B700" s="120"/>
      <c r="C700" s="121"/>
      <c r="D700" s="121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</row>
    <row r="701" spans="2:21">
      <c r="B701" s="120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</row>
    <row r="702" spans="2:21">
      <c r="B702" s="120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</row>
    <row r="703" spans="2:21">
      <c r="B703" s="120"/>
      <c r="C703" s="121"/>
      <c r="D703" s="121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</row>
    <row r="704" spans="2:21">
      <c r="B704" s="120"/>
      <c r="C704" s="121"/>
      <c r="D704" s="121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</row>
    <row r="705" spans="2:21">
      <c r="B705" s="120"/>
      <c r="C705" s="121"/>
      <c r="D705" s="121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</row>
    <row r="706" spans="2:21">
      <c r="B706" s="120"/>
      <c r="C706" s="121"/>
      <c r="D706" s="121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</row>
    <row r="707" spans="2:21">
      <c r="B707" s="120"/>
      <c r="C707" s="121"/>
      <c r="D707" s="121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</row>
    <row r="708" spans="2:21">
      <c r="B708" s="120"/>
      <c r="C708" s="121"/>
      <c r="D708" s="121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</row>
    <row r="709" spans="2:21">
      <c r="B709" s="120"/>
      <c r="C709" s="121"/>
      <c r="D709" s="121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</row>
    <row r="710" spans="2:21">
      <c r="B710" s="120"/>
      <c r="C710" s="121"/>
      <c r="D710" s="121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</row>
    <row r="711" spans="2:21">
      <c r="B711" s="120"/>
      <c r="C711" s="121"/>
      <c r="D711" s="121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</row>
    <row r="712" spans="2:21">
      <c r="B712" s="120"/>
      <c r="C712" s="121"/>
      <c r="D712" s="121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</row>
    <row r="713" spans="2:21">
      <c r="B713" s="120"/>
      <c r="C713" s="121"/>
      <c r="D713" s="121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</row>
    <row r="714" spans="2:21">
      <c r="B714" s="120"/>
      <c r="C714" s="121"/>
      <c r="D714" s="121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</row>
    <row r="715" spans="2:21">
      <c r="B715" s="120"/>
      <c r="C715" s="121"/>
      <c r="D715" s="121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</row>
    <row r="716" spans="2:21">
      <c r="B716" s="120"/>
      <c r="C716" s="121"/>
      <c r="D716" s="121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</row>
    <row r="717" spans="2:21">
      <c r="B717" s="120"/>
      <c r="C717" s="121"/>
      <c r="D717" s="121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</row>
    <row r="718" spans="2:21">
      <c r="B718" s="120"/>
      <c r="C718" s="121"/>
      <c r="D718" s="121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</row>
    <row r="719" spans="2:21">
      <c r="B719" s="120"/>
      <c r="C719" s="121"/>
      <c r="D719" s="121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</row>
    <row r="720" spans="2:21">
      <c r="B720" s="120"/>
      <c r="C720" s="121"/>
      <c r="D720" s="121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</row>
    <row r="721" spans="2:21">
      <c r="B721" s="120"/>
      <c r="C721" s="121"/>
      <c r="D721" s="121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</row>
    <row r="722" spans="2:21">
      <c r="B722" s="120"/>
      <c r="C722" s="121"/>
      <c r="D722" s="121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</row>
    <row r="723" spans="2:21">
      <c r="B723" s="120"/>
      <c r="C723" s="121"/>
      <c r="D723" s="121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</row>
    <row r="724" spans="2:21">
      <c r="B724" s="120"/>
      <c r="C724" s="121"/>
      <c r="D724" s="121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</row>
    <row r="725" spans="2:21">
      <c r="B725" s="120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</row>
    <row r="726" spans="2:21">
      <c r="B726" s="120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</row>
    <row r="727" spans="2:21">
      <c r="B727" s="120"/>
      <c r="C727" s="121"/>
      <c r="D727" s="121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</row>
    <row r="728" spans="2:21">
      <c r="B728" s="120"/>
      <c r="C728" s="121"/>
      <c r="D728" s="121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</row>
    <row r="729" spans="2:21">
      <c r="B729" s="120"/>
      <c r="C729" s="121"/>
      <c r="D729" s="121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</row>
    <row r="730" spans="2:21">
      <c r="B730" s="120"/>
      <c r="C730" s="121"/>
      <c r="D730" s="121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</row>
    <row r="731" spans="2:21">
      <c r="B731" s="120"/>
      <c r="C731" s="121"/>
      <c r="D731" s="121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</row>
    <row r="732" spans="2:21">
      <c r="B732" s="120"/>
      <c r="C732" s="121"/>
      <c r="D732" s="121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</row>
    <row r="733" spans="2:21">
      <c r="B733" s="120"/>
      <c r="C733" s="121"/>
      <c r="D733" s="121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0:K360"/>
  </mergeCells>
  <phoneticPr fontId="3" type="noConversion"/>
  <conditionalFormatting sqref="B12:B220 B222:B352">
    <cfRule type="cellIs" dxfId="10" priority="4" operator="equal">
      <formula>"NR3"</formula>
    </cfRule>
  </conditionalFormatting>
  <conditionalFormatting sqref="B12:B220 B222:B352">
    <cfRule type="containsText" dxfId="9" priority="3" operator="containsText" text="הפרשה ">
      <formula>NOT(ISERROR(SEARCH("הפרשה ",B12)))</formula>
    </cfRule>
  </conditionalFormatting>
  <conditionalFormatting sqref="B221">
    <cfRule type="cellIs" dxfId="8" priority="2" operator="equal">
      <formula>"NR3"</formula>
    </cfRule>
  </conditionalFormatting>
  <conditionalFormatting sqref="B221">
    <cfRule type="containsText" dxfId="7" priority="1" operator="containsText" text="הפרשה ">
      <formula>NOT(ISERROR(SEARCH("הפרשה ",B221)))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G555:G827">
      <formula1>#REF!</formula1>
    </dataValidation>
    <dataValidation type="list" allowBlank="1" showInputMessage="1" showErrorMessage="1" sqref="I12:I35 I37:I359 I361:I827">
      <formula1>#REF!</formula1>
    </dataValidation>
    <dataValidation type="list" allowBlank="1" showInputMessage="1" showErrorMessage="1" sqref="E12:E35 E37:E359 E361:E821">
      <formula1>#REF!</formula1>
    </dataValidation>
    <dataValidation type="list" allowBlank="1" showInputMessage="1" showErrorMessage="1" sqref="G12:G35 G37:G359 G361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4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8801</v>
      </c>
    </row>
    <row r="6" spans="2:15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15" ht="26.25" customHeight="1">
      <c r="B7" s="134" t="s">
        <v>90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65</v>
      </c>
      <c r="H8" s="29" t="s">
        <v>101</v>
      </c>
      <c r="I8" s="12" t="s">
        <v>204</v>
      </c>
      <c r="J8" s="12" t="s">
        <v>203</v>
      </c>
      <c r="K8" s="29" t="s">
        <v>218</v>
      </c>
      <c r="L8" s="12" t="s">
        <v>61</v>
      </c>
      <c r="M8" s="12" t="s">
        <v>58</v>
      </c>
      <c r="N8" s="12" t="s">
        <v>147</v>
      </c>
      <c r="O8" s="13" t="s">
        <v>149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77"/>
      <c r="J11" s="79"/>
      <c r="K11" s="77">
        <v>3261.7168746270004</v>
      </c>
      <c r="L11" s="77">
        <f>L12+L144</f>
        <v>2525815.9635686292</v>
      </c>
      <c r="M11" s="69"/>
      <c r="N11" s="78">
        <f>IFERROR(L11/$L$11,0)</f>
        <v>1</v>
      </c>
      <c r="O11" s="78">
        <f>L11/'סכום נכסי הקרן'!$C$42</f>
        <v>0.24655511967919203</v>
      </c>
    </row>
    <row r="12" spans="2:1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2789.4220937</v>
      </c>
      <c r="L12" s="80">
        <f>L13+L45+L97</f>
        <v>1440667.5463658192</v>
      </c>
      <c r="M12" s="71"/>
      <c r="N12" s="81">
        <f t="shared" ref="N12:N74" si="0">IFERROR(L12/$L$11,0)</f>
        <v>0.57037708492837091</v>
      </c>
      <c r="O12" s="81">
        <f>L12/'סכום נכסי הקרן'!$C$42</f>
        <v>0.14062939043678316</v>
      </c>
    </row>
    <row r="13" spans="2:15">
      <c r="B13" s="89" t="s">
        <v>1115</v>
      </c>
      <c r="C13" s="71"/>
      <c r="D13" s="71"/>
      <c r="E13" s="71"/>
      <c r="F13" s="71"/>
      <c r="G13" s="71"/>
      <c r="H13" s="71"/>
      <c r="I13" s="80"/>
      <c r="J13" s="82"/>
      <c r="K13" s="80">
        <v>324.374431448</v>
      </c>
      <c r="L13" s="80">
        <v>906414.77908854128</v>
      </c>
      <c r="M13" s="71"/>
      <c r="N13" s="81">
        <f t="shared" si="0"/>
        <v>0.35886018307046502</v>
      </c>
      <c r="O13" s="81">
        <f>L13/'סכום נכסי הקרן'!$C$42</f>
        <v>8.8478815385035256E-2</v>
      </c>
    </row>
    <row r="14" spans="2:15">
      <c r="B14" s="76" t="s">
        <v>1116</v>
      </c>
      <c r="C14" s="73" t="s">
        <v>1117</v>
      </c>
      <c r="D14" s="86" t="s">
        <v>118</v>
      </c>
      <c r="E14" s="86" t="s">
        <v>296</v>
      </c>
      <c r="F14" s="73" t="s">
        <v>1118</v>
      </c>
      <c r="G14" s="86" t="s">
        <v>154</v>
      </c>
      <c r="H14" s="86" t="s">
        <v>131</v>
      </c>
      <c r="I14" s="83">
        <v>137932.14689100001</v>
      </c>
      <c r="J14" s="85">
        <v>29350</v>
      </c>
      <c r="K14" s="73"/>
      <c r="L14" s="83">
        <v>40483.085153512002</v>
      </c>
      <c r="M14" s="84">
        <v>2.4700833542289379E-3</v>
      </c>
      <c r="N14" s="84">
        <f t="shared" si="0"/>
        <v>1.6027725589442786E-2</v>
      </c>
      <c r="O14" s="84">
        <f>L14/'סכום נכסי הקרן'!$C$42</f>
        <v>3.9517178008903137E-3</v>
      </c>
    </row>
    <row r="15" spans="2:15">
      <c r="B15" s="76" t="s">
        <v>1119</v>
      </c>
      <c r="C15" s="73" t="s">
        <v>1120</v>
      </c>
      <c r="D15" s="86" t="s">
        <v>118</v>
      </c>
      <c r="E15" s="86" t="s">
        <v>296</v>
      </c>
      <c r="F15" s="73" t="s">
        <v>664</v>
      </c>
      <c r="G15" s="86" t="s">
        <v>471</v>
      </c>
      <c r="H15" s="86" t="s">
        <v>131</v>
      </c>
      <c r="I15" s="83">
        <v>4229048.4313089997</v>
      </c>
      <c r="J15" s="85">
        <v>1636</v>
      </c>
      <c r="K15" s="73"/>
      <c r="L15" s="83">
        <v>69187.232336218003</v>
      </c>
      <c r="M15" s="84">
        <v>3.3025220751366048E-3</v>
      </c>
      <c r="N15" s="84">
        <f t="shared" si="0"/>
        <v>2.7392032251813785E-2</v>
      </c>
      <c r="O15" s="84">
        <f>L15/'סכום נכסי הקרן'!$C$42</f>
        <v>6.7536457901022353E-3</v>
      </c>
    </row>
    <row r="16" spans="2:15">
      <c r="B16" s="76" t="s">
        <v>1121</v>
      </c>
      <c r="C16" s="73" t="s">
        <v>1122</v>
      </c>
      <c r="D16" s="86" t="s">
        <v>118</v>
      </c>
      <c r="E16" s="86" t="s">
        <v>296</v>
      </c>
      <c r="F16" s="73" t="s">
        <v>381</v>
      </c>
      <c r="G16" s="86" t="s">
        <v>350</v>
      </c>
      <c r="H16" s="86" t="s">
        <v>131</v>
      </c>
      <c r="I16" s="83">
        <v>298569.65363399999</v>
      </c>
      <c r="J16" s="85">
        <v>4870</v>
      </c>
      <c r="K16" s="73"/>
      <c r="L16" s="83">
        <v>14540.342132217998</v>
      </c>
      <c r="M16" s="84">
        <v>2.3983717307467186E-3</v>
      </c>
      <c r="N16" s="84">
        <f t="shared" si="0"/>
        <v>5.7566910423966526E-3</v>
      </c>
      <c r="O16" s="84">
        <f>L16/'סכום נכסי הקרן'!$C$42</f>
        <v>1.4193416489142394E-3</v>
      </c>
    </row>
    <row r="17" spans="2:15">
      <c r="B17" s="76" t="s">
        <v>1123</v>
      </c>
      <c r="C17" s="73" t="s">
        <v>1124</v>
      </c>
      <c r="D17" s="86" t="s">
        <v>118</v>
      </c>
      <c r="E17" s="86" t="s">
        <v>296</v>
      </c>
      <c r="F17" s="73" t="s">
        <v>1125</v>
      </c>
      <c r="G17" s="86" t="s">
        <v>703</v>
      </c>
      <c r="H17" s="86" t="s">
        <v>131</v>
      </c>
      <c r="I17" s="83">
        <v>94248.254790000006</v>
      </c>
      <c r="J17" s="85">
        <v>42310</v>
      </c>
      <c r="K17" s="83">
        <v>133.323582405</v>
      </c>
      <c r="L17" s="83">
        <v>40009.760183803999</v>
      </c>
      <c r="M17" s="84">
        <v>2.1323940246158624E-3</v>
      </c>
      <c r="N17" s="84">
        <f t="shared" si="0"/>
        <v>1.5840330713277992E-2</v>
      </c>
      <c r="O17" s="84">
        <f>L17/'סכום נכסי הקרן'!$C$42</f>
        <v>3.9055146347702361E-3</v>
      </c>
    </row>
    <row r="18" spans="2:15">
      <c r="B18" s="76" t="s">
        <v>1126</v>
      </c>
      <c r="C18" s="73" t="s">
        <v>1127</v>
      </c>
      <c r="D18" s="86" t="s">
        <v>118</v>
      </c>
      <c r="E18" s="86" t="s">
        <v>296</v>
      </c>
      <c r="F18" s="73" t="s">
        <v>748</v>
      </c>
      <c r="G18" s="86" t="s">
        <v>650</v>
      </c>
      <c r="H18" s="86" t="s">
        <v>131</v>
      </c>
      <c r="I18" s="83">
        <v>23137.990011000002</v>
      </c>
      <c r="J18" s="85">
        <v>175600</v>
      </c>
      <c r="K18" s="73"/>
      <c r="L18" s="83">
        <v>40630.310459403998</v>
      </c>
      <c r="M18" s="84">
        <v>6.1273292324681332E-3</v>
      </c>
      <c r="N18" s="84">
        <f t="shared" si="0"/>
        <v>1.6086013805217615E-2</v>
      </c>
      <c r="O18" s="84">
        <f>L18/'סכום נכסי הקרן'!$C$42</f>
        <v>3.9660890589065636E-3</v>
      </c>
    </row>
    <row r="19" spans="2:15">
      <c r="B19" s="76" t="s">
        <v>1128</v>
      </c>
      <c r="C19" s="73" t="s">
        <v>1129</v>
      </c>
      <c r="D19" s="86" t="s">
        <v>118</v>
      </c>
      <c r="E19" s="86" t="s">
        <v>296</v>
      </c>
      <c r="F19" s="73" t="s">
        <v>387</v>
      </c>
      <c r="G19" s="86" t="s">
        <v>350</v>
      </c>
      <c r="H19" s="86" t="s">
        <v>131</v>
      </c>
      <c r="I19" s="83">
        <v>778607.85266800004</v>
      </c>
      <c r="J19" s="85">
        <v>1799</v>
      </c>
      <c r="K19" s="73"/>
      <c r="L19" s="83">
        <v>14007.155269494002</v>
      </c>
      <c r="M19" s="84">
        <v>1.9008265369289715E-3</v>
      </c>
      <c r="N19" s="84">
        <f t="shared" si="0"/>
        <v>5.5455961445836401E-3</v>
      </c>
      <c r="O19" s="84">
        <f>L19/'סכום נכסי הקרן'!$C$42</f>
        <v>1.3672951211202852E-3</v>
      </c>
    </row>
    <row r="20" spans="2:15">
      <c r="B20" s="76" t="s">
        <v>1130</v>
      </c>
      <c r="C20" s="73" t="s">
        <v>1131</v>
      </c>
      <c r="D20" s="86" t="s">
        <v>118</v>
      </c>
      <c r="E20" s="86" t="s">
        <v>296</v>
      </c>
      <c r="F20" s="73" t="s">
        <v>1132</v>
      </c>
      <c r="G20" s="86" t="s">
        <v>125</v>
      </c>
      <c r="H20" s="86" t="s">
        <v>131</v>
      </c>
      <c r="I20" s="83">
        <v>70403.087513000006</v>
      </c>
      <c r="J20" s="85">
        <v>3400</v>
      </c>
      <c r="K20" s="73"/>
      <c r="L20" s="83">
        <v>2393.704975439</v>
      </c>
      <c r="M20" s="84">
        <v>3.9755674324753229E-4</v>
      </c>
      <c r="N20" s="84">
        <f t="shared" si="0"/>
        <v>9.4769571891414656E-4</v>
      </c>
      <c r="O20" s="84">
        <f>L20/'סכום נכסי הקרן'!$C$42</f>
        <v>2.3365923139633533E-4</v>
      </c>
    </row>
    <row r="21" spans="2:15">
      <c r="B21" s="76" t="s">
        <v>1133</v>
      </c>
      <c r="C21" s="73" t="s">
        <v>1134</v>
      </c>
      <c r="D21" s="86" t="s">
        <v>118</v>
      </c>
      <c r="E21" s="86" t="s">
        <v>296</v>
      </c>
      <c r="F21" s="73" t="s">
        <v>809</v>
      </c>
      <c r="G21" s="86" t="s">
        <v>154</v>
      </c>
      <c r="H21" s="86" t="s">
        <v>131</v>
      </c>
      <c r="I21" s="83">
        <v>2523805.0769949998</v>
      </c>
      <c r="J21" s="85">
        <v>1466</v>
      </c>
      <c r="K21" s="73"/>
      <c r="L21" s="83">
        <v>36998.982428951</v>
      </c>
      <c r="M21" s="84">
        <v>5.2349155908791222E-3</v>
      </c>
      <c r="N21" s="84">
        <f t="shared" si="0"/>
        <v>1.4648328683724267E-2</v>
      </c>
      <c r="O21" s="84">
        <f>L21/'סכום נכסי הקרן'!$C$42</f>
        <v>3.611620431715778E-3</v>
      </c>
    </row>
    <row r="22" spans="2:15">
      <c r="B22" s="76" t="s">
        <v>1135</v>
      </c>
      <c r="C22" s="73" t="s">
        <v>1136</v>
      </c>
      <c r="D22" s="86" t="s">
        <v>118</v>
      </c>
      <c r="E22" s="86" t="s">
        <v>296</v>
      </c>
      <c r="F22" s="73" t="s">
        <v>475</v>
      </c>
      <c r="G22" s="86" t="s">
        <v>155</v>
      </c>
      <c r="H22" s="86" t="s">
        <v>131</v>
      </c>
      <c r="I22" s="83">
        <v>7305814.7908730004</v>
      </c>
      <c r="J22" s="85">
        <v>319.89999999999998</v>
      </c>
      <c r="K22" s="73"/>
      <c r="L22" s="83">
        <v>23371.301516296</v>
      </c>
      <c r="M22" s="84">
        <v>2.6417835575351092E-3</v>
      </c>
      <c r="N22" s="84">
        <f t="shared" si="0"/>
        <v>9.2529708630376926E-3</v>
      </c>
      <c r="O22" s="84">
        <f>L22/'סכום נכסי הקרן'!$C$42</f>
        <v>2.2813673385243347E-3</v>
      </c>
    </row>
    <row r="23" spans="2:15">
      <c r="B23" s="76" t="s">
        <v>1137</v>
      </c>
      <c r="C23" s="73" t="s">
        <v>1138</v>
      </c>
      <c r="D23" s="86" t="s">
        <v>118</v>
      </c>
      <c r="E23" s="86" t="s">
        <v>296</v>
      </c>
      <c r="F23" s="73" t="s">
        <v>1139</v>
      </c>
      <c r="G23" s="86" t="s">
        <v>306</v>
      </c>
      <c r="H23" s="86" t="s">
        <v>131</v>
      </c>
      <c r="I23" s="83">
        <v>179516.06464200001</v>
      </c>
      <c r="J23" s="85">
        <v>8514</v>
      </c>
      <c r="K23" s="73"/>
      <c r="L23" s="83">
        <v>15283.99774364</v>
      </c>
      <c r="M23" s="84">
        <v>1.7892553879376508E-3</v>
      </c>
      <c r="N23" s="84">
        <f t="shared" si="0"/>
        <v>6.0511129726355129E-3</v>
      </c>
      <c r="O23" s="84">
        <f>L23/'סכום נכסי הקרן'!$C$42</f>
        <v>1.4919328831604602E-3</v>
      </c>
    </row>
    <row r="24" spans="2:15">
      <c r="B24" s="76" t="s">
        <v>1140</v>
      </c>
      <c r="C24" s="73" t="s">
        <v>1141</v>
      </c>
      <c r="D24" s="86" t="s">
        <v>118</v>
      </c>
      <c r="E24" s="86" t="s">
        <v>296</v>
      </c>
      <c r="F24" s="73" t="s">
        <v>346</v>
      </c>
      <c r="G24" s="86" t="s">
        <v>306</v>
      </c>
      <c r="H24" s="86" t="s">
        <v>131</v>
      </c>
      <c r="I24" s="83">
        <v>2932802.448144</v>
      </c>
      <c r="J24" s="85">
        <v>1236</v>
      </c>
      <c r="K24" s="73"/>
      <c r="L24" s="83">
        <v>36249.438259317998</v>
      </c>
      <c r="M24" s="84">
        <v>2.5195529496397995E-3</v>
      </c>
      <c r="N24" s="84">
        <f t="shared" si="0"/>
        <v>1.435157540460808E-2</v>
      </c>
      <c r="O24" s="84">
        <f>L24/'סכום נכסי הקרן'!$C$42</f>
        <v>3.538454391468094E-3</v>
      </c>
    </row>
    <row r="25" spans="2:15">
      <c r="B25" s="76" t="s">
        <v>1142</v>
      </c>
      <c r="C25" s="73" t="s">
        <v>1143</v>
      </c>
      <c r="D25" s="86" t="s">
        <v>118</v>
      </c>
      <c r="E25" s="86" t="s">
        <v>296</v>
      </c>
      <c r="F25" s="73" t="s">
        <v>506</v>
      </c>
      <c r="G25" s="86" t="s">
        <v>415</v>
      </c>
      <c r="H25" s="86" t="s">
        <v>131</v>
      </c>
      <c r="I25" s="83">
        <v>629160.97821900004</v>
      </c>
      <c r="J25" s="85">
        <v>2442</v>
      </c>
      <c r="K25" s="73"/>
      <c r="L25" s="83">
        <v>15364.111088205002</v>
      </c>
      <c r="M25" s="84">
        <v>2.4706260518001784E-3</v>
      </c>
      <c r="N25" s="84">
        <f t="shared" si="0"/>
        <v>6.082830780156142E-3</v>
      </c>
      <c r="O25" s="84">
        <f>L25/'סכום נכסי הקרן'!$C$42</f>
        <v>1.4997530709896705E-3</v>
      </c>
    </row>
    <row r="26" spans="2:15">
      <c r="B26" s="76" t="s">
        <v>1144</v>
      </c>
      <c r="C26" s="73" t="s">
        <v>1145</v>
      </c>
      <c r="D26" s="86" t="s">
        <v>118</v>
      </c>
      <c r="E26" s="86" t="s">
        <v>296</v>
      </c>
      <c r="F26" s="73" t="s">
        <v>1146</v>
      </c>
      <c r="G26" s="86" t="s">
        <v>415</v>
      </c>
      <c r="H26" s="86" t="s">
        <v>131</v>
      </c>
      <c r="I26" s="83">
        <v>474331.02879299998</v>
      </c>
      <c r="J26" s="85">
        <v>2960</v>
      </c>
      <c r="K26" s="73"/>
      <c r="L26" s="83">
        <v>14040.198452286</v>
      </c>
      <c r="M26" s="84">
        <v>2.2125839333589242E-3</v>
      </c>
      <c r="N26" s="84">
        <f t="shared" si="0"/>
        <v>5.5586783260523614E-3</v>
      </c>
      <c r="O26" s="84">
        <f>L26/'סכום נכסי הקרן'!$C$42</f>
        <v>1.3705205999379707E-3</v>
      </c>
    </row>
    <row r="27" spans="2:15">
      <c r="B27" s="76" t="s">
        <v>1147</v>
      </c>
      <c r="C27" s="73" t="s">
        <v>1148</v>
      </c>
      <c r="D27" s="86" t="s">
        <v>118</v>
      </c>
      <c r="E27" s="86" t="s">
        <v>296</v>
      </c>
      <c r="F27" s="73" t="s">
        <v>1149</v>
      </c>
      <c r="G27" s="86" t="s">
        <v>1150</v>
      </c>
      <c r="H27" s="86" t="s">
        <v>131</v>
      </c>
      <c r="I27" s="83">
        <v>154639.35974799999</v>
      </c>
      <c r="J27" s="85">
        <v>8337</v>
      </c>
      <c r="K27" s="73"/>
      <c r="L27" s="83">
        <v>12892.283415915001</v>
      </c>
      <c r="M27" s="84">
        <v>1.4379039059458176E-3</v>
      </c>
      <c r="N27" s="84">
        <f t="shared" si="0"/>
        <v>5.1042053743693919E-3</v>
      </c>
      <c r="O27" s="84">
        <f>L27/'סכום נכסי הקרן'!$C$42</f>
        <v>1.2584679669448203E-3</v>
      </c>
    </row>
    <row r="28" spans="2:15">
      <c r="B28" s="76" t="s">
        <v>1151</v>
      </c>
      <c r="C28" s="73" t="s">
        <v>1152</v>
      </c>
      <c r="D28" s="86" t="s">
        <v>118</v>
      </c>
      <c r="E28" s="86" t="s">
        <v>296</v>
      </c>
      <c r="F28" s="73" t="s">
        <v>884</v>
      </c>
      <c r="G28" s="86" t="s">
        <v>885</v>
      </c>
      <c r="H28" s="86" t="s">
        <v>131</v>
      </c>
      <c r="I28" s="83">
        <v>272251.88251099997</v>
      </c>
      <c r="J28" s="85">
        <v>3055</v>
      </c>
      <c r="K28" s="73"/>
      <c r="L28" s="83">
        <v>8317.2950107200013</v>
      </c>
      <c r="M28" s="84">
        <v>2.4841144920279299E-4</v>
      </c>
      <c r="N28" s="84">
        <f t="shared" si="0"/>
        <v>3.292914104069883E-3</v>
      </c>
      <c r="O28" s="84">
        <f>L28/'סכום נכסי הקרן'!$C$42</f>
        <v>8.1188483102224941E-4</v>
      </c>
    </row>
    <row r="29" spans="2:15">
      <c r="B29" s="76" t="s">
        <v>1153</v>
      </c>
      <c r="C29" s="73" t="s">
        <v>1154</v>
      </c>
      <c r="D29" s="86" t="s">
        <v>118</v>
      </c>
      <c r="E29" s="86" t="s">
        <v>296</v>
      </c>
      <c r="F29" s="73" t="s">
        <v>317</v>
      </c>
      <c r="G29" s="86" t="s">
        <v>306</v>
      </c>
      <c r="H29" s="86" t="s">
        <v>131</v>
      </c>
      <c r="I29" s="83">
        <v>3840744.5845659999</v>
      </c>
      <c r="J29" s="85">
        <v>1890</v>
      </c>
      <c r="K29" s="73"/>
      <c r="L29" s="83">
        <v>72590.072648304995</v>
      </c>
      <c r="M29" s="84">
        <v>2.6435096309060952E-3</v>
      </c>
      <c r="N29" s="84">
        <f t="shared" si="0"/>
        <v>2.8739256420624266E-2</v>
      </c>
      <c r="O29" s="84">
        <f>L29/'סכום נכסי הקרן'!$C$42</f>
        <v>7.0858108062780032E-3</v>
      </c>
    </row>
    <row r="30" spans="2:15">
      <c r="B30" s="76" t="s">
        <v>1155</v>
      </c>
      <c r="C30" s="73" t="s">
        <v>1156</v>
      </c>
      <c r="D30" s="86" t="s">
        <v>118</v>
      </c>
      <c r="E30" s="86" t="s">
        <v>296</v>
      </c>
      <c r="F30" s="73" t="s">
        <v>442</v>
      </c>
      <c r="G30" s="86" t="s">
        <v>350</v>
      </c>
      <c r="H30" s="86" t="s">
        <v>131</v>
      </c>
      <c r="I30" s="83">
        <v>1838859.3253240001</v>
      </c>
      <c r="J30" s="85">
        <v>828</v>
      </c>
      <c r="K30" s="73"/>
      <c r="L30" s="83">
        <v>15225.755213684</v>
      </c>
      <c r="M30" s="84">
        <v>2.2460017960887926E-3</v>
      </c>
      <c r="N30" s="84">
        <f t="shared" si="0"/>
        <v>6.0280540757102945E-3</v>
      </c>
      <c r="O30" s="84">
        <f>L30/'סכום נכסי הקרן'!$C$42</f>
        <v>1.4862475940693929E-3</v>
      </c>
    </row>
    <row r="31" spans="2:15">
      <c r="B31" s="76" t="s">
        <v>1157</v>
      </c>
      <c r="C31" s="73" t="s">
        <v>1158</v>
      </c>
      <c r="D31" s="86" t="s">
        <v>118</v>
      </c>
      <c r="E31" s="86" t="s">
        <v>296</v>
      </c>
      <c r="F31" s="73" t="s">
        <v>543</v>
      </c>
      <c r="G31" s="86" t="s">
        <v>306</v>
      </c>
      <c r="H31" s="86" t="s">
        <v>131</v>
      </c>
      <c r="I31" s="83">
        <v>629449.19534400001</v>
      </c>
      <c r="J31" s="85">
        <v>7425</v>
      </c>
      <c r="K31" s="73"/>
      <c r="L31" s="83">
        <v>46736.602754303</v>
      </c>
      <c r="M31" s="84">
        <v>2.467899060764524E-3</v>
      </c>
      <c r="N31" s="84">
        <f t="shared" si="0"/>
        <v>1.8503566145916122E-2</v>
      </c>
      <c r="O31" s="84">
        <f>L31/'סכום נכסי הקרן'!$C$42</f>
        <v>4.5621489655981954E-3</v>
      </c>
    </row>
    <row r="32" spans="2:15">
      <c r="B32" s="76" t="s">
        <v>1159</v>
      </c>
      <c r="C32" s="73" t="s">
        <v>1160</v>
      </c>
      <c r="D32" s="86" t="s">
        <v>118</v>
      </c>
      <c r="E32" s="86" t="s">
        <v>296</v>
      </c>
      <c r="F32" s="73" t="s">
        <v>1161</v>
      </c>
      <c r="G32" s="86" t="s">
        <v>1162</v>
      </c>
      <c r="H32" s="86" t="s">
        <v>131</v>
      </c>
      <c r="I32" s="83">
        <v>332383.85373700003</v>
      </c>
      <c r="J32" s="85">
        <v>7269</v>
      </c>
      <c r="K32" s="73"/>
      <c r="L32" s="83">
        <v>24160.982328136</v>
      </c>
      <c r="M32" s="84">
        <v>5.3492173603313705E-3</v>
      </c>
      <c r="N32" s="84">
        <f t="shared" si="0"/>
        <v>9.5656147069400378E-3</v>
      </c>
      <c r="O32" s="84">
        <f>L32/'סכום נכסי הקרן'!$C$42</f>
        <v>2.3584512788746401E-3</v>
      </c>
    </row>
    <row r="33" spans="2:15">
      <c r="B33" s="76" t="s">
        <v>1163</v>
      </c>
      <c r="C33" s="73" t="s">
        <v>1164</v>
      </c>
      <c r="D33" s="86" t="s">
        <v>118</v>
      </c>
      <c r="E33" s="86" t="s">
        <v>296</v>
      </c>
      <c r="F33" s="73" t="s">
        <v>1165</v>
      </c>
      <c r="G33" s="86" t="s">
        <v>1166</v>
      </c>
      <c r="H33" s="86" t="s">
        <v>131</v>
      </c>
      <c r="I33" s="83">
        <v>565609.48127300001</v>
      </c>
      <c r="J33" s="85">
        <v>4828</v>
      </c>
      <c r="K33" s="73"/>
      <c r="L33" s="83">
        <v>27307.625756095</v>
      </c>
      <c r="M33" s="84">
        <v>5.2252728433856222E-3</v>
      </c>
      <c r="N33" s="84">
        <f t="shared" si="0"/>
        <v>1.0811407541154778E-2</v>
      </c>
      <c r="O33" s="84">
        <f>L33/'סכום נכסי הקרן'!$C$42</f>
        <v>2.6656078802099353E-3</v>
      </c>
    </row>
    <row r="34" spans="2:15">
      <c r="B34" s="76" t="s">
        <v>1167</v>
      </c>
      <c r="C34" s="73" t="s">
        <v>1168</v>
      </c>
      <c r="D34" s="86" t="s">
        <v>118</v>
      </c>
      <c r="E34" s="86" t="s">
        <v>296</v>
      </c>
      <c r="F34" s="73" t="s">
        <v>447</v>
      </c>
      <c r="G34" s="86" t="s">
        <v>350</v>
      </c>
      <c r="H34" s="86" t="s">
        <v>131</v>
      </c>
      <c r="I34" s="83">
        <v>161680.65126799999</v>
      </c>
      <c r="J34" s="85">
        <v>17450</v>
      </c>
      <c r="K34" s="73"/>
      <c r="L34" s="83">
        <v>28213.273646632002</v>
      </c>
      <c r="M34" s="84">
        <v>3.4082146341080886E-3</v>
      </c>
      <c r="N34" s="84">
        <f t="shared" si="0"/>
        <v>1.1169964104103033E-2</v>
      </c>
      <c r="O34" s="84">
        <f>L34/'סכום נכסי הקרן'!$C$42</f>
        <v>2.7540118364994021E-3</v>
      </c>
    </row>
    <row r="35" spans="2:15">
      <c r="B35" s="76" t="s">
        <v>1169</v>
      </c>
      <c r="C35" s="73" t="s">
        <v>1170</v>
      </c>
      <c r="D35" s="86" t="s">
        <v>118</v>
      </c>
      <c r="E35" s="86" t="s">
        <v>296</v>
      </c>
      <c r="F35" s="73" t="s">
        <v>1171</v>
      </c>
      <c r="G35" s="86" t="s">
        <v>1150</v>
      </c>
      <c r="H35" s="86" t="s">
        <v>131</v>
      </c>
      <c r="I35" s="83">
        <v>33047.033344000003</v>
      </c>
      <c r="J35" s="85">
        <v>22670</v>
      </c>
      <c r="K35" s="73"/>
      <c r="L35" s="83">
        <v>7491.762459089</v>
      </c>
      <c r="M35" s="84">
        <v>1.1702034064793234E-3</v>
      </c>
      <c r="N35" s="84">
        <f t="shared" si="0"/>
        <v>2.9660761382251199E-3</v>
      </c>
      <c r="O35" s="84">
        <f>L35/'סכום נכסי הקרן'!$C$42</f>
        <v>7.3130125723769009E-4</v>
      </c>
    </row>
    <row r="36" spans="2:15">
      <c r="B36" s="76" t="s">
        <v>1172</v>
      </c>
      <c r="C36" s="73" t="s">
        <v>1173</v>
      </c>
      <c r="D36" s="86" t="s">
        <v>118</v>
      </c>
      <c r="E36" s="86" t="s">
        <v>296</v>
      </c>
      <c r="F36" s="73" t="s">
        <v>893</v>
      </c>
      <c r="G36" s="86" t="s">
        <v>156</v>
      </c>
      <c r="H36" s="86" t="s">
        <v>131</v>
      </c>
      <c r="I36" s="83">
        <v>26654.564802000001</v>
      </c>
      <c r="J36" s="85">
        <v>90000</v>
      </c>
      <c r="K36" s="73"/>
      <c r="L36" s="83">
        <v>23989.108321625004</v>
      </c>
      <c r="M36" s="84">
        <v>4.2489380513368089E-4</v>
      </c>
      <c r="N36" s="84">
        <f t="shared" si="0"/>
        <v>9.4975677830983797E-3</v>
      </c>
      <c r="O36" s="84">
        <f>L36/'סכום נכסי הקרן'!$C$42</f>
        <v>2.3416739614230595E-3</v>
      </c>
    </row>
    <row r="37" spans="2:15">
      <c r="B37" s="76" t="s">
        <v>1174</v>
      </c>
      <c r="C37" s="73" t="s">
        <v>1175</v>
      </c>
      <c r="D37" s="86" t="s">
        <v>118</v>
      </c>
      <c r="E37" s="86" t="s">
        <v>296</v>
      </c>
      <c r="F37" s="73" t="s">
        <v>560</v>
      </c>
      <c r="G37" s="86" t="s">
        <v>306</v>
      </c>
      <c r="H37" s="86" t="s">
        <v>131</v>
      </c>
      <c r="I37" s="83">
        <v>3566406.6916140001</v>
      </c>
      <c r="J37" s="85">
        <v>2199</v>
      </c>
      <c r="K37" s="73"/>
      <c r="L37" s="83">
        <v>78425.283148817995</v>
      </c>
      <c r="M37" s="84">
        <v>2.6696697028051699E-3</v>
      </c>
      <c r="N37" s="84">
        <f t="shared" si="0"/>
        <v>3.1049484317144743E-2</v>
      </c>
      <c r="O37" s="84">
        <f>L37/'סכום נכסי הקרן'!$C$42</f>
        <v>7.6554093217908181E-3</v>
      </c>
    </row>
    <row r="38" spans="2:15">
      <c r="B38" s="76" t="s">
        <v>1176</v>
      </c>
      <c r="C38" s="73" t="s">
        <v>1177</v>
      </c>
      <c r="D38" s="86" t="s">
        <v>118</v>
      </c>
      <c r="E38" s="86" t="s">
        <v>296</v>
      </c>
      <c r="F38" s="73" t="s">
        <v>1178</v>
      </c>
      <c r="G38" s="86" t="s">
        <v>885</v>
      </c>
      <c r="H38" s="86" t="s">
        <v>131</v>
      </c>
      <c r="I38" s="83">
        <v>94614.188876000015</v>
      </c>
      <c r="J38" s="85">
        <v>14360</v>
      </c>
      <c r="K38" s="73"/>
      <c r="L38" s="83">
        <v>13586.597522556998</v>
      </c>
      <c r="M38" s="84">
        <v>6.9403703687429897E-4</v>
      </c>
      <c r="N38" s="84">
        <f t="shared" si="0"/>
        <v>5.3790924273679113E-3</v>
      </c>
      <c r="O38" s="84">
        <f>L38/'סכום נכסי הקרן'!$C$42</f>
        <v>1.326242777195131E-3</v>
      </c>
    </row>
    <row r="39" spans="2:15">
      <c r="B39" s="76" t="s">
        <v>1179</v>
      </c>
      <c r="C39" s="73" t="s">
        <v>1180</v>
      </c>
      <c r="D39" s="86" t="s">
        <v>118</v>
      </c>
      <c r="E39" s="86" t="s">
        <v>296</v>
      </c>
      <c r="F39" s="73" t="s">
        <v>362</v>
      </c>
      <c r="G39" s="86" t="s">
        <v>350</v>
      </c>
      <c r="H39" s="86" t="s">
        <v>131</v>
      </c>
      <c r="I39" s="83">
        <v>341698.885824</v>
      </c>
      <c r="J39" s="85">
        <v>20410</v>
      </c>
      <c r="K39" s="73"/>
      <c r="L39" s="83">
        <v>69740.742596621014</v>
      </c>
      <c r="M39" s="84">
        <v>2.8176062441722279E-3</v>
      </c>
      <c r="N39" s="84">
        <f t="shared" si="0"/>
        <v>2.7611173419811227E-2</v>
      </c>
      <c r="O39" s="84">
        <f>L39/'סכום נכסי הקרן'!$C$42</f>
        <v>6.8076761670044818E-3</v>
      </c>
    </row>
    <row r="40" spans="2:15">
      <c r="B40" s="76" t="s">
        <v>1181</v>
      </c>
      <c r="C40" s="73" t="s">
        <v>1182</v>
      </c>
      <c r="D40" s="86" t="s">
        <v>118</v>
      </c>
      <c r="E40" s="86" t="s">
        <v>296</v>
      </c>
      <c r="F40" s="73" t="s">
        <v>467</v>
      </c>
      <c r="G40" s="86" t="s">
        <v>126</v>
      </c>
      <c r="H40" s="86" t="s">
        <v>131</v>
      </c>
      <c r="I40" s="83">
        <v>1429801.5602889999</v>
      </c>
      <c r="J40" s="85">
        <v>2480</v>
      </c>
      <c r="K40" s="73"/>
      <c r="L40" s="83">
        <v>35459.078695290002</v>
      </c>
      <c r="M40" s="84">
        <v>6.0016693852643415E-3</v>
      </c>
      <c r="N40" s="84">
        <f t="shared" si="0"/>
        <v>1.4038662834797837E-2</v>
      </c>
      <c r="O40" s="84">
        <f>L40/'סכום נכסי הקרן'!$C$42</f>
        <v>3.4613041953694057E-3</v>
      </c>
    </row>
    <row r="41" spans="2:15">
      <c r="B41" s="76" t="s">
        <v>1183</v>
      </c>
      <c r="C41" s="73" t="s">
        <v>1184</v>
      </c>
      <c r="D41" s="86" t="s">
        <v>118</v>
      </c>
      <c r="E41" s="86" t="s">
        <v>296</v>
      </c>
      <c r="F41" s="73" t="s">
        <v>660</v>
      </c>
      <c r="G41" s="86" t="s">
        <v>661</v>
      </c>
      <c r="H41" s="86" t="s">
        <v>131</v>
      </c>
      <c r="I41" s="83">
        <v>316903.57152</v>
      </c>
      <c r="J41" s="85">
        <v>9638</v>
      </c>
      <c r="K41" s="83">
        <v>191.050705037</v>
      </c>
      <c r="L41" s="83">
        <v>30734.216928385002</v>
      </c>
      <c r="M41" s="84">
        <v>2.7292937369322754E-3</v>
      </c>
      <c r="N41" s="84">
        <f t="shared" si="0"/>
        <v>1.2168034952539375E-2</v>
      </c>
      <c r="O41" s="84">
        <f>L41/'סכום נכסי הקרן'!$C$42</f>
        <v>3.0000913139839372E-3</v>
      </c>
    </row>
    <row r="42" spans="2:15">
      <c r="B42" s="76" t="s">
        <v>1185</v>
      </c>
      <c r="C42" s="73" t="s">
        <v>1186</v>
      </c>
      <c r="D42" s="86" t="s">
        <v>118</v>
      </c>
      <c r="E42" s="86" t="s">
        <v>296</v>
      </c>
      <c r="F42" s="73" t="s">
        <v>1187</v>
      </c>
      <c r="G42" s="86" t="s">
        <v>672</v>
      </c>
      <c r="H42" s="86" t="s">
        <v>131</v>
      </c>
      <c r="I42" s="83">
        <v>914280.23289199988</v>
      </c>
      <c r="J42" s="85">
        <v>1873</v>
      </c>
      <c r="K42" s="73"/>
      <c r="L42" s="83">
        <v>17124.468762073</v>
      </c>
      <c r="M42" s="84">
        <v>2.1450666754113511E-3</v>
      </c>
      <c r="N42" s="84">
        <f t="shared" si="0"/>
        <v>6.7797769152897784E-3</v>
      </c>
      <c r="O42" s="84">
        <f>L42/'סכום נכסי הקרן'!$C$42</f>
        <v>1.6715887087474946E-3</v>
      </c>
    </row>
    <row r="43" spans="2:15">
      <c r="B43" s="76" t="s">
        <v>1188</v>
      </c>
      <c r="C43" s="73" t="s">
        <v>1189</v>
      </c>
      <c r="D43" s="86" t="s">
        <v>118</v>
      </c>
      <c r="E43" s="86" t="s">
        <v>296</v>
      </c>
      <c r="F43" s="73" t="s">
        <v>782</v>
      </c>
      <c r="G43" s="86" t="s">
        <v>783</v>
      </c>
      <c r="H43" s="86" t="s">
        <v>131</v>
      </c>
      <c r="I43" s="83">
        <v>1306273.4619720001</v>
      </c>
      <c r="J43" s="85">
        <v>2439</v>
      </c>
      <c r="K43" s="73"/>
      <c r="L43" s="83">
        <v>31860.009737502001</v>
      </c>
      <c r="M43" s="84">
        <v>3.6656676033779327E-3</v>
      </c>
      <c r="N43" s="84">
        <f t="shared" si="0"/>
        <v>1.2613749456428411E-2</v>
      </c>
      <c r="O43" s="84">
        <f>L43/'סכום נכסי הקרן'!$C$42</f>
        <v>3.10998450683305E-3</v>
      </c>
    </row>
    <row r="44" spans="2:15">
      <c r="B44" s="72"/>
      <c r="C44" s="73"/>
      <c r="D44" s="73"/>
      <c r="E44" s="73"/>
      <c r="F44" s="73"/>
      <c r="G44" s="73"/>
      <c r="H44" s="73"/>
      <c r="I44" s="83"/>
      <c r="J44" s="85"/>
      <c r="K44" s="73"/>
      <c r="L44" s="73"/>
      <c r="M44" s="73"/>
      <c r="N44" s="84"/>
      <c r="O44" s="73"/>
    </row>
    <row r="45" spans="2:15">
      <c r="B45" s="89" t="s">
        <v>1190</v>
      </c>
      <c r="C45" s="71"/>
      <c r="D45" s="71"/>
      <c r="E45" s="71"/>
      <c r="F45" s="71"/>
      <c r="G45" s="71"/>
      <c r="H45" s="71"/>
      <c r="I45" s="80"/>
      <c r="J45" s="82"/>
      <c r="K45" s="80">
        <v>2465.047662252</v>
      </c>
      <c r="L45" s="80">
        <v>440343.33948670689</v>
      </c>
      <c r="M45" s="71"/>
      <c r="N45" s="81">
        <f t="shared" si="0"/>
        <v>0.17433706407673605</v>
      </c>
      <c r="O45" s="81">
        <f>L45/'סכום נכסי הקרן'!$C$42</f>
        <v>4.2983695697958617E-2</v>
      </c>
    </row>
    <row r="46" spans="2:15">
      <c r="B46" s="76" t="s">
        <v>1191</v>
      </c>
      <c r="C46" s="73" t="s">
        <v>1192</v>
      </c>
      <c r="D46" s="86" t="s">
        <v>118</v>
      </c>
      <c r="E46" s="86" t="s">
        <v>296</v>
      </c>
      <c r="F46" s="73" t="s">
        <v>1193</v>
      </c>
      <c r="G46" s="86" t="s">
        <v>1194</v>
      </c>
      <c r="H46" s="86" t="s">
        <v>131</v>
      </c>
      <c r="I46" s="83">
        <v>1421794.1311659997</v>
      </c>
      <c r="J46" s="85">
        <v>321.5</v>
      </c>
      <c r="K46" s="73"/>
      <c r="L46" s="83">
        <v>4571.0681319920004</v>
      </c>
      <c r="M46" s="84">
        <v>4.7895546502113792E-3</v>
      </c>
      <c r="N46" s="84">
        <f t="shared" si="0"/>
        <v>1.8097391884140729E-3</v>
      </c>
      <c r="O46" s="84">
        <f>L46/'סכום נכסי הקרן'!$C$42</f>
        <v>4.4620046218755554E-4</v>
      </c>
    </row>
    <row r="47" spans="2:15">
      <c r="B47" s="76" t="s">
        <v>1195</v>
      </c>
      <c r="C47" s="73" t="s">
        <v>1196</v>
      </c>
      <c r="D47" s="86" t="s">
        <v>118</v>
      </c>
      <c r="E47" s="86" t="s">
        <v>296</v>
      </c>
      <c r="F47" s="73" t="s">
        <v>625</v>
      </c>
      <c r="G47" s="86" t="s">
        <v>419</v>
      </c>
      <c r="H47" s="86" t="s">
        <v>131</v>
      </c>
      <c r="I47" s="83">
        <v>1031233.441378</v>
      </c>
      <c r="J47" s="85">
        <v>3344</v>
      </c>
      <c r="K47" s="73"/>
      <c r="L47" s="83">
        <v>34484.446279694996</v>
      </c>
      <c r="M47" s="84">
        <v>5.7814158231457215E-3</v>
      </c>
      <c r="N47" s="84">
        <f t="shared" si="0"/>
        <v>1.3652794493773502E-2</v>
      </c>
      <c r="O47" s="84">
        <f>L47/'סכום נכסי הקרן'!$C$42</f>
        <v>3.3661663803677398E-3</v>
      </c>
    </row>
    <row r="48" spans="2:15">
      <c r="B48" s="76" t="s">
        <v>1197</v>
      </c>
      <c r="C48" s="73" t="s">
        <v>1198</v>
      </c>
      <c r="D48" s="86" t="s">
        <v>118</v>
      </c>
      <c r="E48" s="86" t="s">
        <v>296</v>
      </c>
      <c r="F48" s="73" t="s">
        <v>788</v>
      </c>
      <c r="G48" s="86" t="s">
        <v>672</v>
      </c>
      <c r="H48" s="86" t="s">
        <v>131</v>
      </c>
      <c r="I48" s="83">
        <v>610937.30038000003</v>
      </c>
      <c r="J48" s="85">
        <v>1105</v>
      </c>
      <c r="K48" s="73"/>
      <c r="L48" s="83">
        <v>6750.8571691090001</v>
      </c>
      <c r="M48" s="84">
        <v>2.89900518366378E-3</v>
      </c>
      <c r="N48" s="84">
        <f t="shared" si="0"/>
        <v>2.6727430923237064E-3</v>
      </c>
      <c r="O48" s="84">
        <f>L48/'סכום נכסי הקרן'!$C$42</f>
        <v>6.5897849299960517E-4</v>
      </c>
    </row>
    <row r="49" spans="2:15">
      <c r="B49" s="76" t="s">
        <v>1199</v>
      </c>
      <c r="C49" s="73" t="s">
        <v>1200</v>
      </c>
      <c r="D49" s="86" t="s">
        <v>118</v>
      </c>
      <c r="E49" s="86" t="s">
        <v>296</v>
      </c>
      <c r="F49" s="73" t="s">
        <v>1201</v>
      </c>
      <c r="G49" s="86" t="s">
        <v>415</v>
      </c>
      <c r="H49" s="86" t="s">
        <v>131</v>
      </c>
      <c r="I49" s="83">
        <v>37114.711385000002</v>
      </c>
      <c r="J49" s="85">
        <v>9735</v>
      </c>
      <c r="K49" s="73"/>
      <c r="L49" s="83">
        <v>3613.1171533030001</v>
      </c>
      <c r="M49" s="84">
        <v>2.5291265021468953E-3</v>
      </c>
      <c r="N49" s="84">
        <f t="shared" si="0"/>
        <v>1.4304752228258802E-3</v>
      </c>
      <c r="O49" s="84">
        <f>L49/'סכום נכסי הקרן'!$C$42</f>
        <v>3.5269098976195372E-4</v>
      </c>
    </row>
    <row r="50" spans="2:15">
      <c r="B50" s="76" t="s">
        <v>1202</v>
      </c>
      <c r="C50" s="73" t="s">
        <v>1203</v>
      </c>
      <c r="D50" s="86" t="s">
        <v>118</v>
      </c>
      <c r="E50" s="86" t="s">
        <v>296</v>
      </c>
      <c r="F50" s="73" t="s">
        <v>1204</v>
      </c>
      <c r="G50" s="86" t="s">
        <v>126</v>
      </c>
      <c r="H50" s="86" t="s">
        <v>131</v>
      </c>
      <c r="I50" s="83">
        <v>22437.792642</v>
      </c>
      <c r="J50" s="85">
        <v>12300</v>
      </c>
      <c r="K50" s="73"/>
      <c r="L50" s="83">
        <v>2759.8485208410002</v>
      </c>
      <c r="M50" s="84">
        <v>1.9890563341276751E-3</v>
      </c>
      <c r="N50" s="84">
        <f t="shared" si="0"/>
        <v>1.0926562190784934E-3</v>
      </c>
      <c r="O50" s="84">
        <f>L50/'סכום נכסי הקרן'!$C$42</f>
        <v>2.6939998486311139E-4</v>
      </c>
    </row>
    <row r="51" spans="2:15">
      <c r="B51" s="76" t="s">
        <v>1205</v>
      </c>
      <c r="C51" s="73" t="s">
        <v>1206</v>
      </c>
      <c r="D51" s="86" t="s">
        <v>118</v>
      </c>
      <c r="E51" s="86" t="s">
        <v>296</v>
      </c>
      <c r="F51" s="73" t="s">
        <v>1207</v>
      </c>
      <c r="G51" s="86" t="s">
        <v>783</v>
      </c>
      <c r="H51" s="86" t="s">
        <v>131</v>
      </c>
      <c r="I51" s="83">
        <v>832331.60282699997</v>
      </c>
      <c r="J51" s="85">
        <v>1565</v>
      </c>
      <c r="K51" s="73"/>
      <c r="L51" s="83">
        <v>13025.989584236</v>
      </c>
      <c r="M51" s="84">
        <v>7.6490619280032155E-3</v>
      </c>
      <c r="N51" s="84">
        <f t="shared" si="0"/>
        <v>5.1571412058984993E-3</v>
      </c>
      <c r="O51" s="84">
        <f>L51/'סכום נכסי הקרן'!$C$42</f>
        <v>1.271519567222797E-3</v>
      </c>
    </row>
    <row r="52" spans="2:15">
      <c r="B52" s="76" t="s">
        <v>1208</v>
      </c>
      <c r="C52" s="73" t="s">
        <v>1209</v>
      </c>
      <c r="D52" s="86" t="s">
        <v>118</v>
      </c>
      <c r="E52" s="86" t="s">
        <v>296</v>
      </c>
      <c r="F52" s="73" t="s">
        <v>1210</v>
      </c>
      <c r="G52" s="86" t="s">
        <v>1211</v>
      </c>
      <c r="H52" s="86" t="s">
        <v>131</v>
      </c>
      <c r="I52" s="83">
        <v>1204694.1885279999</v>
      </c>
      <c r="J52" s="85">
        <v>213.6</v>
      </c>
      <c r="K52" s="73"/>
      <c r="L52" s="83">
        <v>2573.2267868140002</v>
      </c>
      <c r="M52" s="84">
        <v>2.8450388887377052E-3</v>
      </c>
      <c r="N52" s="84">
        <f t="shared" si="0"/>
        <v>1.0187704979021457E-3</v>
      </c>
      <c r="O52" s="84">
        <f>L52/'סכום נכסי הקרן'!$C$42</f>
        <v>2.5118308203589358E-4</v>
      </c>
    </row>
    <row r="53" spans="2:15">
      <c r="B53" s="76" t="s">
        <v>1212</v>
      </c>
      <c r="C53" s="73" t="s">
        <v>1213</v>
      </c>
      <c r="D53" s="86" t="s">
        <v>118</v>
      </c>
      <c r="E53" s="86" t="s">
        <v>296</v>
      </c>
      <c r="F53" s="73" t="s">
        <v>1214</v>
      </c>
      <c r="G53" s="86" t="s">
        <v>156</v>
      </c>
      <c r="H53" s="86" t="s">
        <v>131</v>
      </c>
      <c r="I53" s="83">
        <v>8326.7962779999998</v>
      </c>
      <c r="J53" s="85">
        <v>3391</v>
      </c>
      <c r="K53" s="73"/>
      <c r="L53" s="83">
        <v>282.36166179400004</v>
      </c>
      <c r="M53" s="84">
        <v>2.3717927434810775E-4</v>
      </c>
      <c r="N53" s="84">
        <f t="shared" si="0"/>
        <v>1.1179027524834469E-4</v>
      </c>
      <c r="O53" s="84">
        <f>L53/'סכום נכסי הקרן'!$C$42</f>
        <v>2.7562464692825443E-5</v>
      </c>
    </row>
    <row r="54" spans="2:15">
      <c r="B54" s="76" t="s">
        <v>1215</v>
      </c>
      <c r="C54" s="73" t="s">
        <v>1216</v>
      </c>
      <c r="D54" s="86" t="s">
        <v>118</v>
      </c>
      <c r="E54" s="86" t="s">
        <v>296</v>
      </c>
      <c r="F54" s="73" t="s">
        <v>1217</v>
      </c>
      <c r="G54" s="86" t="s">
        <v>126</v>
      </c>
      <c r="H54" s="86" t="s">
        <v>131</v>
      </c>
      <c r="I54" s="83">
        <v>30094.375424000002</v>
      </c>
      <c r="J54" s="85">
        <v>11140</v>
      </c>
      <c r="K54" s="73"/>
      <c r="L54" s="83">
        <v>3352.5134222340002</v>
      </c>
      <c r="M54" s="84">
        <v>1.3684818836885851E-3</v>
      </c>
      <c r="N54" s="84">
        <f t="shared" si="0"/>
        <v>1.3272991661266412E-3</v>
      </c>
      <c r="O54" s="84">
        <f>L54/'סכום נכסי הקרן'!$C$42</f>
        <v>3.2725240475444577E-4</v>
      </c>
    </row>
    <row r="55" spans="2:15">
      <c r="B55" s="76" t="s">
        <v>1218</v>
      </c>
      <c r="C55" s="73" t="s">
        <v>1219</v>
      </c>
      <c r="D55" s="86" t="s">
        <v>118</v>
      </c>
      <c r="E55" s="86" t="s">
        <v>296</v>
      </c>
      <c r="F55" s="73" t="s">
        <v>1220</v>
      </c>
      <c r="G55" s="86" t="s">
        <v>154</v>
      </c>
      <c r="H55" s="86" t="s">
        <v>131</v>
      </c>
      <c r="I55" s="83">
        <v>14988.409635</v>
      </c>
      <c r="J55" s="85">
        <v>26800</v>
      </c>
      <c r="K55" s="73"/>
      <c r="L55" s="83">
        <v>4016.89378218</v>
      </c>
      <c r="M55" s="84">
        <v>1.5528019170798673E-3</v>
      </c>
      <c r="N55" s="84">
        <f t="shared" si="0"/>
        <v>1.5903350996739618E-3</v>
      </c>
      <c r="O55" s="84">
        <f>L55/'סכום נכסי הקרן'!$C$42</f>
        <v>3.9210526083013344E-4</v>
      </c>
    </row>
    <row r="56" spans="2:15">
      <c r="B56" s="76" t="s">
        <v>1221</v>
      </c>
      <c r="C56" s="73" t="s">
        <v>1222</v>
      </c>
      <c r="D56" s="86" t="s">
        <v>118</v>
      </c>
      <c r="E56" s="86" t="s">
        <v>296</v>
      </c>
      <c r="F56" s="73" t="s">
        <v>823</v>
      </c>
      <c r="G56" s="86" t="s">
        <v>154</v>
      </c>
      <c r="H56" s="86" t="s">
        <v>131</v>
      </c>
      <c r="I56" s="83">
        <v>5554274.7078759996</v>
      </c>
      <c r="J56" s="85">
        <v>670</v>
      </c>
      <c r="K56" s="73"/>
      <c r="L56" s="83">
        <v>37213.640542768</v>
      </c>
      <c r="M56" s="84">
        <v>6.7490914626268973E-3</v>
      </c>
      <c r="N56" s="84">
        <f t="shared" si="0"/>
        <v>1.4733314334663664E-2</v>
      </c>
      <c r="O56" s="84">
        <f>L56/'סכום נכסי הקרן'!$C$42</f>
        <v>3.6325740790541551E-3</v>
      </c>
    </row>
    <row r="57" spans="2:15">
      <c r="B57" s="76" t="s">
        <v>1223</v>
      </c>
      <c r="C57" s="73" t="s">
        <v>1224</v>
      </c>
      <c r="D57" s="86" t="s">
        <v>118</v>
      </c>
      <c r="E57" s="86" t="s">
        <v>296</v>
      </c>
      <c r="F57" s="73" t="s">
        <v>671</v>
      </c>
      <c r="G57" s="86" t="s">
        <v>672</v>
      </c>
      <c r="H57" s="86" t="s">
        <v>131</v>
      </c>
      <c r="I57" s="83">
        <v>53032.343638999999</v>
      </c>
      <c r="J57" s="85">
        <v>13070</v>
      </c>
      <c r="K57" s="73"/>
      <c r="L57" s="83">
        <v>6931.3273136200005</v>
      </c>
      <c r="M57" s="84">
        <v>4.1944234302018039E-3</v>
      </c>
      <c r="N57" s="84">
        <f t="shared" si="0"/>
        <v>2.7441933274611947E-3</v>
      </c>
      <c r="O57" s="84">
        <f>L57/'סכום נכסי הקרן'!$C$42</f>
        <v>6.76594914275035E-4</v>
      </c>
    </row>
    <row r="58" spans="2:15">
      <c r="B58" s="76" t="s">
        <v>1225</v>
      </c>
      <c r="C58" s="73" t="s">
        <v>1226</v>
      </c>
      <c r="D58" s="86" t="s">
        <v>118</v>
      </c>
      <c r="E58" s="86" t="s">
        <v>296</v>
      </c>
      <c r="F58" s="73" t="s">
        <v>1227</v>
      </c>
      <c r="G58" s="86" t="s">
        <v>650</v>
      </c>
      <c r="H58" s="86" t="s">
        <v>131</v>
      </c>
      <c r="I58" s="83">
        <v>37213.650758000003</v>
      </c>
      <c r="J58" s="85">
        <v>8387</v>
      </c>
      <c r="K58" s="73"/>
      <c r="L58" s="83">
        <v>3121.1088888190002</v>
      </c>
      <c r="M58" s="84">
        <v>1.024293657183526E-3</v>
      </c>
      <c r="N58" s="84">
        <f t="shared" si="0"/>
        <v>1.2356834123454126E-3</v>
      </c>
      <c r="O58" s="84">
        <f>L58/'סכום נכסי הקרן'!$C$42</f>
        <v>3.0466407161641561E-4</v>
      </c>
    </row>
    <row r="59" spans="2:15">
      <c r="B59" s="76" t="s">
        <v>1228</v>
      </c>
      <c r="C59" s="73" t="s">
        <v>1229</v>
      </c>
      <c r="D59" s="86" t="s">
        <v>118</v>
      </c>
      <c r="E59" s="86" t="s">
        <v>296</v>
      </c>
      <c r="F59" s="73" t="s">
        <v>1230</v>
      </c>
      <c r="G59" s="86" t="s">
        <v>1166</v>
      </c>
      <c r="H59" s="86" t="s">
        <v>131</v>
      </c>
      <c r="I59" s="83">
        <v>129344.56756699999</v>
      </c>
      <c r="J59" s="85">
        <v>4911</v>
      </c>
      <c r="K59" s="73"/>
      <c r="L59" s="83">
        <v>6352.1117132139989</v>
      </c>
      <c r="M59" s="84">
        <v>5.2301156507402451E-3</v>
      </c>
      <c r="N59" s="84">
        <f t="shared" si="0"/>
        <v>2.5148751155406198E-3</v>
      </c>
      <c r="O59" s="84">
        <f>L59/'סכום נכסי הקרן'!$C$42</f>
        <v>6.2005533509033937E-4</v>
      </c>
    </row>
    <row r="60" spans="2:15">
      <c r="B60" s="76" t="s">
        <v>1231</v>
      </c>
      <c r="C60" s="73" t="s">
        <v>1232</v>
      </c>
      <c r="D60" s="86" t="s">
        <v>118</v>
      </c>
      <c r="E60" s="86" t="s">
        <v>296</v>
      </c>
      <c r="F60" s="73" t="s">
        <v>826</v>
      </c>
      <c r="G60" s="86" t="s">
        <v>419</v>
      </c>
      <c r="H60" s="86" t="s">
        <v>131</v>
      </c>
      <c r="I60" s="83">
        <v>3231501.6739340001</v>
      </c>
      <c r="J60" s="85">
        <v>72.8</v>
      </c>
      <c r="K60" s="73"/>
      <c r="L60" s="83">
        <v>2352.5332183800001</v>
      </c>
      <c r="M60" s="84">
        <v>1.0080445500564583E-3</v>
      </c>
      <c r="N60" s="84">
        <f t="shared" si="0"/>
        <v>9.3139534008495044E-4</v>
      </c>
      <c r="O60" s="84">
        <f>L60/'סכום נכסי הקרן'!$C$42</f>
        <v>2.296402895432867E-4</v>
      </c>
    </row>
    <row r="61" spans="2:15">
      <c r="B61" s="76" t="s">
        <v>1233</v>
      </c>
      <c r="C61" s="73" t="s">
        <v>1234</v>
      </c>
      <c r="D61" s="86" t="s">
        <v>118</v>
      </c>
      <c r="E61" s="86" t="s">
        <v>296</v>
      </c>
      <c r="F61" s="73" t="s">
        <v>405</v>
      </c>
      <c r="G61" s="86" t="s">
        <v>350</v>
      </c>
      <c r="H61" s="86" t="s">
        <v>131</v>
      </c>
      <c r="I61" s="83">
        <v>948296.10528000002</v>
      </c>
      <c r="J61" s="85">
        <v>2618</v>
      </c>
      <c r="K61" s="73"/>
      <c r="L61" s="83">
        <v>24826.392036216996</v>
      </c>
      <c r="M61" s="84">
        <v>4.4363256485047747E-3</v>
      </c>
      <c r="N61" s="84">
        <f t="shared" si="0"/>
        <v>9.829058171419873E-3</v>
      </c>
      <c r="O61" s="84">
        <f>L61/'סכום נכסי הקרן'!$C$42</f>
        <v>2.4234046137881671E-3</v>
      </c>
    </row>
    <row r="62" spans="2:15">
      <c r="B62" s="76" t="s">
        <v>1235</v>
      </c>
      <c r="C62" s="73" t="s">
        <v>1236</v>
      </c>
      <c r="D62" s="86" t="s">
        <v>118</v>
      </c>
      <c r="E62" s="86" t="s">
        <v>296</v>
      </c>
      <c r="F62" s="73" t="s">
        <v>1237</v>
      </c>
      <c r="G62" s="86" t="s">
        <v>154</v>
      </c>
      <c r="H62" s="86" t="s">
        <v>131</v>
      </c>
      <c r="I62" s="83">
        <v>270379.15419999999</v>
      </c>
      <c r="J62" s="85">
        <v>1521</v>
      </c>
      <c r="K62" s="73"/>
      <c r="L62" s="83">
        <v>4112.466935382</v>
      </c>
      <c r="M62" s="84">
        <v>1.878637564531034E-3</v>
      </c>
      <c r="N62" s="84">
        <f t="shared" si="0"/>
        <v>1.6281736257504889E-3</v>
      </c>
      <c r="O62" s="84">
        <f>L62/'סכום נכסי הקרן'!$C$42</f>
        <v>4.0143454315541582E-4</v>
      </c>
    </row>
    <row r="63" spans="2:15">
      <c r="B63" s="76" t="s">
        <v>1238</v>
      </c>
      <c r="C63" s="73" t="s">
        <v>1239</v>
      </c>
      <c r="D63" s="86" t="s">
        <v>118</v>
      </c>
      <c r="E63" s="86" t="s">
        <v>296</v>
      </c>
      <c r="F63" s="73" t="s">
        <v>863</v>
      </c>
      <c r="G63" s="86" t="s">
        <v>125</v>
      </c>
      <c r="H63" s="86" t="s">
        <v>131</v>
      </c>
      <c r="I63" s="83">
        <v>3179416.9857200002</v>
      </c>
      <c r="J63" s="85">
        <v>388</v>
      </c>
      <c r="K63" s="83">
        <v>321.45494846299999</v>
      </c>
      <c r="L63" s="83">
        <v>12657.592854136998</v>
      </c>
      <c r="M63" s="84">
        <v>2.7086191799247129E-3</v>
      </c>
      <c r="N63" s="84">
        <f t="shared" si="0"/>
        <v>5.011288643632439E-3</v>
      </c>
      <c r="O63" s="84">
        <f>L63/'סכום נכסי הקרן'!$C$42</f>
        <v>1.2355588712777718E-3</v>
      </c>
    </row>
    <row r="64" spans="2:15">
      <c r="B64" s="76" t="s">
        <v>1240</v>
      </c>
      <c r="C64" s="73" t="s">
        <v>1241</v>
      </c>
      <c r="D64" s="86" t="s">
        <v>118</v>
      </c>
      <c r="E64" s="86" t="s">
        <v>296</v>
      </c>
      <c r="F64" s="73" t="s">
        <v>754</v>
      </c>
      <c r="G64" s="86" t="s">
        <v>672</v>
      </c>
      <c r="H64" s="86" t="s">
        <v>131</v>
      </c>
      <c r="I64" s="83">
        <v>57777.497795000003</v>
      </c>
      <c r="J64" s="85">
        <v>14960</v>
      </c>
      <c r="K64" s="73"/>
      <c r="L64" s="83">
        <v>8643.5136701660012</v>
      </c>
      <c r="M64" s="84">
        <v>3.0884058263497757E-3</v>
      </c>
      <c r="N64" s="84">
        <f t="shared" si="0"/>
        <v>3.4220678762176757E-3</v>
      </c>
      <c r="O64" s="84">
        <f>L64/'סכום נכסי הקרן'!$C$42</f>
        <v>8.4372835477116749E-4</v>
      </c>
    </row>
    <row r="65" spans="2:15">
      <c r="B65" s="76" t="s">
        <v>1242</v>
      </c>
      <c r="C65" s="73" t="s">
        <v>1243</v>
      </c>
      <c r="D65" s="86" t="s">
        <v>118</v>
      </c>
      <c r="E65" s="86" t="s">
        <v>296</v>
      </c>
      <c r="F65" s="73" t="s">
        <v>1244</v>
      </c>
      <c r="G65" s="86" t="s">
        <v>127</v>
      </c>
      <c r="H65" s="86" t="s">
        <v>131</v>
      </c>
      <c r="I65" s="83">
        <v>46624.710353000002</v>
      </c>
      <c r="J65" s="85">
        <v>52940</v>
      </c>
      <c r="K65" s="73"/>
      <c r="L65" s="83">
        <v>24683.121660847002</v>
      </c>
      <c r="M65" s="84">
        <v>8.7566577499391032E-3</v>
      </c>
      <c r="N65" s="84">
        <f t="shared" si="0"/>
        <v>9.7723357587673008E-3</v>
      </c>
      <c r="O65" s="84">
        <f>L65/'סכום נכסי הקרן'!$C$42</f>
        <v>2.4094194125481197E-3</v>
      </c>
    </row>
    <row r="66" spans="2:15">
      <c r="B66" s="76" t="s">
        <v>1245</v>
      </c>
      <c r="C66" s="73" t="s">
        <v>1246</v>
      </c>
      <c r="D66" s="86" t="s">
        <v>118</v>
      </c>
      <c r="E66" s="86" t="s">
        <v>296</v>
      </c>
      <c r="F66" s="73" t="s">
        <v>1247</v>
      </c>
      <c r="G66" s="86" t="s">
        <v>783</v>
      </c>
      <c r="H66" s="86" t="s">
        <v>131</v>
      </c>
      <c r="I66" s="83">
        <v>87595.851370000004</v>
      </c>
      <c r="J66" s="85">
        <v>6061</v>
      </c>
      <c r="K66" s="73"/>
      <c r="L66" s="83">
        <v>5309.1845515139994</v>
      </c>
      <c r="M66" s="84">
        <v>6.2262131131822071E-3</v>
      </c>
      <c r="N66" s="84">
        <f t="shared" si="0"/>
        <v>2.101968087972987E-3</v>
      </c>
      <c r="O66" s="84">
        <f>L66/'סכום נכסי הקרן'!$C$42</f>
        <v>5.182509934920222E-4</v>
      </c>
    </row>
    <row r="67" spans="2:15">
      <c r="B67" s="76" t="s">
        <v>1248</v>
      </c>
      <c r="C67" s="73" t="s">
        <v>1249</v>
      </c>
      <c r="D67" s="86" t="s">
        <v>118</v>
      </c>
      <c r="E67" s="86" t="s">
        <v>296</v>
      </c>
      <c r="F67" s="73" t="s">
        <v>1250</v>
      </c>
      <c r="G67" s="86" t="s">
        <v>1162</v>
      </c>
      <c r="H67" s="86" t="s">
        <v>131</v>
      </c>
      <c r="I67" s="83">
        <v>51728.822225000004</v>
      </c>
      <c r="J67" s="85">
        <v>42490</v>
      </c>
      <c r="K67" s="73"/>
      <c r="L67" s="83">
        <v>21979.576563568</v>
      </c>
      <c r="M67" s="84">
        <v>7.233070443991717E-3</v>
      </c>
      <c r="N67" s="84">
        <f t="shared" si="0"/>
        <v>8.7019707217757432E-3</v>
      </c>
      <c r="O67" s="84">
        <f>L67/'סכום נכסי הקרן'!$C$42</f>
        <v>2.1455154327522435E-3</v>
      </c>
    </row>
    <row r="68" spans="2:15">
      <c r="B68" s="76" t="s">
        <v>1251</v>
      </c>
      <c r="C68" s="73" t="s">
        <v>1252</v>
      </c>
      <c r="D68" s="86" t="s">
        <v>118</v>
      </c>
      <c r="E68" s="86" t="s">
        <v>296</v>
      </c>
      <c r="F68" s="73" t="s">
        <v>1253</v>
      </c>
      <c r="G68" s="86" t="s">
        <v>1162</v>
      </c>
      <c r="H68" s="86" t="s">
        <v>131</v>
      </c>
      <c r="I68" s="83">
        <v>131362.65406299999</v>
      </c>
      <c r="J68" s="85">
        <v>15240</v>
      </c>
      <c r="K68" s="73"/>
      <c r="L68" s="83">
        <v>20019.668479152999</v>
      </c>
      <c r="M68" s="84">
        <v>5.8324618367079544E-3</v>
      </c>
      <c r="N68" s="84">
        <f t="shared" si="0"/>
        <v>7.9260202516370087E-3</v>
      </c>
      <c r="O68" s="84">
        <f>L68/'סכום נכסי הקרן'!$C$42</f>
        <v>1.9542008717220623E-3</v>
      </c>
    </row>
    <row r="69" spans="2:15">
      <c r="B69" s="76" t="s">
        <v>1254</v>
      </c>
      <c r="C69" s="73" t="s">
        <v>1255</v>
      </c>
      <c r="D69" s="86" t="s">
        <v>118</v>
      </c>
      <c r="E69" s="86" t="s">
        <v>296</v>
      </c>
      <c r="F69" s="73" t="s">
        <v>1256</v>
      </c>
      <c r="G69" s="86" t="s">
        <v>128</v>
      </c>
      <c r="H69" s="86" t="s">
        <v>131</v>
      </c>
      <c r="I69" s="83">
        <v>466563.46830000001</v>
      </c>
      <c r="J69" s="85">
        <v>1085</v>
      </c>
      <c r="K69" s="73"/>
      <c r="L69" s="83">
        <v>5062.2136312889997</v>
      </c>
      <c r="M69" s="84">
        <v>2.3328173415000002E-3</v>
      </c>
      <c r="N69" s="84">
        <f t="shared" si="0"/>
        <v>2.0041894200940875E-3</v>
      </c>
      <c r="O69" s="84">
        <f>L69/'סכום נכסי הקרן'!$C$42</f>
        <v>4.9414316233106813E-4</v>
      </c>
    </row>
    <row r="70" spans="2:15">
      <c r="B70" s="76" t="s">
        <v>1257</v>
      </c>
      <c r="C70" s="73" t="s">
        <v>1258</v>
      </c>
      <c r="D70" s="86" t="s">
        <v>118</v>
      </c>
      <c r="E70" s="86" t="s">
        <v>296</v>
      </c>
      <c r="F70" s="73" t="s">
        <v>690</v>
      </c>
      <c r="G70" s="86" t="s">
        <v>125</v>
      </c>
      <c r="H70" s="86" t="s">
        <v>131</v>
      </c>
      <c r="I70" s="83">
        <v>24367038.156355001</v>
      </c>
      <c r="J70" s="85">
        <v>62.9</v>
      </c>
      <c r="K70" s="83">
        <v>2143.5927137890003</v>
      </c>
      <c r="L70" s="83">
        <v>17470.459714184999</v>
      </c>
      <c r="M70" s="84">
        <v>9.4064629845496666E-3</v>
      </c>
      <c r="N70" s="84">
        <f t="shared" si="0"/>
        <v>6.9167587687194963E-3</v>
      </c>
      <c r="O70" s="84">
        <f>L70/'סכום נכסי הקרן'!$C$42</f>
        <v>1.7053622860137361E-3</v>
      </c>
    </row>
    <row r="71" spans="2:15">
      <c r="B71" s="76" t="s">
        <v>1259</v>
      </c>
      <c r="C71" s="73" t="s">
        <v>1260</v>
      </c>
      <c r="D71" s="86" t="s">
        <v>118</v>
      </c>
      <c r="E71" s="86" t="s">
        <v>296</v>
      </c>
      <c r="F71" s="73" t="s">
        <v>426</v>
      </c>
      <c r="G71" s="86" t="s">
        <v>350</v>
      </c>
      <c r="H71" s="86" t="s">
        <v>131</v>
      </c>
      <c r="I71" s="83">
        <v>12658.681774999999</v>
      </c>
      <c r="J71" s="85">
        <v>67280</v>
      </c>
      <c r="K71" s="73"/>
      <c r="L71" s="83">
        <v>8516.7610982390015</v>
      </c>
      <c r="M71" s="84">
        <v>2.4276820193590404E-3</v>
      </c>
      <c r="N71" s="84">
        <f t="shared" si="0"/>
        <v>3.3718850546046886E-3</v>
      </c>
      <c r="O71" s="84">
        <f>L71/'סכום נכסי הקרן'!$C$42</f>
        <v>8.3135552318253786E-4</v>
      </c>
    </row>
    <row r="72" spans="2:15">
      <c r="B72" s="76" t="s">
        <v>1261</v>
      </c>
      <c r="C72" s="73" t="s">
        <v>1262</v>
      </c>
      <c r="D72" s="86" t="s">
        <v>118</v>
      </c>
      <c r="E72" s="86" t="s">
        <v>296</v>
      </c>
      <c r="F72" s="73" t="s">
        <v>1263</v>
      </c>
      <c r="G72" s="86" t="s">
        <v>415</v>
      </c>
      <c r="H72" s="86" t="s">
        <v>131</v>
      </c>
      <c r="I72" s="83">
        <v>158994.05055099999</v>
      </c>
      <c r="J72" s="85">
        <v>5018</v>
      </c>
      <c r="K72" s="73"/>
      <c r="L72" s="83">
        <v>7978.3214568399999</v>
      </c>
      <c r="M72" s="84">
        <v>2.3504229899808955E-3</v>
      </c>
      <c r="N72" s="84">
        <f t="shared" si="0"/>
        <v>3.1587105204481064E-3</v>
      </c>
      <c r="O72" s="84">
        <f>L72/'סכום נכסי הקרן'!$C$42</f>
        <v>7.7879625040100571E-4</v>
      </c>
    </row>
    <row r="73" spans="2:15">
      <c r="B73" s="76" t="s">
        <v>1264</v>
      </c>
      <c r="C73" s="73" t="s">
        <v>1265</v>
      </c>
      <c r="D73" s="86" t="s">
        <v>118</v>
      </c>
      <c r="E73" s="86" t="s">
        <v>296</v>
      </c>
      <c r="F73" s="73" t="s">
        <v>1266</v>
      </c>
      <c r="G73" s="86" t="s">
        <v>126</v>
      </c>
      <c r="H73" s="86" t="s">
        <v>131</v>
      </c>
      <c r="I73" s="83">
        <v>20723.386608000001</v>
      </c>
      <c r="J73" s="85">
        <v>15310</v>
      </c>
      <c r="K73" s="73"/>
      <c r="L73" s="83">
        <v>3172.7504896679998</v>
      </c>
      <c r="M73" s="84">
        <v>1.6329444882513006E-3</v>
      </c>
      <c r="N73" s="84">
        <f t="shared" si="0"/>
        <v>1.2561289244467919E-3</v>
      </c>
      <c r="O73" s="84">
        <f>L73/'סכום נכסי הקרן'!$C$42</f>
        <v>3.0970501729947356E-4</v>
      </c>
    </row>
    <row r="74" spans="2:15">
      <c r="B74" s="76" t="s">
        <v>1267</v>
      </c>
      <c r="C74" s="73" t="s">
        <v>1268</v>
      </c>
      <c r="D74" s="86" t="s">
        <v>118</v>
      </c>
      <c r="E74" s="86" t="s">
        <v>296</v>
      </c>
      <c r="F74" s="73" t="s">
        <v>532</v>
      </c>
      <c r="G74" s="86" t="s">
        <v>350</v>
      </c>
      <c r="H74" s="86" t="s">
        <v>131</v>
      </c>
      <c r="I74" s="83">
        <v>79376.560194000005</v>
      </c>
      <c r="J74" s="85">
        <v>9780</v>
      </c>
      <c r="K74" s="73"/>
      <c r="L74" s="83">
        <v>7763.0275869990001</v>
      </c>
      <c r="M74" s="84">
        <v>2.1837081652105964E-3</v>
      </c>
      <c r="N74" s="84">
        <f t="shared" si="0"/>
        <v>3.0734731662836251E-3</v>
      </c>
      <c r="O74" s="84">
        <f>L74/'סכום נכסי הקרן'!$C$42</f>
        <v>7.5778054434384441E-4</v>
      </c>
    </row>
    <row r="75" spans="2:15">
      <c r="B75" s="76" t="s">
        <v>1269</v>
      </c>
      <c r="C75" s="73" t="s">
        <v>1270</v>
      </c>
      <c r="D75" s="86" t="s">
        <v>118</v>
      </c>
      <c r="E75" s="86" t="s">
        <v>296</v>
      </c>
      <c r="F75" s="73" t="s">
        <v>1271</v>
      </c>
      <c r="G75" s="86" t="s">
        <v>415</v>
      </c>
      <c r="H75" s="86" t="s">
        <v>131</v>
      </c>
      <c r="I75" s="83">
        <v>131923.98469799999</v>
      </c>
      <c r="J75" s="85">
        <v>6015</v>
      </c>
      <c r="K75" s="73"/>
      <c r="L75" s="83">
        <v>7935.2276795870011</v>
      </c>
      <c r="M75" s="84">
        <v>2.085031744929675E-3</v>
      </c>
      <c r="N75" s="84">
        <f t="shared" ref="N75:N137" si="1">IFERROR(L75/$L$11,0)</f>
        <v>3.1416491914064951E-3</v>
      </c>
      <c r="O75" s="84">
        <f>L75/'סכום נכסי הקרן'!$C$42</f>
        <v>7.7458969237726523E-4</v>
      </c>
    </row>
    <row r="76" spans="2:15">
      <c r="B76" s="76" t="s">
        <v>1272</v>
      </c>
      <c r="C76" s="73" t="s">
        <v>1273</v>
      </c>
      <c r="D76" s="86" t="s">
        <v>118</v>
      </c>
      <c r="E76" s="86" t="s">
        <v>296</v>
      </c>
      <c r="F76" s="73" t="s">
        <v>1274</v>
      </c>
      <c r="G76" s="86" t="s">
        <v>650</v>
      </c>
      <c r="H76" s="86" t="s">
        <v>131</v>
      </c>
      <c r="I76" s="83">
        <v>78368.810064000005</v>
      </c>
      <c r="J76" s="85">
        <v>6142</v>
      </c>
      <c r="K76" s="73"/>
      <c r="L76" s="83">
        <v>4813.4123141370001</v>
      </c>
      <c r="M76" s="84">
        <v>3.1347524025600003E-3</v>
      </c>
      <c r="N76" s="84">
        <f t="shared" si="1"/>
        <v>1.9056860767228318E-3</v>
      </c>
      <c r="O76" s="84">
        <f>L76/'סכום נכסי הקרן'!$C$42</f>
        <v>4.698566587173677E-4</v>
      </c>
    </row>
    <row r="77" spans="2:15">
      <c r="B77" s="76" t="s">
        <v>1275</v>
      </c>
      <c r="C77" s="73" t="s">
        <v>1276</v>
      </c>
      <c r="D77" s="86" t="s">
        <v>118</v>
      </c>
      <c r="E77" s="86" t="s">
        <v>296</v>
      </c>
      <c r="F77" s="73" t="s">
        <v>1277</v>
      </c>
      <c r="G77" s="86" t="s">
        <v>126</v>
      </c>
      <c r="H77" s="86" t="s">
        <v>131</v>
      </c>
      <c r="I77" s="83">
        <v>129311.76940000002</v>
      </c>
      <c r="J77" s="85">
        <v>1425</v>
      </c>
      <c r="K77" s="73"/>
      <c r="L77" s="83">
        <v>1842.6927139500001</v>
      </c>
      <c r="M77" s="84">
        <v>9.0844118234696247E-4</v>
      </c>
      <c r="N77" s="84">
        <f t="shared" si="1"/>
        <v>7.2954353782233986E-4</v>
      </c>
      <c r="O77" s="84">
        <f>L77/'סכום נכסי הקרן'!$C$42</f>
        <v>1.7987269427896817E-4</v>
      </c>
    </row>
    <row r="78" spans="2:15">
      <c r="B78" s="76" t="s">
        <v>1278</v>
      </c>
      <c r="C78" s="73" t="s">
        <v>1279</v>
      </c>
      <c r="D78" s="86" t="s">
        <v>118</v>
      </c>
      <c r="E78" s="86" t="s">
        <v>296</v>
      </c>
      <c r="F78" s="73" t="s">
        <v>1280</v>
      </c>
      <c r="G78" s="86" t="s">
        <v>127</v>
      </c>
      <c r="H78" s="86" t="s">
        <v>131</v>
      </c>
      <c r="I78" s="83">
        <v>3519615.850904</v>
      </c>
      <c r="J78" s="85">
        <v>307</v>
      </c>
      <c r="K78" s="73"/>
      <c r="L78" s="83">
        <v>10805.220662275</v>
      </c>
      <c r="M78" s="84">
        <v>7.5921561501120062E-3</v>
      </c>
      <c r="N78" s="84">
        <f t="shared" si="1"/>
        <v>4.2779128876075023E-3</v>
      </c>
      <c r="O78" s="84">
        <f>L78/'סכום נכסי הקרן'!$C$42</f>
        <v>1.0547413239812256E-3</v>
      </c>
    </row>
    <row r="79" spans="2:15">
      <c r="B79" s="76" t="s">
        <v>1281</v>
      </c>
      <c r="C79" s="73" t="s">
        <v>1282</v>
      </c>
      <c r="D79" s="86" t="s">
        <v>118</v>
      </c>
      <c r="E79" s="86" t="s">
        <v>296</v>
      </c>
      <c r="F79" s="73" t="s">
        <v>1283</v>
      </c>
      <c r="G79" s="86" t="s">
        <v>125</v>
      </c>
      <c r="H79" s="86" t="s">
        <v>131</v>
      </c>
      <c r="I79" s="83">
        <v>383906.604727</v>
      </c>
      <c r="J79" s="85">
        <v>1540</v>
      </c>
      <c r="K79" s="73"/>
      <c r="L79" s="83">
        <v>5912.1617126720002</v>
      </c>
      <c r="M79" s="84">
        <v>4.0768722910557659E-3</v>
      </c>
      <c r="N79" s="84">
        <f t="shared" si="1"/>
        <v>2.3406937789398289E-3</v>
      </c>
      <c r="O79" s="84">
        <f>L79/'סכום נכסי הקרן'!$C$42</f>
        <v>5.7711003479884971E-4</v>
      </c>
    </row>
    <row r="80" spans="2:15">
      <c r="B80" s="76" t="s">
        <v>1284</v>
      </c>
      <c r="C80" s="73" t="s">
        <v>1285</v>
      </c>
      <c r="D80" s="86" t="s">
        <v>118</v>
      </c>
      <c r="E80" s="86" t="s">
        <v>296</v>
      </c>
      <c r="F80" s="73" t="s">
        <v>1286</v>
      </c>
      <c r="G80" s="86" t="s">
        <v>419</v>
      </c>
      <c r="H80" s="86" t="s">
        <v>131</v>
      </c>
      <c r="I80" s="83">
        <v>48306.938916999992</v>
      </c>
      <c r="J80" s="85">
        <v>7776</v>
      </c>
      <c r="K80" s="73"/>
      <c r="L80" s="83">
        <v>3756.347570161</v>
      </c>
      <c r="M80" s="84">
        <v>3.0191836823124994E-3</v>
      </c>
      <c r="N80" s="84">
        <f t="shared" si="1"/>
        <v>1.4871818154374951E-3</v>
      </c>
      <c r="O80" s="84">
        <f>L80/'סכום נכסי הקרן'!$C$42</f>
        <v>3.6667229048990965E-4</v>
      </c>
    </row>
    <row r="81" spans="2:15">
      <c r="B81" s="76" t="s">
        <v>1287</v>
      </c>
      <c r="C81" s="73" t="s">
        <v>1288</v>
      </c>
      <c r="D81" s="86" t="s">
        <v>118</v>
      </c>
      <c r="E81" s="86" t="s">
        <v>296</v>
      </c>
      <c r="F81" s="73" t="s">
        <v>618</v>
      </c>
      <c r="G81" s="86" t="s">
        <v>155</v>
      </c>
      <c r="H81" s="86" t="s">
        <v>131</v>
      </c>
      <c r="I81" s="83">
        <v>786928.88869399996</v>
      </c>
      <c r="J81" s="85">
        <v>1584</v>
      </c>
      <c r="K81" s="73"/>
      <c r="L81" s="83">
        <v>12464.953596920002</v>
      </c>
      <c r="M81" s="84">
        <v>4.8344671021000431E-3</v>
      </c>
      <c r="N81" s="84">
        <f t="shared" si="1"/>
        <v>4.9350205148393882E-3</v>
      </c>
      <c r="O81" s="84">
        <f>L81/'סכום נכסי הקרן'!$C$42</f>
        <v>1.2167545736554931E-3</v>
      </c>
    </row>
    <row r="82" spans="2:15">
      <c r="B82" s="76" t="s">
        <v>1289</v>
      </c>
      <c r="C82" s="73" t="s">
        <v>1290</v>
      </c>
      <c r="D82" s="86" t="s">
        <v>118</v>
      </c>
      <c r="E82" s="86" t="s">
        <v>296</v>
      </c>
      <c r="F82" s="73" t="s">
        <v>1291</v>
      </c>
      <c r="G82" s="86" t="s">
        <v>650</v>
      </c>
      <c r="H82" s="86" t="s">
        <v>131</v>
      </c>
      <c r="I82" s="83">
        <v>21659.721375000001</v>
      </c>
      <c r="J82" s="85">
        <v>34500</v>
      </c>
      <c r="K82" s="73"/>
      <c r="L82" s="83">
        <v>7472.6038742030005</v>
      </c>
      <c r="M82" s="84">
        <v>3.0055725050964258E-3</v>
      </c>
      <c r="N82" s="84">
        <f t="shared" si="1"/>
        <v>2.9584910310113182E-3</v>
      </c>
      <c r="O82" s="84">
        <f>L82/'סכום נכסי הקרן'!$C$42</f>
        <v>7.2943111022081176E-4</v>
      </c>
    </row>
    <row r="83" spans="2:15">
      <c r="B83" s="76" t="s">
        <v>1292</v>
      </c>
      <c r="C83" s="73" t="s">
        <v>1293</v>
      </c>
      <c r="D83" s="86" t="s">
        <v>118</v>
      </c>
      <c r="E83" s="86" t="s">
        <v>296</v>
      </c>
      <c r="F83" s="73" t="s">
        <v>1294</v>
      </c>
      <c r="G83" s="86" t="s">
        <v>152</v>
      </c>
      <c r="H83" s="86" t="s">
        <v>131</v>
      </c>
      <c r="I83" s="83">
        <v>13631.400170999997</v>
      </c>
      <c r="J83" s="85">
        <v>32240</v>
      </c>
      <c r="K83" s="73"/>
      <c r="L83" s="83">
        <v>4394.7634152269993</v>
      </c>
      <c r="M83" s="84">
        <v>1.0051683182400284E-3</v>
      </c>
      <c r="N83" s="84">
        <f t="shared" si="1"/>
        <v>1.7399380947049703E-3</v>
      </c>
      <c r="O83" s="84">
        <f>L83/'סכום נכסי הקרן'!$C$42</f>
        <v>4.2899064517436925E-4</v>
      </c>
    </row>
    <row r="84" spans="2:15">
      <c r="B84" s="76" t="s">
        <v>1295</v>
      </c>
      <c r="C84" s="73" t="s">
        <v>1296</v>
      </c>
      <c r="D84" s="86" t="s">
        <v>118</v>
      </c>
      <c r="E84" s="86" t="s">
        <v>296</v>
      </c>
      <c r="F84" s="73" t="s">
        <v>571</v>
      </c>
      <c r="G84" s="86" t="s">
        <v>419</v>
      </c>
      <c r="H84" s="86" t="s">
        <v>131</v>
      </c>
      <c r="I84" s="83">
        <v>49934.033644000003</v>
      </c>
      <c r="J84" s="85">
        <v>34450</v>
      </c>
      <c r="K84" s="73"/>
      <c r="L84" s="83">
        <v>17202.274590425</v>
      </c>
      <c r="M84" s="84">
        <v>5.2311354537782238E-3</v>
      </c>
      <c r="N84" s="84">
        <f t="shared" si="1"/>
        <v>6.8105811502278107E-3</v>
      </c>
      <c r="O84" s="84">
        <f>L84/'סכום נכסי הקרן'!$C$42</f>
        <v>1.679183650579267E-3</v>
      </c>
    </row>
    <row r="85" spans="2:15">
      <c r="B85" s="76" t="s">
        <v>1297</v>
      </c>
      <c r="C85" s="73" t="s">
        <v>1298</v>
      </c>
      <c r="D85" s="86" t="s">
        <v>118</v>
      </c>
      <c r="E85" s="86" t="s">
        <v>296</v>
      </c>
      <c r="F85" s="73" t="s">
        <v>1299</v>
      </c>
      <c r="G85" s="86" t="s">
        <v>471</v>
      </c>
      <c r="H85" s="86" t="s">
        <v>131</v>
      </c>
      <c r="I85" s="83">
        <v>31449.562766999999</v>
      </c>
      <c r="J85" s="85">
        <v>15580</v>
      </c>
      <c r="K85" s="73"/>
      <c r="L85" s="83">
        <v>4899.8418791469994</v>
      </c>
      <c r="M85" s="84">
        <v>3.2938532666942815E-3</v>
      </c>
      <c r="N85" s="84">
        <f t="shared" si="1"/>
        <v>1.9399045495872942E-3</v>
      </c>
      <c r="O85" s="84">
        <f>L85/'סכום נכסי הקרן'!$C$42</f>
        <v>4.7829339838970444E-4</v>
      </c>
    </row>
    <row r="86" spans="2:15">
      <c r="B86" s="76" t="s">
        <v>1300</v>
      </c>
      <c r="C86" s="73" t="s">
        <v>1301</v>
      </c>
      <c r="D86" s="86" t="s">
        <v>118</v>
      </c>
      <c r="E86" s="86" t="s">
        <v>296</v>
      </c>
      <c r="F86" s="73" t="s">
        <v>770</v>
      </c>
      <c r="G86" s="86" t="s">
        <v>155</v>
      </c>
      <c r="H86" s="86" t="s">
        <v>131</v>
      </c>
      <c r="I86" s="83">
        <v>431888.02595099999</v>
      </c>
      <c r="J86" s="85">
        <v>1772</v>
      </c>
      <c r="K86" s="73"/>
      <c r="L86" s="83">
        <v>7653.0558198449999</v>
      </c>
      <c r="M86" s="84">
        <v>2.3507773630519237E-3</v>
      </c>
      <c r="N86" s="84">
        <f t="shared" si="1"/>
        <v>3.0299340610043055E-3</v>
      </c>
      <c r="O86" s="84">
        <f>L86/'סכום נכסי הקרן'!$C$42</f>
        <v>7.4704575503097687E-4</v>
      </c>
    </row>
    <row r="87" spans="2:15">
      <c r="B87" s="76" t="s">
        <v>1302</v>
      </c>
      <c r="C87" s="73" t="s">
        <v>1303</v>
      </c>
      <c r="D87" s="86" t="s">
        <v>118</v>
      </c>
      <c r="E87" s="86" t="s">
        <v>296</v>
      </c>
      <c r="F87" s="73" t="s">
        <v>837</v>
      </c>
      <c r="G87" s="86" t="s">
        <v>838</v>
      </c>
      <c r="H87" s="86" t="s">
        <v>131</v>
      </c>
      <c r="I87" s="83">
        <v>25357.038752</v>
      </c>
      <c r="J87" s="85">
        <v>34570</v>
      </c>
      <c r="K87" s="73"/>
      <c r="L87" s="83">
        <v>8765.9282965769999</v>
      </c>
      <c r="M87" s="84">
        <v>1.6400072122177214E-3</v>
      </c>
      <c r="N87" s="84">
        <f t="shared" si="1"/>
        <v>3.4705332546049609E-3</v>
      </c>
      <c r="O87" s="84">
        <f>L87/'סכום נכסי הקרן'!$C$42</f>
        <v>8.5567774193974185E-4</v>
      </c>
    </row>
    <row r="88" spans="2:15">
      <c r="B88" s="76" t="s">
        <v>1304</v>
      </c>
      <c r="C88" s="73" t="s">
        <v>1305</v>
      </c>
      <c r="D88" s="86" t="s">
        <v>118</v>
      </c>
      <c r="E88" s="86" t="s">
        <v>296</v>
      </c>
      <c r="F88" s="73" t="s">
        <v>1306</v>
      </c>
      <c r="G88" s="86" t="s">
        <v>1307</v>
      </c>
      <c r="H88" s="86" t="s">
        <v>131</v>
      </c>
      <c r="I88" s="83">
        <v>39009.540252999999</v>
      </c>
      <c r="J88" s="85">
        <v>2067</v>
      </c>
      <c r="K88" s="73"/>
      <c r="L88" s="83">
        <v>806.32719702899999</v>
      </c>
      <c r="M88" s="84">
        <v>8.7622963922453503E-4</v>
      </c>
      <c r="N88" s="84">
        <f t="shared" si="1"/>
        <v>3.1923434195489485E-4</v>
      </c>
      <c r="O88" s="84">
        <f>L88/'סכום נכסי הקרן'!$C$42</f>
        <v>7.8708861386397207E-5</v>
      </c>
    </row>
    <row r="89" spans="2:15">
      <c r="B89" s="76" t="s">
        <v>1308</v>
      </c>
      <c r="C89" s="73" t="s">
        <v>1309</v>
      </c>
      <c r="D89" s="86" t="s">
        <v>118</v>
      </c>
      <c r="E89" s="86" t="s">
        <v>296</v>
      </c>
      <c r="F89" s="73" t="s">
        <v>1310</v>
      </c>
      <c r="G89" s="86" t="s">
        <v>1150</v>
      </c>
      <c r="H89" s="86" t="s">
        <v>131</v>
      </c>
      <c r="I89" s="83">
        <v>72403.246694999994</v>
      </c>
      <c r="J89" s="85">
        <v>7132</v>
      </c>
      <c r="K89" s="73"/>
      <c r="L89" s="83">
        <v>5163.7995542970002</v>
      </c>
      <c r="M89" s="84">
        <v>1.6734126756158027E-3</v>
      </c>
      <c r="N89" s="84">
        <f t="shared" si="1"/>
        <v>2.0444084718671523E-3</v>
      </c>
      <c r="O89" s="84">
        <f>L89/'סכום נכסי הקרן'!$C$42</f>
        <v>5.0405937545435983E-4</v>
      </c>
    </row>
    <row r="90" spans="2:15">
      <c r="B90" s="76" t="s">
        <v>1311</v>
      </c>
      <c r="C90" s="73" t="s">
        <v>1312</v>
      </c>
      <c r="D90" s="86" t="s">
        <v>118</v>
      </c>
      <c r="E90" s="86" t="s">
        <v>296</v>
      </c>
      <c r="F90" s="73" t="s">
        <v>1313</v>
      </c>
      <c r="G90" s="86" t="s">
        <v>661</v>
      </c>
      <c r="H90" s="86" t="s">
        <v>131</v>
      </c>
      <c r="I90" s="83">
        <v>50902.872686999995</v>
      </c>
      <c r="J90" s="85">
        <v>9586</v>
      </c>
      <c r="K90" s="73"/>
      <c r="L90" s="83">
        <v>4879.5493758129996</v>
      </c>
      <c r="M90" s="84">
        <v>4.0471266217209185E-3</v>
      </c>
      <c r="N90" s="84">
        <f t="shared" si="1"/>
        <v>1.9318705108343959E-3</v>
      </c>
      <c r="O90" s="84">
        <f>L90/'סכום נכסי הקרן'!$C$42</f>
        <v>4.763125650034763E-4</v>
      </c>
    </row>
    <row r="91" spans="2:15">
      <c r="B91" s="76" t="s">
        <v>1314</v>
      </c>
      <c r="C91" s="73" t="s">
        <v>1315</v>
      </c>
      <c r="D91" s="86" t="s">
        <v>118</v>
      </c>
      <c r="E91" s="86" t="s">
        <v>296</v>
      </c>
      <c r="F91" s="73" t="s">
        <v>579</v>
      </c>
      <c r="G91" s="86" t="s">
        <v>350</v>
      </c>
      <c r="H91" s="86" t="s">
        <v>131</v>
      </c>
      <c r="I91" s="83">
        <v>11039.874755999999</v>
      </c>
      <c r="J91" s="85">
        <v>20690</v>
      </c>
      <c r="K91" s="73"/>
      <c r="L91" s="83">
        <v>2284.1500870929999</v>
      </c>
      <c r="M91" s="84">
        <v>9.529480659854967E-4</v>
      </c>
      <c r="N91" s="84">
        <f t="shared" si="1"/>
        <v>9.0432166081720828E-4</v>
      </c>
      <c r="O91" s="84">
        <f>L91/'סכום נכסי הקרן'!$C$42</f>
        <v>2.2296513531127246E-4</v>
      </c>
    </row>
    <row r="92" spans="2:15">
      <c r="B92" s="76" t="s">
        <v>1316</v>
      </c>
      <c r="C92" s="73" t="s">
        <v>1317</v>
      </c>
      <c r="D92" s="86" t="s">
        <v>118</v>
      </c>
      <c r="E92" s="86" t="s">
        <v>296</v>
      </c>
      <c r="F92" s="73" t="s">
        <v>460</v>
      </c>
      <c r="G92" s="86" t="s">
        <v>350</v>
      </c>
      <c r="H92" s="86" t="s">
        <v>131</v>
      </c>
      <c r="I92" s="83">
        <v>747883.14114600001</v>
      </c>
      <c r="J92" s="85">
        <v>1609</v>
      </c>
      <c r="K92" s="73"/>
      <c r="L92" s="83">
        <v>12033.439741040002</v>
      </c>
      <c r="M92" s="84">
        <v>4.1853606045952636E-3</v>
      </c>
      <c r="N92" s="84">
        <f t="shared" si="1"/>
        <v>4.7641791463058194E-3</v>
      </c>
      <c r="O92" s="84">
        <f>L92/'סכום נכסי הקרן'!$C$42</f>
        <v>1.174632759590542E-3</v>
      </c>
    </row>
    <row r="93" spans="2:15">
      <c r="B93" s="76" t="s">
        <v>1318</v>
      </c>
      <c r="C93" s="73" t="s">
        <v>1319</v>
      </c>
      <c r="D93" s="86" t="s">
        <v>118</v>
      </c>
      <c r="E93" s="86" t="s">
        <v>296</v>
      </c>
      <c r="F93" s="73" t="s">
        <v>1320</v>
      </c>
      <c r="G93" s="86" t="s">
        <v>126</v>
      </c>
      <c r="H93" s="86" t="s">
        <v>131</v>
      </c>
      <c r="I93" s="83">
        <v>28146.822620999999</v>
      </c>
      <c r="J93" s="85">
        <v>22500</v>
      </c>
      <c r="K93" s="73"/>
      <c r="L93" s="83">
        <v>6333.0350896530008</v>
      </c>
      <c r="M93" s="84">
        <v>2.0432400299137976E-3</v>
      </c>
      <c r="N93" s="84">
        <f t="shared" si="1"/>
        <v>2.5073224577713479E-3</v>
      </c>
      <c r="O93" s="84">
        <f>L93/'סכום נכסי הקרן'!$C$42</f>
        <v>6.181931886501406E-4</v>
      </c>
    </row>
    <row r="94" spans="2:15">
      <c r="B94" s="76" t="s">
        <v>1321</v>
      </c>
      <c r="C94" s="73" t="s">
        <v>1322</v>
      </c>
      <c r="D94" s="86" t="s">
        <v>118</v>
      </c>
      <c r="E94" s="86" t="s">
        <v>296</v>
      </c>
      <c r="F94" s="73" t="s">
        <v>1323</v>
      </c>
      <c r="G94" s="86" t="s">
        <v>125</v>
      </c>
      <c r="H94" s="86" t="s">
        <v>131</v>
      </c>
      <c r="I94" s="83">
        <v>2365360.6026400002</v>
      </c>
      <c r="J94" s="85">
        <v>122</v>
      </c>
      <c r="K94" s="73"/>
      <c r="L94" s="83">
        <v>2885.7399351619997</v>
      </c>
      <c r="M94" s="84">
        <v>2.1047066301743337E-3</v>
      </c>
      <c r="N94" s="84">
        <f t="shared" si="1"/>
        <v>1.1424980983510958E-3</v>
      </c>
      <c r="O94" s="84">
        <f>L94/'סכום נכסי הקרן'!$C$42</f>
        <v>2.8168875537220374E-4</v>
      </c>
    </row>
    <row r="95" spans="2:15">
      <c r="B95" s="76" t="s">
        <v>1324</v>
      </c>
      <c r="C95" s="73" t="s">
        <v>1325</v>
      </c>
      <c r="D95" s="86" t="s">
        <v>118</v>
      </c>
      <c r="E95" s="86" t="s">
        <v>296</v>
      </c>
      <c r="F95" s="73" t="s">
        <v>1326</v>
      </c>
      <c r="G95" s="86" t="s">
        <v>126</v>
      </c>
      <c r="H95" s="86" t="s">
        <v>131</v>
      </c>
      <c r="I95" s="83">
        <v>18737.745610999998</v>
      </c>
      <c r="J95" s="85">
        <v>23710</v>
      </c>
      <c r="K95" s="73"/>
      <c r="L95" s="83">
        <v>4442.7194842910003</v>
      </c>
      <c r="M95" s="84">
        <v>2.1980193405570923E-3</v>
      </c>
      <c r="N95" s="84">
        <f t="shared" si="1"/>
        <v>1.7589244617862226E-3</v>
      </c>
      <c r="O95" s="84">
        <f>L95/'סכום נכסי הקרן'!$C$42</f>
        <v>4.3367183118236052E-4</v>
      </c>
    </row>
    <row r="96" spans="2:15">
      <c r="B96" s="72"/>
      <c r="C96" s="73"/>
      <c r="D96" s="73"/>
      <c r="E96" s="73"/>
      <c r="F96" s="73"/>
      <c r="G96" s="73"/>
      <c r="H96" s="73"/>
      <c r="I96" s="83"/>
      <c r="J96" s="85"/>
      <c r="K96" s="73"/>
      <c r="L96" s="73"/>
      <c r="M96" s="73"/>
      <c r="N96" s="84"/>
      <c r="O96" s="73"/>
    </row>
    <row r="97" spans="2:15">
      <c r="B97" s="89" t="s">
        <v>28</v>
      </c>
      <c r="C97" s="71"/>
      <c r="D97" s="71"/>
      <c r="E97" s="71"/>
      <c r="F97" s="71"/>
      <c r="G97" s="71"/>
      <c r="H97" s="71"/>
      <c r="I97" s="80"/>
      <c r="J97" s="82"/>
      <c r="K97" s="71"/>
      <c r="L97" s="80">
        <f>SUM(L98:L142)</f>
        <v>93909.427790571004</v>
      </c>
      <c r="M97" s="71"/>
      <c r="N97" s="81">
        <f t="shared" si="1"/>
        <v>3.7179837781169914E-2</v>
      </c>
      <c r="O97" s="81">
        <f>L97/'סכום נכסי הקרן'!$C$42</f>
        <v>9.1668793537892923E-3</v>
      </c>
    </row>
    <row r="98" spans="2:15">
      <c r="B98" s="76" t="s">
        <v>1327</v>
      </c>
      <c r="C98" s="73" t="s">
        <v>1328</v>
      </c>
      <c r="D98" s="86" t="s">
        <v>118</v>
      </c>
      <c r="E98" s="86" t="s">
        <v>296</v>
      </c>
      <c r="F98" s="73" t="s">
        <v>1329</v>
      </c>
      <c r="G98" s="86" t="s">
        <v>1330</v>
      </c>
      <c r="H98" s="86" t="s">
        <v>131</v>
      </c>
      <c r="I98" s="83">
        <v>19628.938814000001</v>
      </c>
      <c r="J98" s="85">
        <v>2634</v>
      </c>
      <c r="K98" s="73"/>
      <c r="L98" s="83">
        <v>517.02624836500001</v>
      </c>
      <c r="M98" s="84">
        <v>4.2501848191993158E-3</v>
      </c>
      <c r="N98" s="84">
        <f t="shared" si="1"/>
        <v>2.0469672209788131E-4</v>
      </c>
      <c r="O98" s="84">
        <f>L98/'סכום נכסי הקרן'!$C$42</f>
        <v>5.0469024814781436E-5</v>
      </c>
    </row>
    <row r="99" spans="2:15">
      <c r="B99" s="76" t="s">
        <v>1331</v>
      </c>
      <c r="C99" s="73" t="s">
        <v>1332</v>
      </c>
      <c r="D99" s="86" t="s">
        <v>118</v>
      </c>
      <c r="E99" s="86" t="s">
        <v>296</v>
      </c>
      <c r="F99" s="73" t="s">
        <v>1333</v>
      </c>
      <c r="G99" s="86" t="s">
        <v>127</v>
      </c>
      <c r="H99" s="86" t="s">
        <v>131</v>
      </c>
      <c r="I99" s="83">
        <v>256571.24346299999</v>
      </c>
      <c r="J99" s="85">
        <v>455.2</v>
      </c>
      <c r="K99" s="73"/>
      <c r="L99" s="83">
        <v>1167.912300363</v>
      </c>
      <c r="M99" s="84">
        <v>4.6788759406169141E-3</v>
      </c>
      <c r="N99" s="84">
        <f t="shared" si="1"/>
        <v>4.6239010173682694E-4</v>
      </c>
      <c r="O99" s="84">
        <f>L99/'סכום נכסי הקרן'!$C$42</f>
        <v>1.1400464687219713E-4</v>
      </c>
    </row>
    <row r="100" spans="2:15">
      <c r="B100" s="76" t="s">
        <v>1334</v>
      </c>
      <c r="C100" s="73" t="s">
        <v>1335</v>
      </c>
      <c r="D100" s="86" t="s">
        <v>118</v>
      </c>
      <c r="E100" s="86" t="s">
        <v>296</v>
      </c>
      <c r="F100" s="73" t="s">
        <v>1336</v>
      </c>
      <c r="G100" s="86" t="s">
        <v>127</v>
      </c>
      <c r="H100" s="86" t="s">
        <v>131</v>
      </c>
      <c r="I100" s="83">
        <v>112822.28523500002</v>
      </c>
      <c r="J100" s="85">
        <v>3652</v>
      </c>
      <c r="K100" s="73"/>
      <c r="L100" s="83">
        <v>4120.2698567670004</v>
      </c>
      <c r="M100" s="84">
        <v>6.7065695251260033E-3</v>
      </c>
      <c r="N100" s="84">
        <f t="shared" si="1"/>
        <v>1.6312628933367053E-3</v>
      </c>
      <c r="O100" s="84">
        <f>L100/'סכום נכסי הקרן'!$C$42</f>
        <v>4.0219621789485641E-4</v>
      </c>
    </row>
    <row r="101" spans="2:15">
      <c r="B101" s="76" t="s">
        <v>1337</v>
      </c>
      <c r="C101" s="73" t="s">
        <v>1338</v>
      </c>
      <c r="D101" s="86" t="s">
        <v>118</v>
      </c>
      <c r="E101" s="86" t="s">
        <v>296</v>
      </c>
      <c r="F101" s="73" t="s">
        <v>1339</v>
      </c>
      <c r="G101" s="86" t="s">
        <v>1340</v>
      </c>
      <c r="H101" s="86" t="s">
        <v>131</v>
      </c>
      <c r="I101" s="83">
        <v>128550.41696899998</v>
      </c>
      <c r="J101" s="85">
        <v>550.20000000000005</v>
      </c>
      <c r="K101" s="73"/>
      <c r="L101" s="83">
        <v>707.28439392600001</v>
      </c>
      <c r="M101" s="84">
        <v>6.6183490296929416E-3</v>
      </c>
      <c r="N101" s="84">
        <f t="shared" si="1"/>
        <v>2.8002214101406853E-4</v>
      </c>
      <c r="O101" s="84">
        <f>L101/'סכום נכסי הקרן'!$C$42</f>
        <v>6.9040892490547249E-5</v>
      </c>
    </row>
    <row r="102" spans="2:15">
      <c r="B102" s="76" t="s">
        <v>1341</v>
      </c>
      <c r="C102" s="73" t="s">
        <v>1342</v>
      </c>
      <c r="D102" s="86" t="s">
        <v>118</v>
      </c>
      <c r="E102" s="86" t="s">
        <v>296</v>
      </c>
      <c r="F102" s="73" t="s">
        <v>1343</v>
      </c>
      <c r="G102" s="86" t="s">
        <v>153</v>
      </c>
      <c r="H102" s="86" t="s">
        <v>131</v>
      </c>
      <c r="I102" s="83">
        <v>77155.611745999995</v>
      </c>
      <c r="J102" s="85">
        <v>1066</v>
      </c>
      <c r="K102" s="73"/>
      <c r="L102" s="83">
        <v>822.47882128100002</v>
      </c>
      <c r="M102" s="84">
        <v>1.7915888789967144E-3</v>
      </c>
      <c r="N102" s="84">
        <f t="shared" si="1"/>
        <v>3.2562895838180979E-4</v>
      </c>
      <c r="O102" s="84">
        <f>L102/'סכום נכסי הקרן'!$C$42</f>
        <v>8.0285486804837754E-5</v>
      </c>
    </row>
    <row r="103" spans="2:15">
      <c r="B103" s="76" t="s">
        <v>1344</v>
      </c>
      <c r="C103" s="73" t="s">
        <v>1345</v>
      </c>
      <c r="D103" s="86" t="s">
        <v>118</v>
      </c>
      <c r="E103" s="86" t="s">
        <v>296</v>
      </c>
      <c r="F103" s="73" t="s">
        <v>1346</v>
      </c>
      <c r="G103" s="86" t="s">
        <v>650</v>
      </c>
      <c r="H103" s="86" t="s">
        <v>131</v>
      </c>
      <c r="I103" s="83">
        <v>80882.101859000002</v>
      </c>
      <c r="J103" s="85">
        <v>1932</v>
      </c>
      <c r="K103" s="73"/>
      <c r="L103" s="83">
        <v>1562.6422079070001</v>
      </c>
      <c r="M103" s="84">
        <v>2.8892889489998742E-3</v>
      </c>
      <c r="N103" s="84">
        <f t="shared" si="1"/>
        <v>6.1866827609213554E-4</v>
      </c>
      <c r="O103" s="84">
        <f>L103/'סכום נכסי הקרן'!$C$42</f>
        <v>1.5253583085361589E-4</v>
      </c>
    </row>
    <row r="104" spans="2:15">
      <c r="B104" s="76" t="s">
        <v>1347</v>
      </c>
      <c r="C104" s="73" t="s">
        <v>1348</v>
      </c>
      <c r="D104" s="86" t="s">
        <v>118</v>
      </c>
      <c r="E104" s="86" t="s">
        <v>296</v>
      </c>
      <c r="F104" s="73" t="s">
        <v>1349</v>
      </c>
      <c r="G104" s="86" t="s">
        <v>127</v>
      </c>
      <c r="H104" s="86" t="s">
        <v>131</v>
      </c>
      <c r="I104" s="83">
        <v>43178.140251999997</v>
      </c>
      <c r="J104" s="85">
        <v>1561</v>
      </c>
      <c r="K104" s="73"/>
      <c r="L104" s="83">
        <v>674.01076933200011</v>
      </c>
      <c r="M104" s="84">
        <v>6.5367892282153775E-3</v>
      </c>
      <c r="N104" s="84">
        <f t="shared" si="1"/>
        <v>2.6684872494816127E-4</v>
      </c>
      <c r="O104" s="84">
        <f>L104/'סכום נכסי הקרן'!$C$42</f>
        <v>6.57929193158337E-5</v>
      </c>
    </row>
    <row r="105" spans="2:15">
      <c r="B105" s="76" t="s">
        <v>1350</v>
      </c>
      <c r="C105" s="73" t="s">
        <v>1351</v>
      </c>
      <c r="D105" s="86" t="s">
        <v>118</v>
      </c>
      <c r="E105" s="86" t="s">
        <v>296</v>
      </c>
      <c r="F105" s="73" t="s">
        <v>1352</v>
      </c>
      <c r="G105" s="86" t="s">
        <v>1340</v>
      </c>
      <c r="H105" s="86" t="s">
        <v>131</v>
      </c>
      <c r="I105" s="83">
        <v>18824.152911000001</v>
      </c>
      <c r="J105" s="85">
        <v>12480</v>
      </c>
      <c r="K105" s="73"/>
      <c r="L105" s="83">
        <v>2349.2542833540001</v>
      </c>
      <c r="M105" s="84">
        <v>3.7221023362211162E-3</v>
      </c>
      <c r="N105" s="84">
        <f t="shared" si="1"/>
        <v>9.3009717146407933E-4</v>
      </c>
      <c r="O105" s="84">
        <f>L105/'סכום נכסי הקרן'!$C$42</f>
        <v>2.2932021942360405E-4</v>
      </c>
    </row>
    <row r="106" spans="2:15">
      <c r="B106" s="76" t="s">
        <v>1353</v>
      </c>
      <c r="C106" s="73" t="s">
        <v>1354</v>
      </c>
      <c r="D106" s="86" t="s">
        <v>118</v>
      </c>
      <c r="E106" s="86" t="s">
        <v>296</v>
      </c>
      <c r="F106" s="73" t="s">
        <v>1355</v>
      </c>
      <c r="G106" s="86" t="s">
        <v>783</v>
      </c>
      <c r="H106" s="86" t="s">
        <v>131</v>
      </c>
      <c r="I106" s="83">
        <v>7176.2741990000013</v>
      </c>
      <c r="J106" s="85">
        <v>9.9999999999999995E-7</v>
      </c>
      <c r="K106" s="73"/>
      <c r="L106" s="83">
        <v>7.0530000000000001E-6</v>
      </c>
      <c r="M106" s="84">
        <v>4.5392709732429825E-3</v>
      </c>
      <c r="N106" s="84">
        <f t="shared" si="1"/>
        <v>2.7923649631365402E-12</v>
      </c>
      <c r="O106" s="84">
        <f>L106/'סכום נכסי הקרן'!$C$42</f>
        <v>6.8847187767411222E-13</v>
      </c>
    </row>
    <row r="107" spans="2:15">
      <c r="B107" s="76" t="s">
        <v>1356</v>
      </c>
      <c r="C107" s="73" t="s">
        <v>1357</v>
      </c>
      <c r="D107" s="86" t="s">
        <v>118</v>
      </c>
      <c r="E107" s="86" t="s">
        <v>296</v>
      </c>
      <c r="F107" s="73" t="s">
        <v>1358</v>
      </c>
      <c r="G107" s="86" t="s">
        <v>1166</v>
      </c>
      <c r="H107" s="86" t="s">
        <v>131</v>
      </c>
      <c r="I107" s="83">
        <v>54963.379802999996</v>
      </c>
      <c r="J107" s="85">
        <v>4147</v>
      </c>
      <c r="K107" s="73"/>
      <c r="L107" s="83">
        <v>2279.3313604179998</v>
      </c>
      <c r="M107" s="84">
        <v>1.9209888752714593E-3</v>
      </c>
      <c r="N107" s="84">
        <f t="shared" si="1"/>
        <v>9.0241387072303525E-4</v>
      </c>
      <c r="O107" s="84">
        <f>L107/'סכום נכסי הקרן'!$C$42</f>
        <v>2.2249475989628088E-4</v>
      </c>
    </row>
    <row r="108" spans="2:15">
      <c r="B108" s="76" t="s">
        <v>1359</v>
      </c>
      <c r="C108" s="73" t="s">
        <v>1360</v>
      </c>
      <c r="D108" s="86" t="s">
        <v>118</v>
      </c>
      <c r="E108" s="86" t="s">
        <v>296</v>
      </c>
      <c r="F108" s="73" t="s">
        <v>1361</v>
      </c>
      <c r="G108" s="86" t="s">
        <v>1166</v>
      </c>
      <c r="H108" s="86" t="s">
        <v>131</v>
      </c>
      <c r="I108" s="83">
        <v>131742.419218</v>
      </c>
      <c r="J108" s="85">
        <v>1348</v>
      </c>
      <c r="K108" s="73"/>
      <c r="L108" s="83">
        <v>1775.8878110610001</v>
      </c>
      <c r="M108" s="84">
        <v>1.348221480640114E-3</v>
      </c>
      <c r="N108" s="84">
        <f t="shared" si="1"/>
        <v>7.0309469758513834E-4</v>
      </c>
      <c r="O108" s="84">
        <f>L108/'סכום נכסי הקרן'!$C$42</f>
        <v>1.7335159730890909E-4</v>
      </c>
    </row>
    <row r="109" spans="2:15">
      <c r="B109" s="76" t="s">
        <v>1362</v>
      </c>
      <c r="C109" s="73" t="s">
        <v>1363</v>
      </c>
      <c r="D109" s="86" t="s">
        <v>118</v>
      </c>
      <c r="E109" s="86" t="s">
        <v>296</v>
      </c>
      <c r="F109" s="73" t="s">
        <v>1364</v>
      </c>
      <c r="G109" s="86" t="s">
        <v>152</v>
      </c>
      <c r="H109" s="86" t="s">
        <v>131</v>
      </c>
      <c r="I109" s="83">
        <v>49735.363744000002</v>
      </c>
      <c r="J109" s="85">
        <v>594.1</v>
      </c>
      <c r="K109" s="73"/>
      <c r="L109" s="83">
        <v>295.477796297</v>
      </c>
      <c r="M109" s="84">
        <v>8.2445090734522622E-3</v>
      </c>
      <c r="N109" s="84">
        <f t="shared" si="1"/>
        <v>1.1698310587899313E-4</v>
      </c>
      <c r="O109" s="84">
        <f>L109/'סכום נכסי הקרן'!$C$42</f>
        <v>2.8842783670438742E-5</v>
      </c>
    </row>
    <row r="110" spans="2:15">
      <c r="B110" s="76" t="s">
        <v>1365</v>
      </c>
      <c r="C110" s="73" t="s">
        <v>1366</v>
      </c>
      <c r="D110" s="86" t="s">
        <v>118</v>
      </c>
      <c r="E110" s="86" t="s">
        <v>296</v>
      </c>
      <c r="F110" s="73" t="s">
        <v>1367</v>
      </c>
      <c r="G110" s="86" t="s">
        <v>154</v>
      </c>
      <c r="H110" s="86" t="s">
        <v>131</v>
      </c>
      <c r="I110" s="83">
        <v>113644.49178500001</v>
      </c>
      <c r="J110" s="85">
        <v>1901</v>
      </c>
      <c r="K110" s="73"/>
      <c r="L110" s="83">
        <v>2160.3817886379998</v>
      </c>
      <c r="M110" s="84">
        <v>5.1102345077294869E-3</v>
      </c>
      <c r="N110" s="84">
        <f t="shared" si="1"/>
        <v>8.5532034787905869E-4</v>
      </c>
      <c r="O110" s="84">
        <f>L110/'סכום נכסי הקרן'!$C$42</f>
        <v>2.1088361073536946E-4</v>
      </c>
    </row>
    <row r="111" spans="2:15">
      <c r="B111" s="76" t="s">
        <v>1368</v>
      </c>
      <c r="C111" s="73" t="s">
        <v>1369</v>
      </c>
      <c r="D111" s="86" t="s">
        <v>118</v>
      </c>
      <c r="E111" s="86" t="s">
        <v>296</v>
      </c>
      <c r="F111" s="73" t="s">
        <v>1370</v>
      </c>
      <c r="G111" s="86" t="s">
        <v>471</v>
      </c>
      <c r="H111" s="86" t="s">
        <v>131</v>
      </c>
      <c r="I111" s="83">
        <v>159093.72406199999</v>
      </c>
      <c r="J111" s="85">
        <v>814.7</v>
      </c>
      <c r="K111" s="73"/>
      <c r="L111" s="83">
        <v>1296.1365707139998</v>
      </c>
      <c r="M111" s="84">
        <v>4.647536718945678E-3</v>
      </c>
      <c r="N111" s="84">
        <f t="shared" si="1"/>
        <v>5.1315558592112851E-4</v>
      </c>
      <c r="O111" s="84">
        <f>L111/'סכום נכסי הקרן'!$C$42</f>
        <v>1.2652113690082975E-4</v>
      </c>
    </row>
    <row r="112" spans="2:15">
      <c r="B112" s="76" t="s">
        <v>1371</v>
      </c>
      <c r="C112" s="73" t="s">
        <v>1372</v>
      </c>
      <c r="D112" s="86" t="s">
        <v>118</v>
      </c>
      <c r="E112" s="86" t="s">
        <v>296</v>
      </c>
      <c r="F112" s="73" t="s">
        <v>1373</v>
      </c>
      <c r="G112" s="86" t="s">
        <v>127</v>
      </c>
      <c r="H112" s="86" t="s">
        <v>131</v>
      </c>
      <c r="I112" s="83">
        <v>458469.00060000003</v>
      </c>
      <c r="J112" s="85">
        <v>753.3</v>
      </c>
      <c r="K112" s="73"/>
      <c r="L112" s="83">
        <v>3453.6469815199998</v>
      </c>
      <c r="M112" s="84">
        <v>5.7500118438186176E-3</v>
      </c>
      <c r="N112" s="84">
        <f t="shared" si="1"/>
        <v>1.3673391218259913E-3</v>
      </c>
      <c r="O112" s="84">
        <f>L112/'סכום נכסי הקרן'!$C$42</f>
        <v>3.3712446082384865E-4</v>
      </c>
    </row>
    <row r="113" spans="2:15">
      <c r="B113" s="76" t="s">
        <v>1374</v>
      </c>
      <c r="C113" s="73" t="s">
        <v>1375</v>
      </c>
      <c r="D113" s="86" t="s">
        <v>118</v>
      </c>
      <c r="E113" s="86" t="s">
        <v>296</v>
      </c>
      <c r="F113" s="73" t="s">
        <v>1376</v>
      </c>
      <c r="G113" s="86" t="s">
        <v>471</v>
      </c>
      <c r="H113" s="86" t="s">
        <v>131</v>
      </c>
      <c r="I113" s="83">
        <v>99326.074640000021</v>
      </c>
      <c r="J113" s="85">
        <v>1586</v>
      </c>
      <c r="K113" s="73"/>
      <c r="L113" s="83">
        <v>1575.311543796</v>
      </c>
      <c r="M113" s="84">
        <v>6.5433201076143012E-3</v>
      </c>
      <c r="N113" s="84">
        <f t="shared" si="1"/>
        <v>6.2368421394023586E-4</v>
      </c>
      <c r="O113" s="84">
        <f>L113/'סכום נכסי הקרן'!$C$42</f>
        <v>1.5377253601005765E-4</v>
      </c>
    </row>
    <row r="114" spans="2:15">
      <c r="B114" s="76" t="s">
        <v>1377</v>
      </c>
      <c r="C114" s="73" t="s">
        <v>1378</v>
      </c>
      <c r="D114" s="86" t="s">
        <v>118</v>
      </c>
      <c r="E114" s="86" t="s">
        <v>296</v>
      </c>
      <c r="F114" s="73" t="s">
        <v>1379</v>
      </c>
      <c r="G114" s="86" t="s">
        <v>154</v>
      </c>
      <c r="H114" s="86" t="s">
        <v>131</v>
      </c>
      <c r="I114" s="83">
        <v>136747.19614099999</v>
      </c>
      <c r="J114" s="85">
        <v>1607</v>
      </c>
      <c r="K114" s="73"/>
      <c r="L114" s="83">
        <v>2197.5274419780003</v>
      </c>
      <c r="M114" s="84">
        <v>1.4919204782661622E-3</v>
      </c>
      <c r="N114" s="84">
        <f t="shared" si="1"/>
        <v>8.7002674528717343E-4</v>
      </c>
      <c r="O114" s="84">
        <f>L114/'סכום נכסי הקרן'!$C$42</f>
        <v>2.1450954830837696E-4</v>
      </c>
    </row>
    <row r="115" spans="2:15">
      <c r="B115" s="76" t="s">
        <v>1380</v>
      </c>
      <c r="C115" s="73" t="s">
        <v>1381</v>
      </c>
      <c r="D115" s="86" t="s">
        <v>118</v>
      </c>
      <c r="E115" s="86" t="s">
        <v>296</v>
      </c>
      <c r="F115" s="73" t="s">
        <v>1382</v>
      </c>
      <c r="G115" s="86" t="s">
        <v>419</v>
      </c>
      <c r="H115" s="86" t="s">
        <v>131</v>
      </c>
      <c r="I115" s="83">
        <v>8035473.7898329999</v>
      </c>
      <c r="J115" s="85">
        <v>96.2</v>
      </c>
      <c r="K115" s="73"/>
      <c r="L115" s="83">
        <v>7730.1257860540009</v>
      </c>
      <c r="M115" s="84">
        <v>7.2929361912878951E-3</v>
      </c>
      <c r="N115" s="84">
        <f t="shared" si="1"/>
        <v>3.0604469595371473E-3</v>
      </c>
      <c r="O115" s="84">
        <f>L115/'סכום נכסי הקרן'!$C$42</f>
        <v>7.545688663805006E-4</v>
      </c>
    </row>
    <row r="116" spans="2:15">
      <c r="B116" s="76" t="s">
        <v>1383</v>
      </c>
      <c r="C116" s="73" t="s">
        <v>1384</v>
      </c>
      <c r="D116" s="86" t="s">
        <v>118</v>
      </c>
      <c r="E116" s="86" t="s">
        <v>296</v>
      </c>
      <c r="F116" s="73" t="s">
        <v>1385</v>
      </c>
      <c r="G116" s="86" t="s">
        <v>125</v>
      </c>
      <c r="H116" s="86" t="s">
        <v>131</v>
      </c>
      <c r="I116" s="83">
        <v>93486.531468999994</v>
      </c>
      <c r="J116" s="85">
        <v>615.70000000000005</v>
      </c>
      <c r="K116" s="73"/>
      <c r="L116" s="83">
        <v>575.59657425199998</v>
      </c>
      <c r="M116" s="84">
        <v>4.6740928688065592E-3</v>
      </c>
      <c r="N116" s="84">
        <f t="shared" si="1"/>
        <v>2.2788539725545224E-4</v>
      </c>
      <c r="O116" s="84">
        <f>L116/'סכום נכסי הקרן'!$C$42</f>
        <v>5.6186311393458247E-5</v>
      </c>
    </row>
    <row r="117" spans="2:15">
      <c r="B117" s="76" t="s">
        <v>1386</v>
      </c>
      <c r="C117" s="73" t="s">
        <v>1387</v>
      </c>
      <c r="D117" s="86" t="s">
        <v>118</v>
      </c>
      <c r="E117" s="86" t="s">
        <v>296</v>
      </c>
      <c r="F117" s="73" t="s">
        <v>1388</v>
      </c>
      <c r="G117" s="86" t="s">
        <v>1166</v>
      </c>
      <c r="H117" s="86" t="s">
        <v>131</v>
      </c>
      <c r="I117" s="83">
        <v>137358.48814100001</v>
      </c>
      <c r="J117" s="85">
        <v>748.4</v>
      </c>
      <c r="K117" s="73"/>
      <c r="L117" s="83">
        <v>1027.9909252489999</v>
      </c>
      <c r="M117" s="84">
        <v>1.9936803315972768E-3</v>
      </c>
      <c r="N117" s="84">
        <f t="shared" si="1"/>
        <v>4.0699359734689089E-4</v>
      </c>
      <c r="O117" s="84">
        <f>L117/'סכום נכסי הקרן'!$C$42</f>
        <v>1.0034635510252757E-4</v>
      </c>
    </row>
    <row r="118" spans="2:15">
      <c r="B118" s="76" t="s">
        <v>1389</v>
      </c>
      <c r="C118" s="73" t="s">
        <v>1390</v>
      </c>
      <c r="D118" s="86" t="s">
        <v>118</v>
      </c>
      <c r="E118" s="86" t="s">
        <v>296</v>
      </c>
      <c r="F118" s="73" t="s">
        <v>1391</v>
      </c>
      <c r="G118" s="86" t="s">
        <v>661</v>
      </c>
      <c r="H118" s="86" t="s">
        <v>131</v>
      </c>
      <c r="I118" s="83">
        <v>68902.306872999994</v>
      </c>
      <c r="J118" s="85">
        <v>1825</v>
      </c>
      <c r="K118" s="73"/>
      <c r="L118" s="83">
        <v>1257.4671004300001</v>
      </c>
      <c r="M118" s="84">
        <v>4.6818609966675639E-3</v>
      </c>
      <c r="N118" s="84">
        <f t="shared" si="1"/>
        <v>4.9784589161174387E-4</v>
      </c>
      <c r="O118" s="84">
        <f>L118/'סכום נכסי הקרן'!$C$42</f>
        <v>1.2274645338812754E-4</v>
      </c>
    </row>
    <row r="119" spans="2:15">
      <c r="B119" s="76" t="s">
        <v>1392</v>
      </c>
      <c r="C119" s="73" t="s">
        <v>1393</v>
      </c>
      <c r="D119" s="86" t="s">
        <v>118</v>
      </c>
      <c r="E119" s="86" t="s">
        <v>296</v>
      </c>
      <c r="F119" s="73" t="s">
        <v>1394</v>
      </c>
      <c r="G119" s="86" t="s">
        <v>127</v>
      </c>
      <c r="H119" s="86" t="s">
        <v>131</v>
      </c>
      <c r="I119" s="83">
        <v>68959.439163999996</v>
      </c>
      <c r="J119" s="85">
        <v>813.7</v>
      </c>
      <c r="K119" s="73"/>
      <c r="L119" s="83">
        <v>561.12295653399997</v>
      </c>
      <c r="M119" s="84">
        <v>5.9836336539092292E-3</v>
      </c>
      <c r="N119" s="84">
        <f t="shared" si="1"/>
        <v>2.2215512318688916E-4</v>
      </c>
      <c r="O119" s="84">
        <f>L119/'סכום נכסי הקרן'!$C$42</f>
        <v>5.47734829846891E-5</v>
      </c>
    </row>
    <row r="120" spans="2:15">
      <c r="B120" s="76" t="s">
        <v>1395</v>
      </c>
      <c r="C120" s="73" t="s">
        <v>1396</v>
      </c>
      <c r="D120" s="86" t="s">
        <v>118</v>
      </c>
      <c r="E120" s="86" t="s">
        <v>296</v>
      </c>
      <c r="F120" s="73" t="s">
        <v>1397</v>
      </c>
      <c r="G120" s="86" t="s">
        <v>672</v>
      </c>
      <c r="H120" s="86" t="s">
        <v>131</v>
      </c>
      <c r="I120" s="83">
        <v>28926.455033999999</v>
      </c>
      <c r="J120" s="85">
        <v>22160</v>
      </c>
      <c r="K120" s="73"/>
      <c r="L120" s="83">
        <v>6410.1024355369991</v>
      </c>
      <c r="M120" s="84">
        <v>7.9246393159592698E-3</v>
      </c>
      <c r="N120" s="84">
        <f t="shared" si="1"/>
        <v>2.5378343188869586E-3</v>
      </c>
      <c r="O120" s="84">
        <f>L120/'סכום נכסי הקרן'!$C$42</f>
        <v>6.2571604421913477E-4</v>
      </c>
    </row>
    <row r="121" spans="2:15">
      <c r="B121" s="76" t="s">
        <v>1398</v>
      </c>
      <c r="C121" s="73" t="s">
        <v>1399</v>
      </c>
      <c r="D121" s="86" t="s">
        <v>118</v>
      </c>
      <c r="E121" s="86" t="s">
        <v>296</v>
      </c>
      <c r="F121" s="73" t="s">
        <v>1400</v>
      </c>
      <c r="G121" s="86" t="s">
        <v>661</v>
      </c>
      <c r="H121" s="86" t="s">
        <v>131</v>
      </c>
      <c r="I121" s="83">
        <v>2905.763007</v>
      </c>
      <c r="J121" s="85">
        <v>13700</v>
      </c>
      <c r="K121" s="73"/>
      <c r="L121" s="83">
        <v>398.08953193799999</v>
      </c>
      <c r="M121" s="84">
        <v>8.7395994705283643E-4</v>
      </c>
      <c r="N121" s="84">
        <f t="shared" si="1"/>
        <v>1.5760828883809667E-4</v>
      </c>
      <c r="O121" s="84">
        <f>L121/'סכום נכסי הקרן'!$C$42</f>
        <v>3.8859130516909592E-5</v>
      </c>
    </row>
    <row r="122" spans="2:15">
      <c r="B122" s="76" t="s">
        <v>1401</v>
      </c>
      <c r="C122" s="73" t="s">
        <v>1402</v>
      </c>
      <c r="D122" s="86" t="s">
        <v>118</v>
      </c>
      <c r="E122" s="86" t="s">
        <v>296</v>
      </c>
      <c r="F122" s="73" t="s">
        <v>1403</v>
      </c>
      <c r="G122" s="86" t="s">
        <v>126</v>
      </c>
      <c r="H122" s="86" t="s">
        <v>131</v>
      </c>
      <c r="I122" s="83">
        <v>186870.96541699997</v>
      </c>
      <c r="J122" s="85">
        <v>971.2</v>
      </c>
      <c r="K122" s="73"/>
      <c r="L122" s="83">
        <v>1814.8908163670001</v>
      </c>
      <c r="M122" s="84">
        <v>4.716568923375194E-3</v>
      </c>
      <c r="N122" s="84">
        <f t="shared" si="1"/>
        <v>7.185364422999409E-4</v>
      </c>
      <c r="O122" s="84">
        <f>L122/'סכום נכסי הקרן'!$C$42</f>
        <v>1.7715883852512278E-4</v>
      </c>
    </row>
    <row r="123" spans="2:15">
      <c r="B123" s="76" t="s">
        <v>1404</v>
      </c>
      <c r="C123" s="73" t="s">
        <v>1405</v>
      </c>
      <c r="D123" s="86" t="s">
        <v>118</v>
      </c>
      <c r="E123" s="86" t="s">
        <v>296</v>
      </c>
      <c r="F123" s="73" t="s">
        <v>1406</v>
      </c>
      <c r="G123" s="86" t="s">
        <v>783</v>
      </c>
      <c r="H123" s="86" t="s">
        <v>131</v>
      </c>
      <c r="I123" s="83">
        <v>35744.711966000003</v>
      </c>
      <c r="J123" s="85">
        <v>7175</v>
      </c>
      <c r="K123" s="73"/>
      <c r="L123" s="83">
        <v>2564.6830835609999</v>
      </c>
      <c r="M123" s="84">
        <v>4.0395977531767239E-3</v>
      </c>
      <c r="N123" s="84">
        <f t="shared" si="1"/>
        <v>1.0153879461342293E-3</v>
      </c>
      <c r="O123" s="84">
        <f>L123/'סכום נכסי הקרן'!$C$42</f>
        <v>2.5034909657993391E-4</v>
      </c>
    </row>
    <row r="124" spans="2:15">
      <c r="B124" s="76" t="s">
        <v>1407</v>
      </c>
      <c r="C124" s="73" t="s">
        <v>1408</v>
      </c>
      <c r="D124" s="86" t="s">
        <v>118</v>
      </c>
      <c r="E124" s="86" t="s">
        <v>296</v>
      </c>
      <c r="F124" s="73" t="s">
        <v>641</v>
      </c>
      <c r="G124" s="86" t="s">
        <v>350</v>
      </c>
      <c r="H124" s="86" t="s">
        <v>131</v>
      </c>
      <c r="I124" s="83">
        <v>979630.69812800002</v>
      </c>
      <c r="J124" s="85">
        <v>191</v>
      </c>
      <c r="K124" s="73"/>
      <c r="L124" s="83">
        <v>1871.0946334250002</v>
      </c>
      <c r="M124" s="84">
        <v>1.5648923469639914E-3</v>
      </c>
      <c r="N124" s="84">
        <f t="shared" si="1"/>
        <v>7.4078818901017701E-4</v>
      </c>
      <c r="O124" s="84">
        <f>L124/'סכום נכסי הקרן'!$C$42</f>
        <v>1.8264512059833611E-4</v>
      </c>
    </row>
    <row r="125" spans="2:15">
      <c r="B125" s="76" t="s">
        <v>1411</v>
      </c>
      <c r="C125" s="73" t="s">
        <v>1412</v>
      </c>
      <c r="D125" s="86" t="s">
        <v>118</v>
      </c>
      <c r="E125" s="86" t="s">
        <v>296</v>
      </c>
      <c r="F125" s="73" t="s">
        <v>1413</v>
      </c>
      <c r="G125" s="86" t="s">
        <v>126</v>
      </c>
      <c r="H125" s="86" t="s">
        <v>131</v>
      </c>
      <c r="I125" s="83">
        <v>305690.78929500002</v>
      </c>
      <c r="J125" s="85">
        <v>37.9</v>
      </c>
      <c r="K125" s="73"/>
      <c r="L125" s="83">
        <v>115.85680925999999</v>
      </c>
      <c r="M125" s="84">
        <v>1.7483552614116092E-3</v>
      </c>
      <c r="N125" s="84">
        <f t="shared" si="1"/>
        <v>4.5869062089666386E-5</v>
      </c>
      <c r="O125" s="84">
        <f>L125/'סכום נכסי הקרן'!$C$42</f>
        <v>1.1309252093089985E-5</v>
      </c>
    </row>
    <row r="126" spans="2:15">
      <c r="B126" s="76" t="s">
        <v>1414</v>
      </c>
      <c r="C126" s="73" t="s">
        <v>1415</v>
      </c>
      <c r="D126" s="86" t="s">
        <v>118</v>
      </c>
      <c r="E126" s="86" t="s">
        <v>296</v>
      </c>
      <c r="F126" s="73" t="s">
        <v>646</v>
      </c>
      <c r="G126" s="86" t="s">
        <v>154</v>
      </c>
      <c r="H126" s="86" t="s">
        <v>131</v>
      </c>
      <c r="I126" s="83">
        <v>379865.07822800003</v>
      </c>
      <c r="J126" s="85">
        <v>355</v>
      </c>
      <c r="K126" s="73"/>
      <c r="L126" s="83">
        <v>1348.521027709</v>
      </c>
      <c r="M126" s="84">
        <v>2.9676959236562502E-3</v>
      </c>
      <c r="N126" s="84">
        <f t="shared" si="1"/>
        <v>5.3389520343506182E-4</v>
      </c>
      <c r="O126" s="84">
        <f>L126/'סכום נכסי הקרן'!$C$42</f>
        <v>1.3163459577907825E-4</v>
      </c>
    </row>
    <row r="127" spans="2:15">
      <c r="B127" s="76" t="s">
        <v>1416</v>
      </c>
      <c r="C127" s="73" t="s">
        <v>1417</v>
      </c>
      <c r="D127" s="86" t="s">
        <v>118</v>
      </c>
      <c r="E127" s="86" t="s">
        <v>296</v>
      </c>
      <c r="F127" s="73" t="s">
        <v>1418</v>
      </c>
      <c r="G127" s="86" t="s">
        <v>154</v>
      </c>
      <c r="H127" s="86" t="s">
        <v>131</v>
      </c>
      <c r="I127" s="83">
        <v>58425.408538000003</v>
      </c>
      <c r="J127" s="85">
        <v>9199</v>
      </c>
      <c r="K127" s="73"/>
      <c r="L127" s="83">
        <v>5374.5533314110007</v>
      </c>
      <c r="M127" s="84">
        <v>2.2555503731428277E-3</v>
      </c>
      <c r="N127" s="84">
        <f t="shared" si="1"/>
        <v>2.1278483503673401E-3</v>
      </c>
      <c r="O127" s="84">
        <f>L127/'סכום נכסי הקרן'!$C$42</f>
        <v>5.2463190468399082E-4</v>
      </c>
    </row>
    <row r="128" spans="2:15">
      <c r="B128" s="76" t="s">
        <v>1419</v>
      </c>
      <c r="C128" s="73" t="s">
        <v>1420</v>
      </c>
      <c r="D128" s="86" t="s">
        <v>118</v>
      </c>
      <c r="E128" s="86" t="s">
        <v>296</v>
      </c>
      <c r="F128" s="73" t="s">
        <v>1421</v>
      </c>
      <c r="G128" s="86" t="s">
        <v>154</v>
      </c>
      <c r="H128" s="86" t="s">
        <v>131</v>
      </c>
      <c r="I128" s="83">
        <v>66963.864671000003</v>
      </c>
      <c r="J128" s="85">
        <v>3298</v>
      </c>
      <c r="K128" s="73"/>
      <c r="L128" s="83">
        <v>2208.4682568650001</v>
      </c>
      <c r="M128" s="84">
        <v>3.8988786521348276E-3</v>
      </c>
      <c r="N128" s="84">
        <f t="shared" si="1"/>
        <v>8.7435834150986172E-4</v>
      </c>
      <c r="O128" s="84">
        <f>L128/'סכום נכסי הקרן'!$C$42</f>
        <v>2.1557752553346381E-4</v>
      </c>
    </row>
    <row r="129" spans="2:15">
      <c r="B129" s="76" t="s">
        <v>1422</v>
      </c>
      <c r="C129" s="73" t="s">
        <v>1423</v>
      </c>
      <c r="D129" s="86" t="s">
        <v>118</v>
      </c>
      <c r="E129" s="86" t="s">
        <v>296</v>
      </c>
      <c r="F129" s="73" t="s">
        <v>1424</v>
      </c>
      <c r="G129" s="86" t="s">
        <v>126</v>
      </c>
      <c r="H129" s="86" t="s">
        <v>131</v>
      </c>
      <c r="I129" s="83">
        <v>51939.776744000003</v>
      </c>
      <c r="J129" s="85">
        <v>6502</v>
      </c>
      <c r="K129" s="73"/>
      <c r="L129" s="83">
        <v>3377.1242838779999</v>
      </c>
      <c r="M129" s="84">
        <v>4.7677975970343697E-3</v>
      </c>
      <c r="N129" s="84">
        <f t="shared" si="1"/>
        <v>1.337042893301929E-3</v>
      </c>
      <c r="O129" s="84">
        <f>L129/'סכום נכסי הקרן'!$C$42</f>
        <v>3.2965477057427027E-4</v>
      </c>
    </row>
    <row r="130" spans="2:15">
      <c r="B130" s="76" t="s">
        <v>1425</v>
      </c>
      <c r="C130" s="73" t="s">
        <v>1426</v>
      </c>
      <c r="D130" s="86" t="s">
        <v>118</v>
      </c>
      <c r="E130" s="86" t="s">
        <v>296</v>
      </c>
      <c r="F130" s="73" t="s">
        <v>1427</v>
      </c>
      <c r="G130" s="86" t="s">
        <v>1194</v>
      </c>
      <c r="H130" s="86" t="s">
        <v>131</v>
      </c>
      <c r="I130" s="83">
        <v>30886.272470999997</v>
      </c>
      <c r="J130" s="85">
        <v>7000</v>
      </c>
      <c r="K130" s="73"/>
      <c r="L130" s="83">
        <v>2162.0390729609999</v>
      </c>
      <c r="M130" s="84">
        <v>2.9329620462713742E-3</v>
      </c>
      <c r="N130" s="84">
        <f t="shared" si="1"/>
        <v>8.5597648607238085E-4</v>
      </c>
      <c r="O130" s="84">
        <f>L130/'סכום נכסי הקרן'!$C$42</f>
        <v>2.1104538496615009E-4</v>
      </c>
    </row>
    <row r="131" spans="2:15">
      <c r="B131" s="76" t="s">
        <v>1428</v>
      </c>
      <c r="C131" s="73" t="s">
        <v>1429</v>
      </c>
      <c r="D131" s="86" t="s">
        <v>118</v>
      </c>
      <c r="E131" s="86" t="s">
        <v>296</v>
      </c>
      <c r="F131" s="73" t="s">
        <v>1430</v>
      </c>
      <c r="G131" s="86" t="s">
        <v>471</v>
      </c>
      <c r="H131" s="86" t="s">
        <v>131</v>
      </c>
      <c r="I131" s="83">
        <v>470224.61600000004</v>
      </c>
      <c r="J131" s="85">
        <v>1027</v>
      </c>
      <c r="K131" s="73"/>
      <c r="L131" s="83">
        <v>4829.2068063200004</v>
      </c>
      <c r="M131" s="84">
        <v>4.7022461600000004E-3</v>
      </c>
      <c r="N131" s="84">
        <f t="shared" si="1"/>
        <v>1.911939300398196E-3</v>
      </c>
      <c r="O131" s="84">
        <f>L131/'סכום נכסי הקרן'!$C$42</f>
        <v>4.7139842302902787E-4</v>
      </c>
    </row>
    <row r="132" spans="2:15">
      <c r="B132" s="76" t="s">
        <v>1431</v>
      </c>
      <c r="C132" s="73" t="s">
        <v>1432</v>
      </c>
      <c r="D132" s="86" t="s">
        <v>118</v>
      </c>
      <c r="E132" s="86" t="s">
        <v>296</v>
      </c>
      <c r="F132" s="73" t="s">
        <v>1433</v>
      </c>
      <c r="G132" s="86" t="s">
        <v>672</v>
      </c>
      <c r="H132" s="86" t="s">
        <v>131</v>
      </c>
      <c r="I132" s="83">
        <v>898.89489499999991</v>
      </c>
      <c r="J132" s="85">
        <v>81.900000000000006</v>
      </c>
      <c r="K132" s="73"/>
      <c r="L132" s="83">
        <v>0.73619482700000005</v>
      </c>
      <c r="M132" s="84">
        <v>1.311182831036161E-4</v>
      </c>
      <c r="N132" s="84">
        <f t="shared" si="1"/>
        <v>2.9146811866683209E-7</v>
      </c>
      <c r="O132" s="84">
        <f>L132/'סכום נכסי הקרן'!$C$42</f>
        <v>7.186295688056972E-8</v>
      </c>
    </row>
    <row r="133" spans="2:15">
      <c r="B133" s="76" t="s">
        <v>1434</v>
      </c>
      <c r="C133" s="73" t="s">
        <v>1435</v>
      </c>
      <c r="D133" s="86" t="s">
        <v>118</v>
      </c>
      <c r="E133" s="86" t="s">
        <v>296</v>
      </c>
      <c r="F133" s="73" t="s">
        <v>1436</v>
      </c>
      <c r="G133" s="86" t="s">
        <v>471</v>
      </c>
      <c r="H133" s="86" t="s">
        <v>131</v>
      </c>
      <c r="I133" s="83">
        <v>43396.265696000002</v>
      </c>
      <c r="J133" s="85">
        <v>710.3</v>
      </c>
      <c r="K133" s="73"/>
      <c r="L133" s="83">
        <v>308.243675177</v>
      </c>
      <c r="M133" s="84">
        <v>2.8913740356121343E-3</v>
      </c>
      <c r="N133" s="84">
        <f t="shared" si="1"/>
        <v>1.2203726622326602E-4</v>
      </c>
      <c r="O133" s="84">
        <f>L133/'סכום נכסי הקרן'!$C$42</f>
        <v>3.0088912778998772E-5</v>
      </c>
    </row>
    <row r="134" spans="2:15">
      <c r="B134" s="76" t="s">
        <v>1437</v>
      </c>
      <c r="C134" s="73" t="s">
        <v>1438</v>
      </c>
      <c r="D134" s="86" t="s">
        <v>118</v>
      </c>
      <c r="E134" s="86" t="s">
        <v>296</v>
      </c>
      <c r="F134" s="73" t="s">
        <v>1439</v>
      </c>
      <c r="G134" s="86" t="s">
        <v>471</v>
      </c>
      <c r="H134" s="86" t="s">
        <v>131</v>
      </c>
      <c r="I134" s="83">
        <v>95209.728352000006</v>
      </c>
      <c r="J134" s="85">
        <v>2944</v>
      </c>
      <c r="K134" s="73"/>
      <c r="L134" s="83">
        <v>2802.9744026800004</v>
      </c>
      <c r="M134" s="84">
        <v>3.7009883759246231E-3</v>
      </c>
      <c r="N134" s="84">
        <f t="shared" si="1"/>
        <v>1.1097302587001567E-3</v>
      </c>
      <c r="O134" s="84">
        <f>L134/'סכום נכסי הקרן'!$C$42</f>
        <v>2.7360967674543786E-4</v>
      </c>
    </row>
    <row r="135" spans="2:15">
      <c r="B135" s="76" t="s">
        <v>1440</v>
      </c>
      <c r="C135" s="73" t="s">
        <v>1441</v>
      </c>
      <c r="D135" s="86" t="s">
        <v>118</v>
      </c>
      <c r="E135" s="86" t="s">
        <v>296</v>
      </c>
      <c r="F135" s="73" t="s">
        <v>1442</v>
      </c>
      <c r="G135" s="86" t="s">
        <v>128</v>
      </c>
      <c r="H135" s="86" t="s">
        <v>131</v>
      </c>
      <c r="I135" s="83">
        <v>1329142.4835030001</v>
      </c>
      <c r="J135" s="85">
        <v>320.60000000000002</v>
      </c>
      <c r="K135" s="73"/>
      <c r="L135" s="83">
        <v>4261.2308021099998</v>
      </c>
      <c r="M135" s="84">
        <v>5.6760230759155166E-3</v>
      </c>
      <c r="N135" s="84">
        <f t="shared" si="1"/>
        <v>1.687070975705399E-3</v>
      </c>
      <c r="O135" s="84">
        <f>L135/'סכום נכסי הקרן'!$C$42</f>
        <v>4.159559863223359E-4</v>
      </c>
    </row>
    <row r="136" spans="2:15">
      <c r="B136" s="76" t="s">
        <v>1443</v>
      </c>
      <c r="C136" s="73" t="s">
        <v>1444</v>
      </c>
      <c r="D136" s="86" t="s">
        <v>118</v>
      </c>
      <c r="E136" s="86" t="s">
        <v>296</v>
      </c>
      <c r="F136" s="73" t="s">
        <v>1445</v>
      </c>
      <c r="G136" s="86" t="s">
        <v>783</v>
      </c>
      <c r="H136" s="86" t="s">
        <v>131</v>
      </c>
      <c r="I136" s="83">
        <v>8252.2656769999994</v>
      </c>
      <c r="J136" s="85">
        <v>26140</v>
      </c>
      <c r="K136" s="73"/>
      <c r="L136" s="83">
        <v>2157.1422478550003</v>
      </c>
      <c r="M136" s="84">
        <v>3.5919317663752558E-3</v>
      </c>
      <c r="N136" s="84">
        <f t="shared" si="1"/>
        <v>8.5403777589846894E-4</v>
      </c>
      <c r="O136" s="84">
        <f>L136/'סכום נכסי הקרן'!$C$42</f>
        <v>2.1056738604719797E-4</v>
      </c>
    </row>
    <row r="137" spans="2:15">
      <c r="B137" s="76" t="s">
        <v>1446</v>
      </c>
      <c r="C137" s="73" t="s">
        <v>1447</v>
      </c>
      <c r="D137" s="86" t="s">
        <v>118</v>
      </c>
      <c r="E137" s="86" t="s">
        <v>296</v>
      </c>
      <c r="F137" s="73" t="s">
        <v>1448</v>
      </c>
      <c r="G137" s="86" t="s">
        <v>152</v>
      </c>
      <c r="H137" s="86" t="s">
        <v>131</v>
      </c>
      <c r="I137" s="83">
        <v>0.116381</v>
      </c>
      <c r="J137" s="85">
        <v>4958</v>
      </c>
      <c r="K137" s="73"/>
      <c r="L137" s="83">
        <v>5.7702439999999999E-3</v>
      </c>
      <c r="M137" s="84">
        <v>1.411084153872082E-8</v>
      </c>
      <c r="N137" s="84">
        <f t="shared" si="1"/>
        <v>2.2845069012262641E-9</v>
      </c>
      <c r="O137" s="84">
        <f>L137/'סכום נכסי הקרן'!$C$42</f>
        <v>5.6325687243978172E-10</v>
      </c>
    </row>
    <row r="138" spans="2:15">
      <c r="B138" s="76" t="s">
        <v>1449</v>
      </c>
      <c r="C138" s="73" t="s">
        <v>1450</v>
      </c>
      <c r="D138" s="86" t="s">
        <v>118</v>
      </c>
      <c r="E138" s="86" t="s">
        <v>296</v>
      </c>
      <c r="F138" s="73" t="s">
        <v>1451</v>
      </c>
      <c r="G138" s="86" t="s">
        <v>471</v>
      </c>
      <c r="H138" s="86" t="s">
        <v>131</v>
      </c>
      <c r="I138" s="83">
        <v>486667.31281599996</v>
      </c>
      <c r="J138" s="85">
        <v>870</v>
      </c>
      <c r="K138" s="73"/>
      <c r="L138" s="83">
        <v>4234.0056215000004</v>
      </c>
      <c r="M138" s="84">
        <v>5.7335753262086836E-3</v>
      </c>
      <c r="N138" s="84">
        <f t="shared" ref="N138:N196" si="2">IFERROR(L138/$L$11,0)</f>
        <v>1.6762922091591878E-3</v>
      </c>
      <c r="O138" s="84">
        <f>L138/'סכום נכסי הקרן'!$C$42</f>
        <v>4.1329842624654076E-4</v>
      </c>
    </row>
    <row r="139" spans="2:15">
      <c r="B139" s="76" t="s">
        <v>1452</v>
      </c>
      <c r="C139" s="73" t="s">
        <v>1453</v>
      </c>
      <c r="D139" s="86" t="s">
        <v>118</v>
      </c>
      <c r="E139" s="86" t="s">
        <v>296</v>
      </c>
      <c r="F139" s="73" t="s">
        <v>1454</v>
      </c>
      <c r="G139" s="86" t="s">
        <v>350</v>
      </c>
      <c r="H139" s="86" t="s">
        <v>131</v>
      </c>
      <c r="I139" s="83">
        <v>499613.6545</v>
      </c>
      <c r="J139" s="85">
        <v>1339</v>
      </c>
      <c r="K139" s="73"/>
      <c r="L139" s="83">
        <v>6689.8268337549998</v>
      </c>
      <c r="M139" s="84">
        <v>8.0453084460547497E-3</v>
      </c>
      <c r="N139" s="84">
        <f t="shared" si="2"/>
        <v>2.6485804707256652E-3</v>
      </c>
      <c r="O139" s="84">
        <f>L139/'סכום נכסי הקרן'!$C$42</f>
        <v>6.5302107493973708E-4</v>
      </c>
    </row>
    <row r="140" spans="2:15">
      <c r="B140" s="76" t="s">
        <v>1455</v>
      </c>
      <c r="C140" s="73" t="s">
        <v>1456</v>
      </c>
      <c r="D140" s="86" t="s">
        <v>118</v>
      </c>
      <c r="E140" s="86" t="s">
        <v>296</v>
      </c>
      <c r="F140" s="73" t="s">
        <v>1457</v>
      </c>
      <c r="G140" s="86" t="s">
        <v>471</v>
      </c>
      <c r="H140" s="86" t="s">
        <v>131</v>
      </c>
      <c r="I140" s="83">
        <v>115239.827542</v>
      </c>
      <c r="J140" s="85">
        <v>1525</v>
      </c>
      <c r="K140" s="73"/>
      <c r="L140" s="83">
        <v>1757.407370009</v>
      </c>
      <c r="M140" s="84">
        <v>6.9367175589989056E-3</v>
      </c>
      <c r="N140" s="84">
        <f t="shared" si="2"/>
        <v>6.9577807542479302E-4</v>
      </c>
      <c r="O140" s="84">
        <f>L140/'סכום נכסי הקרן'!$C$42</f>
        <v>1.7154764665651772E-4</v>
      </c>
    </row>
    <row r="141" spans="2:15">
      <c r="B141" s="76" t="s">
        <v>1458</v>
      </c>
      <c r="C141" s="73" t="s">
        <v>1459</v>
      </c>
      <c r="D141" s="86" t="s">
        <v>118</v>
      </c>
      <c r="E141" s="86" t="s">
        <v>296</v>
      </c>
      <c r="F141" s="73" t="s">
        <v>1460</v>
      </c>
      <c r="G141" s="86" t="s">
        <v>783</v>
      </c>
      <c r="H141" s="86" t="s">
        <v>131</v>
      </c>
      <c r="I141" s="83">
        <v>595624.29292899999</v>
      </c>
      <c r="J141" s="85">
        <v>8</v>
      </c>
      <c r="K141" s="73"/>
      <c r="L141" s="83">
        <v>47.649943433999994</v>
      </c>
      <c r="M141" s="84">
        <v>1.4465523170039748E-3</v>
      </c>
      <c r="N141" s="84">
        <f t="shared" si="2"/>
        <v>1.886516837381818E-5</v>
      </c>
      <c r="O141" s="84">
        <f>L141/'סכום נכסי הקרן'!$C$42</f>
        <v>4.6513038461748492E-6</v>
      </c>
    </row>
    <row r="142" spans="2:15">
      <c r="B142" s="76" t="s">
        <v>1461</v>
      </c>
      <c r="C142" s="73" t="s">
        <v>1462</v>
      </c>
      <c r="D142" s="86" t="s">
        <v>118</v>
      </c>
      <c r="E142" s="86" t="s">
        <v>296</v>
      </c>
      <c r="F142" s="73" t="s">
        <v>858</v>
      </c>
      <c r="G142" s="86" t="s">
        <v>125</v>
      </c>
      <c r="H142" s="86" t="s">
        <v>131</v>
      </c>
      <c r="I142" s="83">
        <v>390318.23022000003</v>
      </c>
      <c r="J142" s="85">
        <v>273.8</v>
      </c>
      <c r="K142" s="73"/>
      <c r="L142" s="83">
        <v>1068.6913144590001</v>
      </c>
      <c r="M142" s="84">
        <v>4.4105959626727555E-3</v>
      </c>
      <c r="N142" s="84">
        <f t="shared" si="2"/>
        <v>4.231073561468377E-4</v>
      </c>
      <c r="O142" s="84">
        <f>L142/'סכום נכסי הקרן'!$C$42</f>
        <v>1.0431928483193008E-4</v>
      </c>
    </row>
    <row r="143" spans="2:15">
      <c r="B143" s="72"/>
      <c r="C143" s="73"/>
      <c r="D143" s="73"/>
      <c r="E143" s="73"/>
      <c r="F143" s="73"/>
      <c r="G143" s="73"/>
      <c r="H143" s="73"/>
      <c r="I143" s="83"/>
      <c r="J143" s="85"/>
      <c r="K143" s="73"/>
      <c r="L143" s="73"/>
      <c r="M143" s="73"/>
      <c r="N143" s="84"/>
      <c r="O143" s="73"/>
    </row>
    <row r="144" spans="2:15">
      <c r="B144" s="70" t="s">
        <v>196</v>
      </c>
      <c r="C144" s="71"/>
      <c r="D144" s="71"/>
      <c r="E144" s="71"/>
      <c r="F144" s="71"/>
      <c r="G144" s="71"/>
      <c r="H144" s="71"/>
      <c r="I144" s="80"/>
      <c r="J144" s="82"/>
      <c r="K144" s="80">
        <v>472.29478092699998</v>
      </c>
      <c r="L144" s="80">
        <v>1085148.4172028101</v>
      </c>
      <c r="M144" s="71"/>
      <c r="N144" s="81">
        <f t="shared" si="2"/>
        <v>0.42962291507162903</v>
      </c>
      <c r="O144" s="81">
        <f>L144/'סכום נכסי הקרן'!$C$42</f>
        <v>0.10592572924240884</v>
      </c>
    </row>
    <row r="145" spans="2:15">
      <c r="B145" s="89" t="s">
        <v>64</v>
      </c>
      <c r="C145" s="71"/>
      <c r="D145" s="71"/>
      <c r="E145" s="71"/>
      <c r="F145" s="71"/>
      <c r="G145" s="71"/>
      <c r="H145" s="71"/>
      <c r="I145" s="80"/>
      <c r="J145" s="82"/>
      <c r="K145" s="80">
        <v>0.58203227400000002</v>
      </c>
      <c r="L145" s="80">
        <f>SUM(L146:L169)</f>
        <v>295522.82811989699</v>
      </c>
      <c r="M145" s="71"/>
      <c r="N145" s="81">
        <f t="shared" si="2"/>
        <v>0.11700093450290971</v>
      </c>
      <c r="O145" s="81">
        <f>L145/'סכום נכסי הקרן'!$C$42</f>
        <v>2.8847179408942214E-2</v>
      </c>
    </row>
    <row r="146" spans="2:15">
      <c r="B146" s="76" t="s">
        <v>1463</v>
      </c>
      <c r="C146" s="73" t="s">
        <v>1464</v>
      </c>
      <c r="D146" s="86" t="s">
        <v>1465</v>
      </c>
      <c r="E146" s="86" t="s">
        <v>870</v>
      </c>
      <c r="F146" s="73" t="s">
        <v>1214</v>
      </c>
      <c r="G146" s="86" t="s">
        <v>156</v>
      </c>
      <c r="H146" s="86" t="s">
        <v>130</v>
      </c>
      <c r="I146" s="83">
        <v>118462.68828199999</v>
      </c>
      <c r="J146" s="85">
        <v>1052</v>
      </c>
      <c r="K146" s="73"/>
      <c r="L146" s="83">
        <v>4006.6213504389998</v>
      </c>
      <c r="M146" s="84">
        <v>3.3742742714007404E-3</v>
      </c>
      <c r="N146" s="84">
        <f t="shared" si="2"/>
        <v>1.5862681241345063E-3</v>
      </c>
      <c r="O146" s="84">
        <f>L146/'סכום נכסי הקרן'!$C$42</f>
        <v>3.9110252718927059E-4</v>
      </c>
    </row>
    <row r="147" spans="2:15">
      <c r="B147" s="76" t="s">
        <v>1466</v>
      </c>
      <c r="C147" s="73" t="s">
        <v>1467</v>
      </c>
      <c r="D147" s="86" t="s">
        <v>1468</v>
      </c>
      <c r="E147" s="86" t="s">
        <v>870</v>
      </c>
      <c r="F147" s="73" t="s">
        <v>1469</v>
      </c>
      <c r="G147" s="86" t="s">
        <v>1470</v>
      </c>
      <c r="H147" s="86" t="s">
        <v>130</v>
      </c>
      <c r="I147" s="83">
        <v>10832.799591000001</v>
      </c>
      <c r="J147" s="85">
        <v>2755</v>
      </c>
      <c r="K147" s="73"/>
      <c r="L147" s="83">
        <v>959.49626667599989</v>
      </c>
      <c r="M147" s="84">
        <v>3.314290498331902E-4</v>
      </c>
      <c r="N147" s="84">
        <f t="shared" si="2"/>
        <v>3.7987576312581542E-4</v>
      </c>
      <c r="O147" s="84">
        <f>L147/'סכום נכסי הקרן'!$C$42</f>
        <v>9.3660314240709823E-5</v>
      </c>
    </row>
    <row r="148" spans="2:15">
      <c r="B148" s="76" t="s">
        <v>1471</v>
      </c>
      <c r="C148" s="73" t="s">
        <v>1472</v>
      </c>
      <c r="D148" s="86" t="s">
        <v>1465</v>
      </c>
      <c r="E148" s="86" t="s">
        <v>870</v>
      </c>
      <c r="F148" s="73" t="s">
        <v>1473</v>
      </c>
      <c r="G148" s="86" t="s">
        <v>947</v>
      </c>
      <c r="H148" s="86" t="s">
        <v>130</v>
      </c>
      <c r="I148" s="83">
        <v>61074.947914999997</v>
      </c>
      <c r="J148" s="85">
        <v>1289</v>
      </c>
      <c r="K148" s="73"/>
      <c r="L148" s="83">
        <v>2531.0282931300003</v>
      </c>
      <c r="M148" s="84">
        <v>1.7736353237425197E-3</v>
      </c>
      <c r="N148" s="84">
        <f t="shared" si="2"/>
        <v>1.0020636220677008E-3</v>
      </c>
      <c r="O148" s="84">
        <f>L148/'סכום נכסי הקרן'!$C$42</f>
        <v>2.4706391626506659E-4</v>
      </c>
    </row>
    <row r="149" spans="2:15">
      <c r="B149" s="76" t="s">
        <v>1474</v>
      </c>
      <c r="C149" s="73" t="s">
        <v>1475</v>
      </c>
      <c r="D149" s="86" t="s">
        <v>1465</v>
      </c>
      <c r="E149" s="86" t="s">
        <v>870</v>
      </c>
      <c r="F149" s="73" t="s">
        <v>1310</v>
      </c>
      <c r="G149" s="86" t="s">
        <v>1150</v>
      </c>
      <c r="H149" s="86" t="s">
        <v>130</v>
      </c>
      <c r="I149" s="83">
        <v>97686.166292000009</v>
      </c>
      <c r="J149" s="85">
        <v>2191</v>
      </c>
      <c r="K149" s="73"/>
      <c r="L149" s="83">
        <v>6881.0770498069996</v>
      </c>
      <c r="M149" s="84">
        <v>2.2593511305213083E-3</v>
      </c>
      <c r="N149" s="84">
        <f t="shared" si="2"/>
        <v>2.7242986619203198E-3</v>
      </c>
      <c r="O149" s="84">
        <f>L149/'סכום נכסי הקרן'!$C$42</f>
        <v>6.7168978263162709E-4</v>
      </c>
    </row>
    <row r="150" spans="2:15">
      <c r="B150" s="76" t="s">
        <v>1476</v>
      </c>
      <c r="C150" s="73" t="s">
        <v>1477</v>
      </c>
      <c r="D150" s="86" t="s">
        <v>1465</v>
      </c>
      <c r="E150" s="86" t="s">
        <v>870</v>
      </c>
      <c r="F150" s="73" t="s">
        <v>1478</v>
      </c>
      <c r="G150" s="86" t="s">
        <v>890</v>
      </c>
      <c r="H150" s="86" t="s">
        <v>130</v>
      </c>
      <c r="I150" s="83">
        <v>20552.283626</v>
      </c>
      <c r="J150" s="85">
        <v>13291</v>
      </c>
      <c r="K150" s="73"/>
      <c r="L150" s="83">
        <v>8782.1069134860008</v>
      </c>
      <c r="M150" s="84">
        <v>1.4659251169392957E-4</v>
      </c>
      <c r="N150" s="84">
        <f t="shared" si="2"/>
        <v>3.4769385577396129E-3</v>
      </c>
      <c r="O150" s="84">
        <f>L150/'סכום נכסי הקרן'!$C$42</f>
        <v>8.5725700222068755E-4</v>
      </c>
    </row>
    <row r="151" spans="2:15">
      <c r="B151" s="76" t="s">
        <v>1479</v>
      </c>
      <c r="C151" s="73" t="s">
        <v>1480</v>
      </c>
      <c r="D151" s="86" t="s">
        <v>1465</v>
      </c>
      <c r="E151" s="86" t="s">
        <v>870</v>
      </c>
      <c r="F151" s="73" t="s">
        <v>889</v>
      </c>
      <c r="G151" s="86" t="s">
        <v>890</v>
      </c>
      <c r="H151" s="86" t="s">
        <v>130</v>
      </c>
      <c r="I151" s="83">
        <v>23805.121185</v>
      </c>
      <c r="J151" s="85">
        <v>16159</v>
      </c>
      <c r="K151" s="73"/>
      <c r="L151" s="83">
        <v>12367.042546294</v>
      </c>
      <c r="M151" s="84">
        <v>6.1462128135685381E-4</v>
      </c>
      <c r="N151" s="84">
        <f t="shared" si="2"/>
        <v>4.8962563879044758E-3</v>
      </c>
      <c r="O151" s="84">
        <f>L151/'סכום נכסי הקרן'!$C$42</f>
        <v>1.2071970796997966E-3</v>
      </c>
    </row>
    <row r="152" spans="2:15">
      <c r="B152" s="76" t="s">
        <v>1481</v>
      </c>
      <c r="C152" s="73" t="s">
        <v>1482</v>
      </c>
      <c r="D152" s="86" t="s">
        <v>1465</v>
      </c>
      <c r="E152" s="86" t="s">
        <v>870</v>
      </c>
      <c r="F152" s="73" t="s">
        <v>1125</v>
      </c>
      <c r="G152" s="86" t="s">
        <v>703</v>
      </c>
      <c r="H152" s="86" t="s">
        <v>130</v>
      </c>
      <c r="I152" s="83">
        <v>411.44653899999997</v>
      </c>
      <c r="J152" s="85">
        <v>13080</v>
      </c>
      <c r="K152" s="83">
        <v>0.58203227400000002</v>
      </c>
      <c r="L152" s="83">
        <v>173.60435374699998</v>
      </c>
      <c r="M152" s="84">
        <v>9.309096950043134E-6</v>
      </c>
      <c r="N152" s="84">
        <f t="shared" si="2"/>
        <v>6.8731988494411518E-5</v>
      </c>
      <c r="O152" s="84">
        <f>L152/'סכום נכסי הקרן'!$C$42</f>
        <v>1.6946223649028483E-5</v>
      </c>
    </row>
    <row r="153" spans="2:15">
      <c r="B153" s="76" t="s">
        <v>1485</v>
      </c>
      <c r="C153" s="73" t="s">
        <v>1486</v>
      </c>
      <c r="D153" s="86" t="s">
        <v>1468</v>
      </c>
      <c r="E153" s="86" t="s">
        <v>870</v>
      </c>
      <c r="F153" s="73" t="s">
        <v>1487</v>
      </c>
      <c r="G153" s="86" t="s">
        <v>981</v>
      </c>
      <c r="H153" s="86" t="s">
        <v>130</v>
      </c>
      <c r="I153" s="83">
        <v>24249.072001</v>
      </c>
      <c r="J153" s="85">
        <v>19510</v>
      </c>
      <c r="K153" s="73"/>
      <c r="L153" s="83">
        <v>15210.145540348001</v>
      </c>
      <c r="M153" s="84">
        <v>6.9051765094731111E-4</v>
      </c>
      <c r="N153" s="84">
        <f t="shared" si="2"/>
        <v>6.0218740239721047E-3</v>
      </c>
      <c r="O153" s="84">
        <f>L153/'סכום נכסי הקרן'!$C$42</f>
        <v>1.4847238706734601E-3</v>
      </c>
    </row>
    <row r="154" spans="2:15">
      <c r="B154" s="76" t="s">
        <v>1488</v>
      </c>
      <c r="C154" s="73" t="s">
        <v>1489</v>
      </c>
      <c r="D154" s="86" t="s">
        <v>1465</v>
      </c>
      <c r="E154" s="86" t="s">
        <v>870</v>
      </c>
      <c r="F154" s="73" t="s">
        <v>1490</v>
      </c>
      <c r="G154" s="86" t="s">
        <v>890</v>
      </c>
      <c r="H154" s="86" t="s">
        <v>130</v>
      </c>
      <c r="I154" s="83">
        <v>7053.36924</v>
      </c>
      <c r="J154" s="85">
        <v>6283</v>
      </c>
      <c r="K154" s="73"/>
      <c r="L154" s="83">
        <v>1424.7696537579998</v>
      </c>
      <c r="M154" s="84">
        <v>7.7345358940218991E-5</v>
      </c>
      <c r="N154" s="84">
        <f t="shared" si="2"/>
        <v>5.6408292381880307E-4</v>
      </c>
      <c r="O154" s="84">
        <f>L154/'סכום נכסי הקרן'!$C$42</f>
        <v>1.3907753279113354E-4</v>
      </c>
    </row>
    <row r="155" spans="2:15">
      <c r="B155" s="76" t="s">
        <v>1491</v>
      </c>
      <c r="C155" s="73" t="s">
        <v>1492</v>
      </c>
      <c r="D155" s="86" t="s">
        <v>1465</v>
      </c>
      <c r="E155" s="86" t="s">
        <v>870</v>
      </c>
      <c r="F155" s="73" t="s">
        <v>1306</v>
      </c>
      <c r="G155" s="86" t="s">
        <v>1307</v>
      </c>
      <c r="H155" s="86" t="s">
        <v>130</v>
      </c>
      <c r="I155" s="83">
        <v>27136.309921</v>
      </c>
      <c r="J155" s="85">
        <v>648</v>
      </c>
      <c r="K155" s="73"/>
      <c r="L155" s="83">
        <v>565.336171444</v>
      </c>
      <c r="M155" s="84">
        <v>6.0953394727932995E-4</v>
      </c>
      <c r="N155" s="84">
        <f t="shared" si="2"/>
        <v>2.2382318411087165E-4</v>
      </c>
      <c r="O155" s="84">
        <f>L155/'סכום נכסי הקרן'!$C$42</f>
        <v>5.5184751945433788E-5</v>
      </c>
    </row>
    <row r="156" spans="2:15">
      <c r="B156" s="76" t="s">
        <v>1493</v>
      </c>
      <c r="C156" s="73" t="s">
        <v>1494</v>
      </c>
      <c r="D156" s="86" t="s">
        <v>1465</v>
      </c>
      <c r="E156" s="86" t="s">
        <v>870</v>
      </c>
      <c r="F156" s="73" t="s">
        <v>1495</v>
      </c>
      <c r="G156" s="86" t="s">
        <v>947</v>
      </c>
      <c r="H156" s="86" t="s">
        <v>130</v>
      </c>
      <c r="I156" s="83">
        <v>91827.872914000007</v>
      </c>
      <c r="J156" s="85">
        <v>8913</v>
      </c>
      <c r="K156" s="73"/>
      <c r="L156" s="83">
        <v>26313.547875689001</v>
      </c>
      <c r="M156" s="84">
        <v>2.0397226000523992E-3</v>
      </c>
      <c r="N156" s="84">
        <f t="shared" si="2"/>
        <v>1.0417840513808294E-2</v>
      </c>
      <c r="O156" s="84">
        <f>L156/'סכום נכסי הקרן'!$C$42</f>
        <v>2.5685719146807391E-3</v>
      </c>
    </row>
    <row r="157" spans="2:15">
      <c r="B157" s="76" t="s">
        <v>1498</v>
      </c>
      <c r="C157" s="73" t="s">
        <v>1499</v>
      </c>
      <c r="D157" s="86" t="s">
        <v>1465</v>
      </c>
      <c r="E157" s="86" t="s">
        <v>870</v>
      </c>
      <c r="F157" s="73" t="s">
        <v>1500</v>
      </c>
      <c r="G157" s="86" t="s">
        <v>921</v>
      </c>
      <c r="H157" s="86" t="s">
        <v>130</v>
      </c>
      <c r="I157" s="83">
        <v>112213.932138</v>
      </c>
      <c r="J157" s="85">
        <v>370</v>
      </c>
      <c r="K157" s="73"/>
      <c r="L157" s="83">
        <v>1334.8408293900002</v>
      </c>
      <c r="M157" s="84">
        <v>4.1235726158071091E-3</v>
      </c>
      <c r="N157" s="84">
        <f t="shared" si="2"/>
        <v>5.284790533606631E-4</v>
      </c>
      <c r="O157" s="84">
        <f>L157/'סכום נכסי הקרן'!$C$42</f>
        <v>1.3029921624928438E-4</v>
      </c>
    </row>
    <row r="158" spans="2:15">
      <c r="B158" s="76" t="s">
        <v>1501</v>
      </c>
      <c r="C158" s="73" t="s">
        <v>1502</v>
      </c>
      <c r="D158" s="86" t="s">
        <v>1465</v>
      </c>
      <c r="E158" s="86" t="s">
        <v>870</v>
      </c>
      <c r="F158" s="73" t="s">
        <v>1503</v>
      </c>
      <c r="G158" s="86" t="s">
        <v>1089</v>
      </c>
      <c r="H158" s="86" t="s">
        <v>130</v>
      </c>
      <c r="I158" s="83">
        <v>9404.4923199999994</v>
      </c>
      <c r="J158" s="85">
        <v>4566</v>
      </c>
      <c r="K158" s="73"/>
      <c r="L158" s="83">
        <v>1380.55031865</v>
      </c>
      <c r="M158" s="84">
        <v>2.0314703560937473E-4</v>
      </c>
      <c r="N158" s="84">
        <f t="shared" si="2"/>
        <v>5.465759732943777E-4</v>
      </c>
      <c r="O158" s="84">
        <f>L158/'סכום נכסי הקרן'!$C$42</f>
        <v>1.3476110450936615E-4</v>
      </c>
    </row>
    <row r="159" spans="2:15">
      <c r="B159" s="76" t="s">
        <v>1504</v>
      </c>
      <c r="C159" s="73" t="s">
        <v>1505</v>
      </c>
      <c r="D159" s="86" t="s">
        <v>1465</v>
      </c>
      <c r="E159" s="86" t="s">
        <v>870</v>
      </c>
      <c r="F159" s="73" t="s">
        <v>893</v>
      </c>
      <c r="G159" s="86" t="s">
        <v>156</v>
      </c>
      <c r="H159" s="86" t="s">
        <v>130</v>
      </c>
      <c r="I159" s="83">
        <v>76586.070989</v>
      </c>
      <c r="J159" s="85">
        <v>28354</v>
      </c>
      <c r="K159" s="73"/>
      <c r="L159" s="83">
        <v>69814.414836723998</v>
      </c>
      <c r="M159" s="84">
        <v>1.2208395584201298E-3</v>
      </c>
      <c r="N159" s="84">
        <f t="shared" si="2"/>
        <v>2.7640341118949089E-2</v>
      </c>
      <c r="O159" s="84">
        <f>L159/'סכום נכסי הקרן'!$C$42</f>
        <v>6.8148676125561851E-3</v>
      </c>
    </row>
    <row r="160" spans="2:15">
      <c r="B160" s="76" t="s">
        <v>1506</v>
      </c>
      <c r="C160" s="73" t="s">
        <v>1507</v>
      </c>
      <c r="D160" s="86" t="s">
        <v>1465</v>
      </c>
      <c r="E160" s="86" t="s">
        <v>870</v>
      </c>
      <c r="F160" s="73" t="s">
        <v>1171</v>
      </c>
      <c r="G160" s="86" t="s">
        <v>1150</v>
      </c>
      <c r="H160" s="86" t="s">
        <v>130</v>
      </c>
      <c r="I160" s="83">
        <v>64010.089968</v>
      </c>
      <c r="J160" s="85">
        <v>7060</v>
      </c>
      <c r="K160" s="73"/>
      <c r="L160" s="83">
        <v>14528.946211023</v>
      </c>
      <c r="M160" s="84">
        <v>2.2666126956052846E-3</v>
      </c>
      <c r="N160" s="84">
        <f t="shared" si="2"/>
        <v>5.7521792642784651E-3</v>
      </c>
      <c r="O160" s="84">
        <f>L160/'סכום נכסי הקרן'!$C$42</f>
        <v>1.4182292469203436E-3</v>
      </c>
    </row>
    <row r="161" spans="2:15">
      <c r="B161" s="76" t="s">
        <v>1510</v>
      </c>
      <c r="C161" s="73" t="s">
        <v>1511</v>
      </c>
      <c r="D161" s="86" t="s">
        <v>1465</v>
      </c>
      <c r="E161" s="86" t="s">
        <v>870</v>
      </c>
      <c r="F161" s="73" t="s">
        <v>770</v>
      </c>
      <c r="G161" s="86" t="s">
        <v>155</v>
      </c>
      <c r="H161" s="86" t="s">
        <v>130</v>
      </c>
      <c r="I161" s="83">
        <v>4347.0502409999999</v>
      </c>
      <c r="J161" s="85">
        <v>535</v>
      </c>
      <c r="K161" s="73"/>
      <c r="L161" s="83">
        <v>74.770350946000008</v>
      </c>
      <c r="M161" s="84">
        <v>2.3661103546666988E-5</v>
      </c>
      <c r="N161" s="84">
        <f t="shared" si="2"/>
        <v>2.9602454028503259E-5</v>
      </c>
      <c r="O161" s="84">
        <f>L161/'סכום נכסי הקרן'!$C$42</f>
        <v>7.298636595795401E-6</v>
      </c>
    </row>
    <row r="162" spans="2:15">
      <c r="B162" s="76" t="s">
        <v>1514</v>
      </c>
      <c r="C162" s="73" t="s">
        <v>1515</v>
      </c>
      <c r="D162" s="86" t="s">
        <v>1465</v>
      </c>
      <c r="E162" s="86" t="s">
        <v>870</v>
      </c>
      <c r="F162" s="73" t="s">
        <v>1516</v>
      </c>
      <c r="G162" s="86" t="s">
        <v>921</v>
      </c>
      <c r="H162" s="86" t="s">
        <v>130</v>
      </c>
      <c r="I162" s="83">
        <v>52332.384908999993</v>
      </c>
      <c r="J162" s="85">
        <v>808</v>
      </c>
      <c r="K162" s="73"/>
      <c r="L162" s="83">
        <v>1359.4488297180001</v>
      </c>
      <c r="M162" s="84">
        <v>1.3989397602236168E-3</v>
      </c>
      <c r="N162" s="84">
        <f t="shared" si="2"/>
        <v>5.3822164770757353E-4</v>
      </c>
      <c r="O162" s="84">
        <f>L162/'סכום נכסי הקרן'!$C$42</f>
        <v>1.3270130276447272E-4</v>
      </c>
    </row>
    <row r="163" spans="2:15">
      <c r="B163" s="76" t="s">
        <v>1519</v>
      </c>
      <c r="C163" s="73" t="s">
        <v>1520</v>
      </c>
      <c r="D163" s="86" t="s">
        <v>1465</v>
      </c>
      <c r="E163" s="86" t="s">
        <v>870</v>
      </c>
      <c r="F163" s="73" t="s">
        <v>1521</v>
      </c>
      <c r="G163" s="86" t="s">
        <v>921</v>
      </c>
      <c r="H163" s="86" t="s">
        <v>130</v>
      </c>
      <c r="I163" s="83">
        <v>72804.642183000004</v>
      </c>
      <c r="J163" s="85">
        <v>979</v>
      </c>
      <c r="K163" s="73"/>
      <c r="L163" s="83">
        <v>2291.5151917420003</v>
      </c>
      <c r="M163" s="84">
        <v>3.1653116047532645E-3</v>
      </c>
      <c r="N163" s="84">
        <f t="shared" si="2"/>
        <v>9.0723759165113745E-4</v>
      </c>
      <c r="O163" s="84">
        <f>L163/'סכום נכסי הקרן'!$C$42</f>
        <v>2.2368407298700813E-4</v>
      </c>
    </row>
    <row r="164" spans="2:15">
      <c r="B164" s="76" t="s">
        <v>1522</v>
      </c>
      <c r="C164" s="73" t="s">
        <v>1523</v>
      </c>
      <c r="D164" s="86" t="s">
        <v>1465</v>
      </c>
      <c r="E164" s="86" t="s">
        <v>870</v>
      </c>
      <c r="F164" s="73" t="s">
        <v>1524</v>
      </c>
      <c r="G164" s="86" t="s">
        <v>954</v>
      </c>
      <c r="H164" s="86" t="s">
        <v>130</v>
      </c>
      <c r="I164" s="83">
        <v>53228.309748</v>
      </c>
      <c r="J164" s="85">
        <v>31912</v>
      </c>
      <c r="K164" s="73"/>
      <c r="L164" s="83">
        <v>54610.691534839003</v>
      </c>
      <c r="M164" s="84">
        <v>1.0393839588301059E-3</v>
      </c>
      <c r="N164" s="84">
        <f t="shared" si="2"/>
        <v>2.1621009734090695E-2</v>
      </c>
      <c r="O164" s="84">
        <f>L164/'סכום נכסי הקרן'!$C$42</f>
        <v>5.3307706425737072E-3</v>
      </c>
    </row>
    <row r="165" spans="2:15">
      <c r="B165" s="76" t="s">
        <v>1525</v>
      </c>
      <c r="C165" s="73" t="s">
        <v>1526</v>
      </c>
      <c r="D165" s="86" t="s">
        <v>1465</v>
      </c>
      <c r="E165" s="86" t="s">
        <v>870</v>
      </c>
      <c r="F165" s="73" t="s">
        <v>884</v>
      </c>
      <c r="G165" s="86" t="s">
        <v>885</v>
      </c>
      <c r="H165" s="86" t="s">
        <v>130</v>
      </c>
      <c r="I165" s="83">
        <v>1161619.380136</v>
      </c>
      <c r="J165" s="85">
        <v>965</v>
      </c>
      <c r="K165" s="73"/>
      <c r="L165" s="83">
        <v>36038.950863862003</v>
      </c>
      <c r="M165" s="84">
        <v>1.0598992042965027E-3</v>
      </c>
      <c r="N165" s="84">
        <f t="shared" si="2"/>
        <v>1.4268240989713257E-2</v>
      </c>
      <c r="O165" s="84">
        <f>L165/'סכום נכסי הקרן'!$C$42</f>
        <v>3.5179078648303053E-3</v>
      </c>
    </row>
    <row r="166" spans="2:15">
      <c r="B166" s="76" t="s">
        <v>1527</v>
      </c>
      <c r="C166" s="73" t="s">
        <v>1528</v>
      </c>
      <c r="D166" s="86" t="s">
        <v>1465</v>
      </c>
      <c r="E166" s="86" t="s">
        <v>870</v>
      </c>
      <c r="F166" s="73" t="s">
        <v>1149</v>
      </c>
      <c r="G166" s="86" t="s">
        <v>1150</v>
      </c>
      <c r="H166" s="86" t="s">
        <v>130</v>
      </c>
      <c r="I166" s="83">
        <v>102668.19609899999</v>
      </c>
      <c r="J166" s="85">
        <v>2582</v>
      </c>
      <c r="K166" s="73"/>
      <c r="L166" s="83">
        <v>8522.6204266989989</v>
      </c>
      <c r="M166" s="84">
        <v>9.5465346227335606E-4</v>
      </c>
      <c r="N166" s="84">
        <f t="shared" si="2"/>
        <v>3.3742048310826706E-3</v>
      </c>
      <c r="O166" s="84">
        <f>L166/'סכום נכסי הקרן'!$C$42</f>
        <v>8.3192747594969566E-4</v>
      </c>
    </row>
    <row r="167" spans="2:15">
      <c r="B167" s="76" t="s">
        <v>1529</v>
      </c>
      <c r="C167" s="73" t="s">
        <v>1530</v>
      </c>
      <c r="D167" s="86" t="s">
        <v>1465</v>
      </c>
      <c r="E167" s="86" t="s">
        <v>870</v>
      </c>
      <c r="F167" s="73" t="s">
        <v>1531</v>
      </c>
      <c r="G167" s="86" t="s">
        <v>921</v>
      </c>
      <c r="H167" s="86" t="s">
        <v>130</v>
      </c>
      <c r="I167" s="83">
        <v>43395.971805000001</v>
      </c>
      <c r="J167" s="85">
        <v>1802</v>
      </c>
      <c r="K167" s="73"/>
      <c r="L167" s="83">
        <v>2514.1152488520001</v>
      </c>
      <c r="M167" s="84">
        <v>1.9642359904158114E-3</v>
      </c>
      <c r="N167" s="84">
        <f t="shared" si="2"/>
        <v>9.9536755057161893E-4</v>
      </c>
      <c r="O167" s="84">
        <f>L167/'סכום נכסי הקרן'!$C$42</f>
        <v>2.4541296555596973E-4</v>
      </c>
    </row>
    <row r="168" spans="2:15">
      <c r="B168" s="76" t="s">
        <v>1532</v>
      </c>
      <c r="C168" s="73" t="s">
        <v>1533</v>
      </c>
      <c r="D168" s="86" t="s">
        <v>1465</v>
      </c>
      <c r="E168" s="86" t="s">
        <v>870</v>
      </c>
      <c r="F168" s="73" t="s">
        <v>1534</v>
      </c>
      <c r="G168" s="86" t="s">
        <v>890</v>
      </c>
      <c r="H168" s="86" t="s">
        <v>130</v>
      </c>
      <c r="I168" s="83">
        <v>61129.200080000002</v>
      </c>
      <c r="J168" s="85">
        <v>6718</v>
      </c>
      <c r="K168" s="73"/>
      <c r="L168" s="83">
        <v>13202.910811319</v>
      </c>
      <c r="M168" s="84">
        <v>9.2991724677853169E-4</v>
      </c>
      <c r="N168" s="84">
        <f t="shared" si="2"/>
        <v>5.2271863832332064E-3</v>
      </c>
      <c r="O168" s="84">
        <f>L168/'סכום נכסי הקרן'!$C$42</f>
        <v>1.2887895643035061E-3</v>
      </c>
    </row>
    <row r="169" spans="2:15">
      <c r="B169" s="76" t="s">
        <v>1535</v>
      </c>
      <c r="C169" s="73" t="s">
        <v>1536</v>
      </c>
      <c r="D169" s="86" t="s">
        <v>1465</v>
      </c>
      <c r="E169" s="86" t="s">
        <v>870</v>
      </c>
      <c r="F169" s="73" t="s">
        <v>1537</v>
      </c>
      <c r="G169" s="86" t="s">
        <v>890</v>
      </c>
      <c r="H169" s="86" t="s">
        <v>130</v>
      </c>
      <c r="I169" s="83">
        <v>13232.943587</v>
      </c>
      <c r="J169" s="85">
        <v>24996</v>
      </c>
      <c r="K169" s="73"/>
      <c r="L169" s="83">
        <v>10634.276651315</v>
      </c>
      <c r="M169" s="84">
        <v>2.3783036080958785E-4</v>
      </c>
      <c r="N169" s="84">
        <f t="shared" si="2"/>
        <v>4.2102341598515497E-3</v>
      </c>
      <c r="O169" s="84">
        <f>L169/'סכום נכסי הקרן'!$C$42</f>
        <v>1.0380547871596212E-3</v>
      </c>
    </row>
    <row r="170" spans="2:15">
      <c r="B170" s="72"/>
      <c r="C170" s="73"/>
      <c r="D170" s="73"/>
      <c r="E170" s="73"/>
      <c r="F170" s="73"/>
      <c r="G170" s="73"/>
      <c r="H170" s="73"/>
      <c r="I170" s="83"/>
      <c r="J170" s="85"/>
      <c r="K170" s="73"/>
      <c r="L170" s="73"/>
      <c r="M170" s="73"/>
      <c r="N170" s="84"/>
      <c r="O170" s="73"/>
    </row>
    <row r="171" spans="2:15">
      <c r="B171" s="89" t="s">
        <v>63</v>
      </c>
      <c r="C171" s="71"/>
      <c r="D171" s="71"/>
      <c r="E171" s="71"/>
      <c r="F171" s="71"/>
      <c r="G171" s="71"/>
      <c r="H171" s="71"/>
      <c r="I171" s="80"/>
      <c r="J171" s="82"/>
      <c r="K171" s="80">
        <v>471.71274865300001</v>
      </c>
      <c r="L171" s="80">
        <f>SUM(L172:L264)</f>
        <v>789625.58908291277</v>
      </c>
      <c r="M171" s="71"/>
      <c r="N171" s="81">
        <f t="shared" si="2"/>
        <v>0.3126219805687192</v>
      </c>
      <c r="O171" s="81">
        <f>L171/'סכום נכסי הקרן'!$C$42</f>
        <v>7.7078549833466597E-2</v>
      </c>
    </row>
    <row r="172" spans="2:15">
      <c r="B172" s="76" t="s">
        <v>1538</v>
      </c>
      <c r="C172" s="73" t="s">
        <v>1539</v>
      </c>
      <c r="D172" s="86" t="s">
        <v>123</v>
      </c>
      <c r="E172" s="86" t="s">
        <v>870</v>
      </c>
      <c r="F172" s="73"/>
      <c r="G172" s="86" t="s">
        <v>947</v>
      </c>
      <c r="H172" s="86" t="s">
        <v>1540</v>
      </c>
      <c r="I172" s="83">
        <v>73672.967933000007</v>
      </c>
      <c r="J172" s="85">
        <v>2471</v>
      </c>
      <c r="K172" s="73"/>
      <c r="L172" s="83">
        <v>6644.3113953229995</v>
      </c>
      <c r="M172" s="84">
        <v>3.3979672495773567E-5</v>
      </c>
      <c r="N172" s="84">
        <f t="shared" si="2"/>
        <v>2.6305603777780806E-3</v>
      </c>
      <c r="O172" s="84">
        <f>L172/'סכום נכסי הקרן'!$C$42</f>
        <v>6.485781287664152E-4</v>
      </c>
    </row>
    <row r="173" spans="2:15">
      <c r="B173" s="76" t="s">
        <v>1541</v>
      </c>
      <c r="C173" s="73" t="s">
        <v>1542</v>
      </c>
      <c r="D173" s="86" t="s">
        <v>27</v>
      </c>
      <c r="E173" s="86" t="s">
        <v>870</v>
      </c>
      <c r="F173" s="73"/>
      <c r="G173" s="86" t="s">
        <v>900</v>
      </c>
      <c r="H173" s="86" t="s">
        <v>132</v>
      </c>
      <c r="I173" s="83">
        <v>7472.6555319999998</v>
      </c>
      <c r="J173" s="85">
        <v>29790</v>
      </c>
      <c r="K173" s="73"/>
      <c r="L173" s="83">
        <v>8779.9771136920008</v>
      </c>
      <c r="M173" s="84">
        <v>3.7285688751705909E-5</v>
      </c>
      <c r="N173" s="84">
        <f t="shared" si="2"/>
        <v>3.4760953451601065E-3</v>
      </c>
      <c r="O173" s="84">
        <f>L173/'סכום נכסי הקרן'!$C$42</f>
        <v>8.5704910384223226E-4</v>
      </c>
    </row>
    <row r="174" spans="2:15">
      <c r="B174" s="76" t="s">
        <v>1543</v>
      </c>
      <c r="C174" s="73" t="s">
        <v>1544</v>
      </c>
      <c r="D174" s="86" t="s">
        <v>27</v>
      </c>
      <c r="E174" s="86" t="s">
        <v>870</v>
      </c>
      <c r="F174" s="73"/>
      <c r="G174" s="86" t="s">
        <v>947</v>
      </c>
      <c r="H174" s="86" t="s">
        <v>132</v>
      </c>
      <c r="I174" s="83">
        <v>37854.134155</v>
      </c>
      <c r="J174" s="85">
        <v>8978</v>
      </c>
      <c r="K174" s="73"/>
      <c r="L174" s="83">
        <v>13404.198039013001</v>
      </c>
      <c r="M174" s="84">
        <v>4.8274143206178075E-5</v>
      </c>
      <c r="N174" s="84">
        <f t="shared" si="2"/>
        <v>5.3068783444042847E-3</v>
      </c>
      <c r="O174" s="84">
        <f>L174/'סכום נכסי הקרן'!$C$42</f>
        <v>1.3084380253275108E-3</v>
      </c>
    </row>
    <row r="175" spans="2:15">
      <c r="B175" s="76" t="s">
        <v>1545</v>
      </c>
      <c r="C175" s="73" t="s">
        <v>1546</v>
      </c>
      <c r="D175" s="86" t="s">
        <v>1547</v>
      </c>
      <c r="E175" s="86" t="s">
        <v>870</v>
      </c>
      <c r="F175" s="73"/>
      <c r="G175" s="86" t="s">
        <v>981</v>
      </c>
      <c r="H175" s="86" t="s">
        <v>135</v>
      </c>
      <c r="I175" s="83">
        <v>34225.903200000001</v>
      </c>
      <c r="J175" s="85">
        <v>23260</v>
      </c>
      <c r="K175" s="73"/>
      <c r="L175" s="83">
        <v>3301.1650981150001</v>
      </c>
      <c r="M175" s="84">
        <v>1.5812315297627184E-6</v>
      </c>
      <c r="N175" s="84">
        <f t="shared" si="2"/>
        <v>1.3069697657033213E-3</v>
      </c>
      <c r="O175" s="84">
        <f>L175/'סכום נכסי הקרן'!$C$42</f>
        <v>3.2224008700006791E-4</v>
      </c>
    </row>
    <row r="176" spans="2:15">
      <c r="B176" s="76" t="s">
        <v>1548</v>
      </c>
      <c r="C176" s="73" t="s">
        <v>1549</v>
      </c>
      <c r="D176" s="86" t="s">
        <v>1468</v>
      </c>
      <c r="E176" s="86" t="s">
        <v>870</v>
      </c>
      <c r="F176" s="73"/>
      <c r="G176" s="86" t="s">
        <v>981</v>
      </c>
      <c r="H176" s="86" t="s">
        <v>130</v>
      </c>
      <c r="I176" s="83">
        <v>3229.1569239999999</v>
      </c>
      <c r="J176" s="85">
        <v>23273</v>
      </c>
      <c r="K176" s="73"/>
      <c r="L176" s="83">
        <v>2416.1422359819999</v>
      </c>
      <c r="M176" s="84">
        <v>1.193492475670975E-6</v>
      </c>
      <c r="N176" s="84">
        <f t="shared" si="2"/>
        <v>9.5657889206160712E-4</v>
      </c>
      <c r="O176" s="84">
        <f>L176/'סכום נכסי הקרן'!$C$42</f>
        <v>2.3584942321483844E-4</v>
      </c>
    </row>
    <row r="177" spans="2:15">
      <c r="B177" s="76" t="s">
        <v>1550</v>
      </c>
      <c r="C177" s="73" t="s">
        <v>1551</v>
      </c>
      <c r="D177" s="86" t="s">
        <v>1465</v>
      </c>
      <c r="E177" s="86" t="s">
        <v>870</v>
      </c>
      <c r="F177" s="73"/>
      <c r="G177" s="86" t="s">
        <v>1100</v>
      </c>
      <c r="H177" s="86" t="s">
        <v>130</v>
      </c>
      <c r="I177" s="83">
        <v>5761.7973230000007</v>
      </c>
      <c r="J177" s="85">
        <v>175188</v>
      </c>
      <c r="K177" s="73"/>
      <c r="L177" s="83">
        <v>32452.137642000998</v>
      </c>
      <c r="M177" s="84">
        <v>1.746702040516837E-5</v>
      </c>
      <c r="N177" s="84">
        <f t="shared" si="2"/>
        <v>1.2848179800142924E-2</v>
      </c>
      <c r="O177" s="84">
        <f>L177/'סכום נכסי הקרן'!$C$42</f>
        <v>3.1677845082840159E-3</v>
      </c>
    </row>
    <row r="178" spans="2:15">
      <c r="B178" s="76" t="s">
        <v>1552</v>
      </c>
      <c r="C178" s="73" t="s">
        <v>1553</v>
      </c>
      <c r="D178" s="86" t="s">
        <v>1465</v>
      </c>
      <c r="E178" s="86" t="s">
        <v>870</v>
      </c>
      <c r="F178" s="73"/>
      <c r="G178" s="86" t="s">
        <v>981</v>
      </c>
      <c r="H178" s="86" t="s">
        <v>130</v>
      </c>
      <c r="I178" s="83">
        <v>3909.9671819999999</v>
      </c>
      <c r="J178" s="85">
        <v>325693</v>
      </c>
      <c r="K178" s="73"/>
      <c r="L178" s="83">
        <v>40941.383462126003</v>
      </c>
      <c r="M178" s="84">
        <v>7.7926416807272381E-6</v>
      </c>
      <c r="N178" s="84">
        <f t="shared" si="2"/>
        <v>1.6209171235215997E-2</v>
      </c>
      <c r="O178" s="84">
        <f>L178/'סכום נכסי הקרן'!$C$42</f>
        <v>3.9964541537991973E-3</v>
      </c>
    </row>
    <row r="179" spans="2:15">
      <c r="B179" s="76" t="s">
        <v>1554</v>
      </c>
      <c r="C179" s="73" t="s">
        <v>1555</v>
      </c>
      <c r="D179" s="86" t="s">
        <v>1468</v>
      </c>
      <c r="E179" s="86" t="s">
        <v>870</v>
      </c>
      <c r="F179" s="73"/>
      <c r="G179" s="86" t="s">
        <v>937</v>
      </c>
      <c r="H179" s="86" t="s">
        <v>130</v>
      </c>
      <c r="I179" s="83">
        <v>15810.085552</v>
      </c>
      <c r="J179" s="85">
        <v>12091</v>
      </c>
      <c r="K179" s="73"/>
      <c r="L179" s="83">
        <v>6145.7857823419999</v>
      </c>
      <c r="M179" s="84">
        <v>1.9634931997326965E-5</v>
      </c>
      <c r="N179" s="84">
        <f t="shared" si="2"/>
        <v>2.4331882730121213E-3</v>
      </c>
      <c r="O179" s="84">
        <f>L179/'סכום נכסי הקרן'!$C$42</f>
        <v>5.9991502585451007E-4</v>
      </c>
    </row>
    <row r="180" spans="2:15">
      <c r="B180" s="76" t="s">
        <v>1556</v>
      </c>
      <c r="C180" s="73" t="s">
        <v>1557</v>
      </c>
      <c r="D180" s="86" t="s">
        <v>119</v>
      </c>
      <c r="E180" s="86" t="s">
        <v>870</v>
      </c>
      <c r="F180" s="73"/>
      <c r="G180" s="86" t="s">
        <v>1034</v>
      </c>
      <c r="H180" s="86" t="s">
        <v>133</v>
      </c>
      <c r="I180" s="83">
        <v>73206.069570000007</v>
      </c>
      <c r="J180" s="85">
        <v>2424.5</v>
      </c>
      <c r="K180" s="73"/>
      <c r="L180" s="83">
        <v>7795.100553747001</v>
      </c>
      <c r="M180" s="84">
        <v>5.8526558170574263E-5</v>
      </c>
      <c r="N180" s="84">
        <f t="shared" si="2"/>
        <v>3.0861712279043481E-3</v>
      </c>
      <c r="O180" s="84">
        <f>L180/'סכום נכסי הקרן'!$C$42</f>
        <v>7.6091131644643554E-4</v>
      </c>
    </row>
    <row r="181" spans="2:15">
      <c r="B181" s="76" t="s">
        <v>1558</v>
      </c>
      <c r="C181" s="73" t="s">
        <v>1559</v>
      </c>
      <c r="D181" s="86" t="s">
        <v>119</v>
      </c>
      <c r="E181" s="86" t="s">
        <v>870</v>
      </c>
      <c r="F181" s="73"/>
      <c r="G181" s="86" t="s">
        <v>1034</v>
      </c>
      <c r="H181" s="86" t="s">
        <v>133</v>
      </c>
      <c r="I181" s="83">
        <v>48325.891497999997</v>
      </c>
      <c r="J181" s="85">
        <v>1440.5</v>
      </c>
      <c r="K181" s="73"/>
      <c r="L181" s="83">
        <v>3057.3529669310001</v>
      </c>
      <c r="M181" s="84">
        <v>4.9019184779183348E-5</v>
      </c>
      <c r="N181" s="84">
        <f t="shared" si="2"/>
        <v>1.2104416992485005E-3</v>
      </c>
      <c r="O181" s="84">
        <f>L181/'סכום נכסי הקרן'!$C$42</f>
        <v>2.9844059802289859E-4</v>
      </c>
    </row>
    <row r="182" spans="2:15">
      <c r="B182" s="76" t="s">
        <v>1560</v>
      </c>
      <c r="C182" s="73" t="s">
        <v>1561</v>
      </c>
      <c r="D182" s="86" t="s">
        <v>1465</v>
      </c>
      <c r="E182" s="86" t="s">
        <v>870</v>
      </c>
      <c r="F182" s="73"/>
      <c r="G182" s="86" t="s">
        <v>940</v>
      </c>
      <c r="H182" s="86" t="s">
        <v>130</v>
      </c>
      <c r="I182" s="83">
        <v>85302.359408999997</v>
      </c>
      <c r="J182" s="85">
        <v>13269</v>
      </c>
      <c r="K182" s="73"/>
      <c r="L182" s="83">
        <v>36389.845774901005</v>
      </c>
      <c r="M182" s="84">
        <v>5.017254018662257E-6</v>
      </c>
      <c r="N182" s="84">
        <f t="shared" si="2"/>
        <v>1.4407164377679828E-2</v>
      </c>
      <c r="O182" s="84">
        <f>L182/'סכום נכסי הקרן'!$C$42</f>
        <v>3.5521601373766417E-3</v>
      </c>
    </row>
    <row r="183" spans="2:15">
      <c r="B183" s="76" t="s">
        <v>1562</v>
      </c>
      <c r="C183" s="73" t="s">
        <v>1563</v>
      </c>
      <c r="D183" s="86" t="s">
        <v>27</v>
      </c>
      <c r="E183" s="86" t="s">
        <v>870</v>
      </c>
      <c r="F183" s="73"/>
      <c r="G183" s="86" t="s">
        <v>928</v>
      </c>
      <c r="H183" s="86" t="s">
        <v>132</v>
      </c>
      <c r="I183" s="83">
        <v>383233.06203999999</v>
      </c>
      <c r="J183" s="85">
        <v>612</v>
      </c>
      <c r="K183" s="83">
        <v>211.611332799</v>
      </c>
      <c r="L183" s="83">
        <v>9462.0495951499997</v>
      </c>
      <c r="M183" s="84">
        <v>2.4933420744325412E-4</v>
      </c>
      <c r="N183" s="84">
        <f t="shared" si="2"/>
        <v>3.7461357959672685E-3</v>
      </c>
      <c r="O183" s="84">
        <f>L183/'סכום נכסי הקרן'!$C$42</f>
        <v>9.2362895950921504E-4</v>
      </c>
    </row>
    <row r="184" spans="2:15">
      <c r="B184" s="76" t="s">
        <v>1564</v>
      </c>
      <c r="C184" s="73" t="s">
        <v>1565</v>
      </c>
      <c r="D184" s="86" t="s">
        <v>27</v>
      </c>
      <c r="E184" s="86" t="s">
        <v>870</v>
      </c>
      <c r="F184" s="73"/>
      <c r="G184" s="86" t="s">
        <v>954</v>
      </c>
      <c r="H184" s="86" t="s">
        <v>132</v>
      </c>
      <c r="I184" s="83">
        <v>6145.4890919999998</v>
      </c>
      <c r="J184" s="85">
        <v>39755</v>
      </c>
      <c r="K184" s="73"/>
      <c r="L184" s="83">
        <v>9635.9852738499994</v>
      </c>
      <c r="M184" s="84">
        <v>1.4649644627429305E-5</v>
      </c>
      <c r="N184" s="84">
        <f t="shared" si="2"/>
        <v>3.8149989598750033E-3</v>
      </c>
      <c r="O184" s="84">
        <f>L184/'סכום נכסי הקרן'!$C$42</f>
        <v>9.4060752512797451E-4</v>
      </c>
    </row>
    <row r="185" spans="2:15">
      <c r="B185" s="76" t="s">
        <v>1566</v>
      </c>
      <c r="C185" s="73" t="s">
        <v>1567</v>
      </c>
      <c r="D185" s="86" t="s">
        <v>1468</v>
      </c>
      <c r="E185" s="86" t="s">
        <v>870</v>
      </c>
      <c r="F185" s="73"/>
      <c r="G185" s="86" t="s">
        <v>911</v>
      </c>
      <c r="H185" s="86" t="s">
        <v>130</v>
      </c>
      <c r="I185" s="83">
        <v>130480.551633</v>
      </c>
      <c r="J185" s="85">
        <v>3031</v>
      </c>
      <c r="K185" s="73"/>
      <c r="L185" s="83">
        <v>12714.892646767999</v>
      </c>
      <c r="M185" s="84">
        <v>1.5083079839924727E-5</v>
      </c>
      <c r="N185" s="84">
        <f t="shared" si="2"/>
        <v>5.0339742998550107E-3</v>
      </c>
      <c r="O185" s="84">
        <f>L185/'סכום נכסי הקרן'!$C$42</f>
        <v>1.2411521359627291E-3</v>
      </c>
    </row>
    <row r="186" spans="2:15">
      <c r="B186" s="76" t="s">
        <v>1568</v>
      </c>
      <c r="C186" s="73" t="s">
        <v>1569</v>
      </c>
      <c r="D186" s="86" t="s">
        <v>119</v>
      </c>
      <c r="E186" s="86" t="s">
        <v>870</v>
      </c>
      <c r="F186" s="73"/>
      <c r="G186" s="86" t="s">
        <v>911</v>
      </c>
      <c r="H186" s="86" t="s">
        <v>133</v>
      </c>
      <c r="I186" s="83">
        <v>598953.30599999998</v>
      </c>
      <c r="J186" s="85">
        <v>146.68</v>
      </c>
      <c r="K186" s="73"/>
      <c r="L186" s="83">
        <v>3858.4805085149997</v>
      </c>
      <c r="M186" s="84">
        <v>3.4506367202270887E-5</v>
      </c>
      <c r="N186" s="84">
        <f t="shared" si="2"/>
        <v>1.5276174369661911E-3</v>
      </c>
      <c r="O186" s="84">
        <f>L186/'סכום נכסי הקרן'!$C$42</f>
        <v>3.7664189999521983E-4</v>
      </c>
    </row>
    <row r="187" spans="2:15">
      <c r="B187" s="76" t="s">
        <v>1570</v>
      </c>
      <c r="C187" s="73" t="s">
        <v>1571</v>
      </c>
      <c r="D187" s="86" t="s">
        <v>1468</v>
      </c>
      <c r="E187" s="86" t="s">
        <v>870</v>
      </c>
      <c r="F187" s="73"/>
      <c r="G187" s="86" t="s">
        <v>937</v>
      </c>
      <c r="H187" s="86" t="s">
        <v>130</v>
      </c>
      <c r="I187" s="83">
        <v>4672.520305</v>
      </c>
      <c r="J187" s="85">
        <v>72154</v>
      </c>
      <c r="K187" s="73"/>
      <c r="L187" s="83">
        <v>10839.084117368</v>
      </c>
      <c r="M187" s="84">
        <v>3.0637326368174272E-5</v>
      </c>
      <c r="N187" s="84">
        <f t="shared" si="2"/>
        <v>4.2913198244474912E-3</v>
      </c>
      <c r="O187" s="84">
        <f>L187/'סכום נכסי הקרן'!$C$42</f>
        <v>1.0580468728983404E-3</v>
      </c>
    </row>
    <row r="188" spans="2:15">
      <c r="B188" s="76" t="s">
        <v>1572</v>
      </c>
      <c r="C188" s="73" t="s">
        <v>1573</v>
      </c>
      <c r="D188" s="86" t="s">
        <v>1468</v>
      </c>
      <c r="E188" s="86" t="s">
        <v>870</v>
      </c>
      <c r="F188" s="73"/>
      <c r="G188" s="86" t="s">
        <v>947</v>
      </c>
      <c r="H188" s="86" t="s">
        <v>130</v>
      </c>
      <c r="I188" s="83">
        <v>17341.124287999999</v>
      </c>
      <c r="J188" s="85">
        <v>21406</v>
      </c>
      <c r="K188" s="73"/>
      <c r="L188" s="83">
        <v>11934.212024262</v>
      </c>
      <c r="M188" s="84">
        <v>3.0717825329738286E-5</v>
      </c>
      <c r="N188" s="84">
        <f t="shared" si="2"/>
        <v>4.7248937358843066E-3</v>
      </c>
      <c r="O188" s="84">
        <f>L188/'סכום נכסי הקרן'!$C$42</f>
        <v>1.1649467405224199E-3</v>
      </c>
    </row>
    <row r="189" spans="2:15">
      <c r="B189" s="76" t="s">
        <v>1574</v>
      </c>
      <c r="C189" s="73" t="s">
        <v>1575</v>
      </c>
      <c r="D189" s="86" t="s">
        <v>1465</v>
      </c>
      <c r="E189" s="86" t="s">
        <v>870</v>
      </c>
      <c r="F189" s="73"/>
      <c r="G189" s="86" t="s">
        <v>981</v>
      </c>
      <c r="H189" s="86" t="s">
        <v>130</v>
      </c>
      <c r="I189" s="83">
        <v>941.21233800000005</v>
      </c>
      <c r="J189" s="85">
        <v>222727</v>
      </c>
      <c r="K189" s="73"/>
      <c r="L189" s="83">
        <v>6739.7138233289988</v>
      </c>
      <c r="M189" s="84">
        <v>2.2981671600222215E-5</v>
      </c>
      <c r="N189" s="84">
        <f t="shared" si="2"/>
        <v>2.6683313117582463E-3</v>
      </c>
      <c r="O189" s="84">
        <f>L189/'סכום נכסי הקרן'!$C$42</f>
        <v>6.5789074591428981E-4</v>
      </c>
    </row>
    <row r="190" spans="2:15">
      <c r="B190" s="76" t="s">
        <v>1576</v>
      </c>
      <c r="C190" s="73" t="s">
        <v>1577</v>
      </c>
      <c r="D190" s="86" t="s">
        <v>1468</v>
      </c>
      <c r="E190" s="86" t="s">
        <v>870</v>
      </c>
      <c r="F190" s="73"/>
      <c r="G190" s="86" t="s">
        <v>947</v>
      </c>
      <c r="H190" s="86" t="s">
        <v>130</v>
      </c>
      <c r="I190" s="83">
        <v>11408.634400000003</v>
      </c>
      <c r="J190" s="85">
        <v>18202</v>
      </c>
      <c r="K190" s="73"/>
      <c r="L190" s="83">
        <v>6676.2678216639997</v>
      </c>
      <c r="M190" s="84">
        <v>2.1000387397682813E-5</v>
      </c>
      <c r="N190" s="84">
        <f t="shared" si="2"/>
        <v>2.6432122996923953E-3</v>
      </c>
      <c r="O190" s="84">
        <f>L190/'סכום נכסי הקרן'!$C$42</f>
        <v>6.5169752488817081E-4</v>
      </c>
    </row>
    <row r="191" spans="2:15">
      <c r="B191" s="76" t="s">
        <v>1578</v>
      </c>
      <c r="C191" s="73" t="s">
        <v>1579</v>
      </c>
      <c r="D191" s="86" t="s">
        <v>1580</v>
      </c>
      <c r="E191" s="86" t="s">
        <v>870</v>
      </c>
      <c r="F191" s="73"/>
      <c r="G191" s="86" t="s">
        <v>903</v>
      </c>
      <c r="H191" s="86" t="s">
        <v>132</v>
      </c>
      <c r="I191" s="83">
        <v>33361.128711999998</v>
      </c>
      <c r="J191" s="85">
        <v>4912</v>
      </c>
      <c r="K191" s="73"/>
      <c r="L191" s="83">
        <v>6463.1913153609985</v>
      </c>
      <c r="M191" s="84">
        <v>6.8544348676887859E-5</v>
      </c>
      <c r="N191" s="84">
        <f t="shared" si="2"/>
        <v>2.5588528256149752E-3</v>
      </c>
      <c r="O191" s="84">
        <f>L191/'סכום נכסי הקרן'!$C$42</f>
        <v>6.3089826466093885E-4</v>
      </c>
    </row>
    <row r="192" spans="2:15">
      <c r="B192" s="76" t="s">
        <v>1581</v>
      </c>
      <c r="C192" s="73" t="s">
        <v>1582</v>
      </c>
      <c r="D192" s="86" t="s">
        <v>1468</v>
      </c>
      <c r="E192" s="86" t="s">
        <v>870</v>
      </c>
      <c r="F192" s="73"/>
      <c r="G192" s="86" t="s">
        <v>1089</v>
      </c>
      <c r="H192" s="86" t="s">
        <v>130</v>
      </c>
      <c r="I192" s="83">
        <v>22532.052940000001</v>
      </c>
      <c r="J192" s="85">
        <v>6003</v>
      </c>
      <c r="K192" s="73"/>
      <c r="L192" s="83">
        <v>4348.6062286320002</v>
      </c>
      <c r="M192" s="84">
        <v>3.8861923114759884E-5</v>
      </c>
      <c r="N192" s="84">
        <f t="shared" si="2"/>
        <v>1.7216639261745817E-3</v>
      </c>
      <c r="O192" s="84">
        <f>L192/'סכום נכסי הקרן'!$C$42</f>
        <v>4.2448505536532159E-4</v>
      </c>
    </row>
    <row r="193" spans="2:15">
      <c r="B193" s="76" t="s">
        <v>1583</v>
      </c>
      <c r="C193" s="73" t="s">
        <v>1584</v>
      </c>
      <c r="D193" s="86" t="s">
        <v>1468</v>
      </c>
      <c r="E193" s="86" t="s">
        <v>870</v>
      </c>
      <c r="F193" s="73"/>
      <c r="G193" s="86" t="s">
        <v>911</v>
      </c>
      <c r="H193" s="86" t="s">
        <v>130</v>
      </c>
      <c r="I193" s="83">
        <v>55397.362400999998</v>
      </c>
      <c r="J193" s="85">
        <v>6166</v>
      </c>
      <c r="K193" s="73"/>
      <c r="L193" s="83">
        <v>10981.801391142999</v>
      </c>
      <c r="M193" s="84">
        <v>2.6608278242072659E-5</v>
      </c>
      <c r="N193" s="84">
        <f t="shared" si="2"/>
        <v>4.3478232577274668E-3</v>
      </c>
      <c r="O193" s="84">
        <f>L193/'סכום נכסי הקרן'!$C$42</f>
        <v>1.0719780836529701E-3</v>
      </c>
    </row>
    <row r="194" spans="2:15">
      <c r="B194" s="76" t="s">
        <v>1585</v>
      </c>
      <c r="C194" s="73" t="s">
        <v>1586</v>
      </c>
      <c r="D194" s="86" t="s">
        <v>1468</v>
      </c>
      <c r="E194" s="86" t="s">
        <v>870</v>
      </c>
      <c r="F194" s="73"/>
      <c r="G194" s="86" t="s">
        <v>900</v>
      </c>
      <c r="H194" s="86" t="s">
        <v>130</v>
      </c>
      <c r="I194" s="83">
        <v>19600.033898999998</v>
      </c>
      <c r="J194" s="85">
        <v>6892</v>
      </c>
      <c r="K194" s="73"/>
      <c r="L194" s="83">
        <v>4342.9323913099997</v>
      </c>
      <c r="M194" s="84">
        <v>5.3753651142561357E-5</v>
      </c>
      <c r="N194" s="84">
        <f t="shared" si="2"/>
        <v>1.7194175878016212E-3</v>
      </c>
      <c r="O194" s="84">
        <f>L194/'סכום נכסי הקרן'!$C$42</f>
        <v>4.2393120913893632E-4</v>
      </c>
    </row>
    <row r="195" spans="2:15">
      <c r="B195" s="76" t="s">
        <v>1587</v>
      </c>
      <c r="C195" s="73" t="s">
        <v>1588</v>
      </c>
      <c r="D195" s="86" t="s">
        <v>1468</v>
      </c>
      <c r="E195" s="86" t="s">
        <v>870</v>
      </c>
      <c r="F195" s="73"/>
      <c r="G195" s="86" t="s">
        <v>959</v>
      </c>
      <c r="H195" s="86" t="s">
        <v>130</v>
      </c>
      <c r="I195" s="83">
        <v>8556.4758000000002</v>
      </c>
      <c r="J195" s="85">
        <v>11912</v>
      </c>
      <c r="K195" s="73"/>
      <c r="L195" s="83">
        <v>3276.8803823070002</v>
      </c>
      <c r="M195" s="84">
        <v>6.5717972900677712E-5</v>
      </c>
      <c r="N195" s="84">
        <f t="shared" si="2"/>
        <v>1.2973551634685295E-3</v>
      </c>
      <c r="O195" s="84">
        <f>L195/'סכום נכסי הקרן'!$C$42</f>
        <v>3.1986955759540097E-4</v>
      </c>
    </row>
    <row r="196" spans="2:15">
      <c r="B196" s="76" t="s">
        <v>1589</v>
      </c>
      <c r="C196" s="73" t="s">
        <v>1590</v>
      </c>
      <c r="D196" s="86" t="s">
        <v>27</v>
      </c>
      <c r="E196" s="86" t="s">
        <v>870</v>
      </c>
      <c r="F196" s="73"/>
      <c r="G196" s="86" t="s">
        <v>896</v>
      </c>
      <c r="H196" s="86" t="s">
        <v>132</v>
      </c>
      <c r="I196" s="83">
        <v>56030.199352000003</v>
      </c>
      <c r="J196" s="85">
        <v>4050</v>
      </c>
      <c r="K196" s="73"/>
      <c r="L196" s="83">
        <v>8950.0427249069999</v>
      </c>
      <c r="M196" s="84">
        <v>4.5219945827472429E-5</v>
      </c>
      <c r="N196" s="84">
        <f t="shared" si="2"/>
        <v>3.5434263042117388E-3</v>
      </c>
      <c r="O196" s="84">
        <f>L196/'סכום נכסי הקרן'!$C$42</f>
        <v>8.7364989650932229E-4</v>
      </c>
    </row>
    <row r="197" spans="2:15">
      <c r="B197" s="76" t="s">
        <v>1591</v>
      </c>
      <c r="C197" s="73" t="s">
        <v>1592</v>
      </c>
      <c r="D197" s="86" t="s">
        <v>27</v>
      </c>
      <c r="E197" s="86" t="s">
        <v>870</v>
      </c>
      <c r="F197" s="73"/>
      <c r="G197" s="86" t="s">
        <v>947</v>
      </c>
      <c r="H197" s="86" t="s">
        <v>132</v>
      </c>
      <c r="I197" s="83">
        <v>23956.991376999998</v>
      </c>
      <c r="J197" s="85">
        <v>7904</v>
      </c>
      <c r="K197" s="73"/>
      <c r="L197" s="83">
        <v>7468.3923557789994</v>
      </c>
      <c r="M197" s="84">
        <v>2.4445909568367348E-4</v>
      </c>
      <c r="N197" s="84">
        <f t="shared" ref="N197:N264" si="3">IFERROR(L197/$L$11,0)</f>
        <v>2.9568236417459298E-3</v>
      </c>
      <c r="O197" s="84">
        <f>L197/'סכום נכסי הקרן'!$C$42</f>
        <v>7.2902000686093211E-4</v>
      </c>
    </row>
    <row r="198" spans="2:15">
      <c r="B198" s="76" t="s">
        <v>1483</v>
      </c>
      <c r="C198" s="73" t="s">
        <v>1484</v>
      </c>
      <c r="D198" s="86" t="s">
        <v>119</v>
      </c>
      <c r="E198" s="86" t="s">
        <v>870</v>
      </c>
      <c r="F198" s="73"/>
      <c r="G198" s="86" t="s">
        <v>125</v>
      </c>
      <c r="H198" s="86" t="s">
        <v>133</v>
      </c>
      <c r="I198" s="83">
        <v>233248.63151299997</v>
      </c>
      <c r="J198" s="85">
        <v>721.2</v>
      </c>
      <c r="K198" s="73"/>
      <c r="L198" s="83">
        <v>7388.0064430130005</v>
      </c>
      <c r="M198" s="84">
        <v>1.317123574930281E-3</v>
      </c>
      <c r="N198" s="84">
        <f>IFERROR(L198/$L$11,0)</f>
        <v>2.9249979212954088E-3</v>
      </c>
      <c r="O198" s="84">
        <f>L198/'סכום נכסי הקרן'!$C$42</f>
        <v>7.2117321254637739E-4</v>
      </c>
    </row>
    <row r="199" spans="2:15">
      <c r="B199" s="76" t="s">
        <v>1593</v>
      </c>
      <c r="C199" s="73" t="s">
        <v>1594</v>
      </c>
      <c r="D199" s="86" t="s">
        <v>27</v>
      </c>
      <c r="E199" s="86" t="s">
        <v>870</v>
      </c>
      <c r="F199" s="73"/>
      <c r="G199" s="86" t="s">
        <v>940</v>
      </c>
      <c r="H199" s="86" t="s">
        <v>136</v>
      </c>
      <c r="I199" s="83">
        <v>260688.49394700001</v>
      </c>
      <c r="J199" s="85">
        <v>9764</v>
      </c>
      <c r="K199" s="73"/>
      <c r="L199" s="83">
        <v>10008.365172474001</v>
      </c>
      <c r="M199" s="84">
        <v>8.4848605124291941E-5</v>
      </c>
      <c r="N199" s="84">
        <f t="shared" si="3"/>
        <v>3.9624285050180626E-3</v>
      </c>
      <c r="O199" s="84">
        <f>L199/'סכום נכסי הקרן'!$C$42</f>
        <v>9.7695703427497032E-4</v>
      </c>
    </row>
    <row r="200" spans="2:15">
      <c r="B200" s="76" t="s">
        <v>1595</v>
      </c>
      <c r="C200" s="73" t="s">
        <v>1596</v>
      </c>
      <c r="D200" s="86" t="s">
        <v>1465</v>
      </c>
      <c r="E200" s="86" t="s">
        <v>870</v>
      </c>
      <c r="F200" s="73"/>
      <c r="G200" s="86" t="s">
        <v>1100</v>
      </c>
      <c r="H200" s="86" t="s">
        <v>130</v>
      </c>
      <c r="I200" s="83">
        <v>25503.716984999999</v>
      </c>
      <c r="J200" s="85">
        <v>27316</v>
      </c>
      <c r="K200" s="73"/>
      <c r="L200" s="83">
        <v>22397.603991294003</v>
      </c>
      <c r="M200" s="84">
        <v>1.0609004266499757E-5</v>
      </c>
      <c r="N200" s="84">
        <f t="shared" si="3"/>
        <v>8.8674726561032893E-3</v>
      </c>
      <c r="O200" s="84">
        <f>L200/'סכום נכסי הקרן'!$C$42</f>
        <v>2.1863207819775095E-3</v>
      </c>
    </row>
    <row r="201" spans="2:15">
      <c r="B201" s="76" t="s">
        <v>1597</v>
      </c>
      <c r="C201" s="73" t="s">
        <v>1598</v>
      </c>
      <c r="D201" s="86" t="s">
        <v>1468</v>
      </c>
      <c r="E201" s="86" t="s">
        <v>870</v>
      </c>
      <c r="F201" s="73"/>
      <c r="G201" s="86" t="s">
        <v>896</v>
      </c>
      <c r="H201" s="86" t="s">
        <v>130</v>
      </c>
      <c r="I201" s="83">
        <v>5704.3172000000013</v>
      </c>
      <c r="J201" s="85">
        <v>25962</v>
      </c>
      <c r="K201" s="73"/>
      <c r="L201" s="83">
        <v>4761.2697831570003</v>
      </c>
      <c r="M201" s="84">
        <v>2.1519992681798519E-5</v>
      </c>
      <c r="N201" s="84">
        <f t="shared" si="3"/>
        <v>1.8850422405399575E-3</v>
      </c>
      <c r="O201" s="84">
        <f>L201/'סכום נכסי הקרן'!$C$42</f>
        <v>4.6476681521666146E-4</v>
      </c>
    </row>
    <row r="202" spans="2:15">
      <c r="B202" s="76" t="s">
        <v>1599</v>
      </c>
      <c r="C202" s="73" t="s">
        <v>1600</v>
      </c>
      <c r="D202" s="86" t="s">
        <v>1468</v>
      </c>
      <c r="E202" s="86" t="s">
        <v>870</v>
      </c>
      <c r="F202" s="73"/>
      <c r="G202" s="86" t="s">
        <v>992</v>
      </c>
      <c r="H202" s="86" t="s">
        <v>130</v>
      </c>
      <c r="I202" s="83">
        <v>79860.440799999997</v>
      </c>
      <c r="J202" s="85">
        <v>879</v>
      </c>
      <c r="K202" s="73"/>
      <c r="L202" s="83">
        <v>2256.8440779419998</v>
      </c>
      <c r="M202" s="84">
        <v>2.0437339013530313E-5</v>
      </c>
      <c r="N202" s="84">
        <f t="shared" si="3"/>
        <v>8.9351089330886593E-4</v>
      </c>
      <c r="O202" s="84">
        <f>L202/'סכום נכסי הקרן'!$C$42</f>
        <v>2.202996852344292E-4</v>
      </c>
    </row>
    <row r="203" spans="2:15">
      <c r="B203" s="76" t="s">
        <v>1601</v>
      </c>
      <c r="C203" s="73" t="s">
        <v>1602</v>
      </c>
      <c r="D203" s="86" t="s">
        <v>1468</v>
      </c>
      <c r="E203" s="86" t="s">
        <v>870</v>
      </c>
      <c r="F203" s="73"/>
      <c r="G203" s="86" t="s">
        <v>1034</v>
      </c>
      <c r="H203" s="86" t="s">
        <v>130</v>
      </c>
      <c r="I203" s="83">
        <v>60080.949081999992</v>
      </c>
      <c r="J203" s="85">
        <v>2602</v>
      </c>
      <c r="K203" s="73"/>
      <c r="L203" s="83">
        <v>5026.0297386390002</v>
      </c>
      <c r="M203" s="84">
        <v>4.1353331253938784E-5</v>
      </c>
      <c r="N203" s="84">
        <f t="shared" si="3"/>
        <v>1.9898637949607042E-3</v>
      </c>
      <c r="O203" s="84">
        <f>L203/'סכום נכסי הקרן'!$C$42</f>
        <v>4.9061110611182761E-4</v>
      </c>
    </row>
    <row r="204" spans="2:15">
      <c r="B204" s="76" t="s">
        <v>1603</v>
      </c>
      <c r="C204" s="73" t="s">
        <v>1604</v>
      </c>
      <c r="D204" s="86" t="s">
        <v>1468</v>
      </c>
      <c r="E204" s="86" t="s">
        <v>870</v>
      </c>
      <c r="F204" s="73"/>
      <c r="G204" s="86" t="s">
        <v>992</v>
      </c>
      <c r="H204" s="86" t="s">
        <v>130</v>
      </c>
      <c r="I204" s="83">
        <v>19965.110199999999</v>
      </c>
      <c r="J204" s="85">
        <v>4164</v>
      </c>
      <c r="K204" s="73"/>
      <c r="L204" s="83">
        <v>2672.7812117610001</v>
      </c>
      <c r="M204" s="84">
        <v>1.3948860608299711E-5</v>
      </c>
      <c r="N204" s="84">
        <f t="shared" si="3"/>
        <v>1.0581852558983471E-3</v>
      </c>
      <c r="O204" s="84">
        <f>L204/'סכום נכסי הקרן'!$C$42</f>
        <v>2.609009924107734E-4</v>
      </c>
    </row>
    <row r="205" spans="2:15">
      <c r="B205" s="76" t="s">
        <v>1605</v>
      </c>
      <c r="C205" s="73" t="s">
        <v>1606</v>
      </c>
      <c r="D205" s="86" t="s">
        <v>1468</v>
      </c>
      <c r="E205" s="86" t="s">
        <v>870</v>
      </c>
      <c r="F205" s="73"/>
      <c r="G205" s="86" t="s">
        <v>937</v>
      </c>
      <c r="H205" s="86" t="s">
        <v>130</v>
      </c>
      <c r="I205" s="83">
        <v>11579.763916</v>
      </c>
      <c r="J205" s="85">
        <v>26371</v>
      </c>
      <c r="K205" s="73"/>
      <c r="L205" s="83">
        <v>9817.6440284570017</v>
      </c>
      <c r="M205" s="84">
        <v>3.3655472224399363E-5</v>
      </c>
      <c r="N205" s="84">
        <f t="shared" si="3"/>
        <v>3.8869197796129319E-3</v>
      </c>
      <c r="O205" s="84">
        <f>L205/'סכום נכסי הקרן'!$C$42</f>
        <v>9.5833997144588511E-4</v>
      </c>
    </row>
    <row r="206" spans="2:15">
      <c r="B206" s="76" t="s">
        <v>1607</v>
      </c>
      <c r="C206" s="73" t="s">
        <v>1608</v>
      </c>
      <c r="D206" s="86" t="s">
        <v>1465</v>
      </c>
      <c r="E206" s="86" t="s">
        <v>870</v>
      </c>
      <c r="F206" s="73"/>
      <c r="G206" s="86" t="s">
        <v>900</v>
      </c>
      <c r="H206" s="86" t="s">
        <v>130</v>
      </c>
      <c r="I206" s="83">
        <v>21676.405359999997</v>
      </c>
      <c r="J206" s="85">
        <v>9354</v>
      </c>
      <c r="K206" s="73"/>
      <c r="L206" s="83">
        <v>6518.7692279589992</v>
      </c>
      <c r="M206" s="84">
        <v>1.5818658281037173E-4</v>
      </c>
      <c r="N206" s="84">
        <f t="shared" si="3"/>
        <v>2.580856769449219E-3</v>
      </c>
      <c r="O206" s="84">
        <f>L206/'סכום נכסי הקרן'!$C$42</f>
        <v>6.3632344966640508E-4</v>
      </c>
    </row>
    <row r="207" spans="2:15">
      <c r="B207" s="76" t="s">
        <v>1609</v>
      </c>
      <c r="C207" s="73" t="s">
        <v>1610</v>
      </c>
      <c r="D207" s="86" t="s">
        <v>27</v>
      </c>
      <c r="E207" s="86" t="s">
        <v>870</v>
      </c>
      <c r="F207" s="73"/>
      <c r="G207" s="86" t="s">
        <v>981</v>
      </c>
      <c r="H207" s="86" t="s">
        <v>136</v>
      </c>
      <c r="I207" s="83">
        <v>78686.207104000001</v>
      </c>
      <c r="J207" s="85">
        <v>17200</v>
      </c>
      <c r="K207" s="73"/>
      <c r="L207" s="83">
        <v>5321.5796611799997</v>
      </c>
      <c r="M207" s="84">
        <v>5.3869867502081233E-5</v>
      </c>
      <c r="N207" s="84">
        <f t="shared" si="3"/>
        <v>2.1068754564609461E-3</v>
      </c>
      <c r="O207" s="84">
        <f>L207/'סכום נכסי הקרן'!$C$42</f>
        <v>5.1946093031688084E-4</v>
      </c>
    </row>
    <row r="208" spans="2:15">
      <c r="B208" s="76" t="s">
        <v>1611</v>
      </c>
      <c r="C208" s="73" t="s">
        <v>1612</v>
      </c>
      <c r="D208" s="86" t="s">
        <v>1468</v>
      </c>
      <c r="E208" s="86" t="s">
        <v>870</v>
      </c>
      <c r="F208" s="73"/>
      <c r="G208" s="86" t="s">
        <v>981</v>
      </c>
      <c r="H208" s="86" t="s">
        <v>130</v>
      </c>
      <c r="I208" s="83">
        <v>5989.5330599999998</v>
      </c>
      <c r="J208" s="85">
        <v>26562</v>
      </c>
      <c r="K208" s="73"/>
      <c r="L208" s="83">
        <v>5114.8713650420004</v>
      </c>
      <c r="M208" s="84">
        <v>5.5633742476358094E-6</v>
      </c>
      <c r="N208" s="84">
        <f t="shared" si="3"/>
        <v>2.0250372310638949E-3</v>
      </c>
      <c r="O208" s="84">
        <f>L208/'סכום נכסי הקרן'!$C$42</f>
        <v>4.9928329685977818E-4</v>
      </c>
    </row>
    <row r="209" spans="2:15">
      <c r="B209" s="76" t="s">
        <v>1613</v>
      </c>
      <c r="C209" s="73" t="s">
        <v>1614</v>
      </c>
      <c r="D209" s="86" t="s">
        <v>1580</v>
      </c>
      <c r="E209" s="86" t="s">
        <v>870</v>
      </c>
      <c r="F209" s="73"/>
      <c r="G209" s="86" t="s">
        <v>981</v>
      </c>
      <c r="H209" s="86" t="s">
        <v>132</v>
      </c>
      <c r="I209" s="83">
        <v>34225.903200000001</v>
      </c>
      <c r="J209" s="85">
        <v>2604</v>
      </c>
      <c r="K209" s="73"/>
      <c r="L209" s="83">
        <v>3515.149620482</v>
      </c>
      <c r="M209" s="84">
        <v>1.0981624897486149E-5</v>
      </c>
      <c r="N209" s="84">
        <f t="shared" si="3"/>
        <v>1.3916887339311844E-3</v>
      </c>
      <c r="O209" s="84">
        <f>L209/'סכום נכסי הקרן'!$C$42</f>
        <v>3.4312798235058638E-4</v>
      </c>
    </row>
    <row r="210" spans="2:15">
      <c r="B210" s="76" t="s">
        <v>1615</v>
      </c>
      <c r="C210" s="73" t="s">
        <v>1616</v>
      </c>
      <c r="D210" s="86" t="s">
        <v>27</v>
      </c>
      <c r="E210" s="86" t="s">
        <v>870</v>
      </c>
      <c r="F210" s="73"/>
      <c r="G210" s="86" t="s">
        <v>954</v>
      </c>
      <c r="H210" s="86" t="s">
        <v>132</v>
      </c>
      <c r="I210" s="83">
        <v>34225.903200000001</v>
      </c>
      <c r="J210" s="85">
        <v>3139</v>
      </c>
      <c r="K210" s="73"/>
      <c r="L210" s="83">
        <v>4237.3481792209996</v>
      </c>
      <c r="M210" s="84">
        <v>2.6208246601034989E-5</v>
      </c>
      <c r="N210" s="84">
        <f t="shared" si="3"/>
        <v>1.6776155667470767E-3</v>
      </c>
      <c r="O210" s="84">
        <f>L210/'סכום נכסי הקרן'!$C$42</f>
        <v>4.1362470683500103E-4</v>
      </c>
    </row>
    <row r="211" spans="2:15">
      <c r="B211" s="76" t="s">
        <v>1617</v>
      </c>
      <c r="C211" s="73" t="s">
        <v>1618</v>
      </c>
      <c r="D211" s="86" t="s">
        <v>1468</v>
      </c>
      <c r="E211" s="86" t="s">
        <v>870</v>
      </c>
      <c r="F211" s="73"/>
      <c r="G211" s="86" t="s">
        <v>937</v>
      </c>
      <c r="H211" s="86" t="s">
        <v>130</v>
      </c>
      <c r="I211" s="83">
        <v>8582.1452270000009</v>
      </c>
      <c r="J211" s="85">
        <v>11529</v>
      </c>
      <c r="K211" s="73"/>
      <c r="L211" s="83">
        <v>3181.0352068750003</v>
      </c>
      <c r="M211" s="84">
        <v>1.5290207298207796E-5</v>
      </c>
      <c r="N211" s="84">
        <f t="shared" si="3"/>
        <v>1.2594089406183959E-3</v>
      </c>
      <c r="O211" s="84">
        <f>L211/'סכום נכסי הקרן'!$C$42</f>
        <v>3.1051372207921305E-4</v>
      </c>
    </row>
    <row r="212" spans="2:15">
      <c r="B212" s="76" t="s">
        <v>1619</v>
      </c>
      <c r="C212" s="73" t="s">
        <v>1620</v>
      </c>
      <c r="D212" s="86" t="s">
        <v>1468</v>
      </c>
      <c r="E212" s="86" t="s">
        <v>870</v>
      </c>
      <c r="F212" s="73"/>
      <c r="G212" s="86" t="s">
        <v>911</v>
      </c>
      <c r="H212" s="86" t="s">
        <v>130</v>
      </c>
      <c r="I212" s="83">
        <v>44479.470410000002</v>
      </c>
      <c r="J212" s="85">
        <v>12707</v>
      </c>
      <c r="K212" s="73"/>
      <c r="L212" s="83">
        <v>18171.200270780999</v>
      </c>
      <c r="M212" s="84">
        <v>1.459202995689661E-5</v>
      </c>
      <c r="N212" s="84">
        <f t="shared" si="3"/>
        <v>7.194190128210134E-3</v>
      </c>
      <c r="O212" s="84">
        <f>L212/'סכום נכסי הקרן'!$C$42</f>
        <v>1.7737644080557111E-3</v>
      </c>
    </row>
    <row r="213" spans="2:15">
      <c r="B213" s="76" t="s">
        <v>1621</v>
      </c>
      <c r="C213" s="73" t="s">
        <v>1622</v>
      </c>
      <c r="D213" s="86" t="s">
        <v>27</v>
      </c>
      <c r="E213" s="86" t="s">
        <v>870</v>
      </c>
      <c r="F213" s="73"/>
      <c r="G213" s="86" t="s">
        <v>900</v>
      </c>
      <c r="H213" s="86" t="s">
        <v>132</v>
      </c>
      <c r="I213" s="83">
        <v>2281.7268800000002</v>
      </c>
      <c r="J213" s="85">
        <v>59440</v>
      </c>
      <c r="K213" s="73"/>
      <c r="L213" s="83">
        <v>5349.2189821149996</v>
      </c>
      <c r="M213" s="84">
        <v>1.8068887636251326E-5</v>
      </c>
      <c r="N213" s="84">
        <f t="shared" si="3"/>
        <v>2.1178181859921779E-3</v>
      </c>
      <c r="O213" s="84">
        <f>L213/'סכום נכסי הקרן'!$C$42</f>
        <v>5.2215891630607073E-4</v>
      </c>
    </row>
    <row r="214" spans="2:15">
      <c r="B214" s="76" t="s">
        <v>1496</v>
      </c>
      <c r="C214" s="73" t="s">
        <v>1497</v>
      </c>
      <c r="D214" s="86" t="s">
        <v>1465</v>
      </c>
      <c r="E214" s="86" t="s">
        <v>870</v>
      </c>
      <c r="F214" s="73"/>
      <c r="G214" s="86" t="s">
        <v>156</v>
      </c>
      <c r="H214" s="86" t="s">
        <v>130</v>
      </c>
      <c r="I214" s="83">
        <v>28670.476508999996</v>
      </c>
      <c r="J214" s="85">
        <v>6223</v>
      </c>
      <c r="K214" s="73"/>
      <c r="L214" s="83">
        <v>5736.0864661079995</v>
      </c>
      <c r="M214" s="84">
        <v>4.2865214165074703E-4</v>
      </c>
      <c r="N214" s="84">
        <f>IFERROR(L214/$L$11,0)</f>
        <v>2.2709835351597436E-3</v>
      </c>
      <c r="O214" s="84">
        <f>L214/'סכום נכסי הקרן'!$C$42</f>
        <v>5.5992261730078517E-4</v>
      </c>
    </row>
    <row r="215" spans="2:15">
      <c r="B215" s="76" t="s">
        <v>1623</v>
      </c>
      <c r="C215" s="73" t="s">
        <v>1624</v>
      </c>
      <c r="D215" s="86" t="s">
        <v>119</v>
      </c>
      <c r="E215" s="86" t="s">
        <v>870</v>
      </c>
      <c r="F215" s="73"/>
      <c r="G215" s="86" t="s">
        <v>911</v>
      </c>
      <c r="H215" s="86" t="s">
        <v>133</v>
      </c>
      <c r="I215" s="83">
        <v>2566942.7400000002</v>
      </c>
      <c r="J215" s="85">
        <v>36.44</v>
      </c>
      <c r="K215" s="73"/>
      <c r="L215" s="83">
        <v>4108.1566207369997</v>
      </c>
      <c r="M215" s="84">
        <v>3.6236187314491199E-5</v>
      </c>
      <c r="N215" s="84">
        <f t="shared" si="3"/>
        <v>1.6264671219088907E-3</v>
      </c>
      <c r="O215" s="84">
        <f>L215/'סכום נכסי הקרן'!$C$42</f>
        <v>4.0101379589651751E-4</v>
      </c>
    </row>
    <row r="216" spans="2:15">
      <c r="B216" s="76" t="s">
        <v>1625</v>
      </c>
      <c r="C216" s="73" t="s">
        <v>1626</v>
      </c>
      <c r="D216" s="86" t="s">
        <v>27</v>
      </c>
      <c r="E216" s="86" t="s">
        <v>870</v>
      </c>
      <c r="F216" s="73"/>
      <c r="G216" s="86" t="s">
        <v>900</v>
      </c>
      <c r="H216" s="86" t="s">
        <v>132</v>
      </c>
      <c r="I216" s="83">
        <v>4848.6696199999997</v>
      </c>
      <c r="J216" s="85">
        <v>51090</v>
      </c>
      <c r="K216" s="73"/>
      <c r="L216" s="83">
        <v>9770.2665766669998</v>
      </c>
      <c r="M216" s="84">
        <v>9.6059417969156064E-6</v>
      </c>
      <c r="N216" s="84">
        <f t="shared" si="3"/>
        <v>3.8681624938591971E-3</v>
      </c>
      <c r="O216" s="84">
        <f>L216/'סכום נכסי הקרן'!$C$42</f>
        <v>9.5371526661201615E-4</v>
      </c>
    </row>
    <row r="217" spans="2:15">
      <c r="B217" s="76" t="s">
        <v>1627</v>
      </c>
      <c r="C217" s="73" t="s">
        <v>1628</v>
      </c>
      <c r="D217" s="86" t="s">
        <v>1468</v>
      </c>
      <c r="E217" s="86" t="s">
        <v>870</v>
      </c>
      <c r="F217" s="73"/>
      <c r="G217" s="86" t="s">
        <v>890</v>
      </c>
      <c r="H217" s="86" t="s">
        <v>130</v>
      </c>
      <c r="I217" s="83">
        <v>10645.0545</v>
      </c>
      <c r="J217" s="85">
        <v>35694</v>
      </c>
      <c r="K217" s="73"/>
      <c r="L217" s="83">
        <v>12215.861096218998</v>
      </c>
      <c r="M217" s="84">
        <v>1.076921881136185E-5</v>
      </c>
      <c r="N217" s="84">
        <f t="shared" si="3"/>
        <v>4.8364018885048432E-3</v>
      </c>
      <c r="O217" s="84">
        <f>L217/'סכום נכסי הקרן'!$C$42</f>
        <v>1.1924396464369819E-3</v>
      </c>
    </row>
    <row r="218" spans="2:15">
      <c r="B218" s="76" t="s">
        <v>1629</v>
      </c>
      <c r="C218" s="73" t="s">
        <v>1630</v>
      </c>
      <c r="D218" s="86" t="s">
        <v>1465</v>
      </c>
      <c r="E218" s="86" t="s">
        <v>870</v>
      </c>
      <c r="F218" s="73"/>
      <c r="G218" s="86" t="s">
        <v>900</v>
      </c>
      <c r="H218" s="86" t="s">
        <v>130</v>
      </c>
      <c r="I218" s="83">
        <v>131199.29560000001</v>
      </c>
      <c r="J218" s="85">
        <v>1745</v>
      </c>
      <c r="K218" s="73"/>
      <c r="L218" s="83">
        <v>7360.5100819269983</v>
      </c>
      <c r="M218" s="84">
        <v>3.7696581140786504E-4</v>
      </c>
      <c r="N218" s="84">
        <f t="shared" si="3"/>
        <v>2.9141117912358165E-3</v>
      </c>
      <c r="O218" s="84">
        <f>L218/'סכום נכסי הקרן'!$C$42</f>
        <v>7.1848918144669133E-4</v>
      </c>
    </row>
    <row r="219" spans="2:15">
      <c r="B219" s="76" t="s">
        <v>1631</v>
      </c>
      <c r="C219" s="73" t="s">
        <v>1632</v>
      </c>
      <c r="D219" s="86" t="s">
        <v>1468</v>
      </c>
      <c r="E219" s="86" t="s">
        <v>870</v>
      </c>
      <c r="F219" s="73"/>
      <c r="G219" s="86" t="s">
        <v>959</v>
      </c>
      <c r="H219" s="86" t="s">
        <v>130</v>
      </c>
      <c r="I219" s="83">
        <v>13522.597311</v>
      </c>
      <c r="J219" s="85">
        <v>21458</v>
      </c>
      <c r="K219" s="73"/>
      <c r="L219" s="83">
        <v>9328.8977634029998</v>
      </c>
      <c r="M219" s="84">
        <v>1.8148433627716142E-5</v>
      </c>
      <c r="N219" s="84">
        <f t="shared" si="3"/>
        <v>3.6934194327533486E-3</v>
      </c>
      <c r="O219" s="84">
        <f>L219/'סכום נכסי הקרן'!$C$42</f>
        <v>9.106314702679554E-4</v>
      </c>
    </row>
    <row r="220" spans="2:15">
      <c r="B220" s="76" t="s">
        <v>1633</v>
      </c>
      <c r="C220" s="73" t="s">
        <v>1634</v>
      </c>
      <c r="D220" s="86" t="s">
        <v>1465</v>
      </c>
      <c r="E220" s="86" t="s">
        <v>870</v>
      </c>
      <c r="F220" s="73"/>
      <c r="G220" s="86" t="s">
        <v>890</v>
      </c>
      <c r="H220" s="86" t="s">
        <v>130</v>
      </c>
      <c r="I220" s="83">
        <v>30415.818612999999</v>
      </c>
      <c r="J220" s="85">
        <v>22242</v>
      </c>
      <c r="K220" s="73"/>
      <c r="L220" s="83">
        <v>21749.752698127002</v>
      </c>
      <c r="M220" s="84">
        <v>4.0229925044220335E-6</v>
      </c>
      <c r="N220" s="84">
        <f t="shared" si="3"/>
        <v>8.6109807728816483E-3</v>
      </c>
      <c r="O220" s="84">
        <f>L220/'סכום נכסי הקרן'!$C$42</f>
        <v>2.1230813950130563E-3</v>
      </c>
    </row>
    <row r="221" spans="2:15">
      <c r="B221" s="76" t="s">
        <v>1635</v>
      </c>
      <c r="C221" s="73" t="s">
        <v>1636</v>
      </c>
      <c r="D221" s="86" t="s">
        <v>1468</v>
      </c>
      <c r="E221" s="86" t="s">
        <v>870</v>
      </c>
      <c r="F221" s="73"/>
      <c r="G221" s="86" t="s">
        <v>937</v>
      </c>
      <c r="H221" s="86" t="s">
        <v>130</v>
      </c>
      <c r="I221" s="83">
        <v>34549.337984999998</v>
      </c>
      <c r="J221" s="85">
        <v>6853</v>
      </c>
      <c r="K221" s="73"/>
      <c r="L221" s="83">
        <v>7612.046614421999</v>
      </c>
      <c r="M221" s="84">
        <v>1.9096490958463498E-5</v>
      </c>
      <c r="N221" s="84">
        <f t="shared" si="3"/>
        <v>3.0136980382637333E-3</v>
      </c>
      <c r="O221" s="84">
        <f>L221/'סכום נכסי הקרן'!$C$42</f>
        <v>7.4304268050106096E-4</v>
      </c>
    </row>
    <row r="222" spans="2:15">
      <c r="B222" s="76" t="s">
        <v>1637</v>
      </c>
      <c r="C222" s="73" t="s">
        <v>1638</v>
      </c>
      <c r="D222" s="86" t="s">
        <v>1468</v>
      </c>
      <c r="E222" s="86" t="s">
        <v>870</v>
      </c>
      <c r="F222" s="73"/>
      <c r="G222" s="86" t="s">
        <v>1034</v>
      </c>
      <c r="H222" s="86" t="s">
        <v>130</v>
      </c>
      <c r="I222" s="83">
        <v>42320.21544</v>
      </c>
      <c r="J222" s="85">
        <v>2301</v>
      </c>
      <c r="K222" s="73"/>
      <c r="L222" s="83">
        <v>3130.728925637</v>
      </c>
      <c r="M222" s="84">
        <v>1.1163632379837978E-4</v>
      </c>
      <c r="N222" s="84">
        <f t="shared" si="3"/>
        <v>1.2394920971256006E-3</v>
      </c>
      <c r="O222" s="84">
        <f>L222/'סכום נכסי הקרן'!$C$42</f>
        <v>3.0560312234821516E-4</v>
      </c>
    </row>
    <row r="223" spans="2:15">
      <c r="B223" s="76" t="s">
        <v>1639</v>
      </c>
      <c r="C223" s="73" t="s">
        <v>1640</v>
      </c>
      <c r="D223" s="86" t="s">
        <v>1465</v>
      </c>
      <c r="E223" s="86" t="s">
        <v>870</v>
      </c>
      <c r="F223" s="73"/>
      <c r="G223" s="86" t="s">
        <v>937</v>
      </c>
      <c r="H223" s="86" t="s">
        <v>130</v>
      </c>
      <c r="I223" s="83">
        <v>6696.8683929999997</v>
      </c>
      <c r="J223" s="85">
        <v>13274</v>
      </c>
      <c r="K223" s="73"/>
      <c r="L223" s="83">
        <v>2857.9495281300005</v>
      </c>
      <c r="M223" s="84">
        <v>4.0825204193889766E-5</v>
      </c>
      <c r="N223" s="84">
        <f t="shared" si="3"/>
        <v>1.1314955520718589E-3</v>
      </c>
      <c r="O223" s="84">
        <f>L223/'סכום נכסי הקרן'!$C$42</f>
        <v>2.7897602125755063E-4</v>
      </c>
    </row>
    <row r="224" spans="2:15">
      <c r="B224" s="76" t="s">
        <v>1641</v>
      </c>
      <c r="C224" s="73" t="s">
        <v>1642</v>
      </c>
      <c r="D224" s="86" t="s">
        <v>123</v>
      </c>
      <c r="E224" s="86" t="s">
        <v>870</v>
      </c>
      <c r="F224" s="73"/>
      <c r="G224" s="86" t="s">
        <v>925</v>
      </c>
      <c r="H224" s="86" t="s">
        <v>1540</v>
      </c>
      <c r="I224" s="83">
        <v>21676.405359999997</v>
      </c>
      <c r="J224" s="85">
        <v>10426</v>
      </c>
      <c r="K224" s="73"/>
      <c r="L224" s="83">
        <v>8248.4823869379998</v>
      </c>
      <c r="M224" s="84">
        <v>7.5239171676501209E-6</v>
      </c>
      <c r="N224" s="84">
        <f t="shared" si="3"/>
        <v>3.2656703837139556E-3</v>
      </c>
      <c r="O224" s="84">
        <f>L224/'סכום נכסי הקרן'!$C$42</f>
        <v>8.0516775228938722E-4</v>
      </c>
    </row>
    <row r="225" spans="2:15">
      <c r="B225" s="76" t="s">
        <v>1643</v>
      </c>
      <c r="C225" s="73" t="s">
        <v>1644</v>
      </c>
      <c r="D225" s="86" t="s">
        <v>1465</v>
      </c>
      <c r="E225" s="86" t="s">
        <v>870</v>
      </c>
      <c r="F225" s="73"/>
      <c r="G225" s="86" t="s">
        <v>1100</v>
      </c>
      <c r="H225" s="86" t="s">
        <v>130</v>
      </c>
      <c r="I225" s="83">
        <v>8176.2260150000002</v>
      </c>
      <c r="J225" s="85">
        <v>54073</v>
      </c>
      <c r="K225" s="73"/>
      <c r="L225" s="83">
        <v>14213.935178992</v>
      </c>
      <c r="M225" s="84">
        <v>1.8506832053204187E-5</v>
      </c>
      <c r="N225" s="84">
        <f t="shared" si="3"/>
        <v>5.6274627225451823E-3</v>
      </c>
      <c r="O225" s="84">
        <f>L225/'סכום נכסי הקרן'!$C$42</f>
        <v>1.387479745047319E-3</v>
      </c>
    </row>
    <row r="226" spans="2:15">
      <c r="B226" s="76" t="s">
        <v>1645</v>
      </c>
      <c r="C226" s="73" t="s">
        <v>1646</v>
      </c>
      <c r="D226" s="86" t="s">
        <v>119</v>
      </c>
      <c r="E226" s="86" t="s">
        <v>870</v>
      </c>
      <c r="F226" s="73"/>
      <c r="G226" s="86" t="s">
        <v>981</v>
      </c>
      <c r="H226" s="86" t="s">
        <v>133</v>
      </c>
      <c r="I226" s="83">
        <v>10267.77096</v>
      </c>
      <c r="J226" s="85">
        <v>7086</v>
      </c>
      <c r="K226" s="73"/>
      <c r="L226" s="83">
        <v>3195.4333495659998</v>
      </c>
      <c r="M226" s="84">
        <v>7.7230739940246083E-5</v>
      </c>
      <c r="N226" s="84">
        <f t="shared" si="3"/>
        <v>1.2651093332434616E-3</v>
      </c>
      <c r="O226" s="84">
        <f>L226/'סכום נכסי הקרן'!$C$42</f>
        <v>3.1191918306510449E-4</v>
      </c>
    </row>
    <row r="227" spans="2:15">
      <c r="B227" s="76" t="s">
        <v>1647</v>
      </c>
      <c r="C227" s="73" t="s">
        <v>1648</v>
      </c>
      <c r="D227" s="86" t="s">
        <v>1468</v>
      </c>
      <c r="E227" s="86" t="s">
        <v>870</v>
      </c>
      <c r="F227" s="73"/>
      <c r="G227" s="86" t="s">
        <v>900</v>
      </c>
      <c r="H227" s="86" t="s">
        <v>130</v>
      </c>
      <c r="I227" s="83">
        <v>20193.282888000002</v>
      </c>
      <c r="J227" s="85">
        <v>14147</v>
      </c>
      <c r="K227" s="73"/>
      <c r="L227" s="83">
        <v>9184.4310924820002</v>
      </c>
      <c r="M227" s="84">
        <v>1.6092710815708415E-5</v>
      </c>
      <c r="N227" s="84">
        <f t="shared" si="3"/>
        <v>3.6362233927390605E-3</v>
      </c>
      <c r="O227" s="84">
        <f>L227/'סכום נכסי הקרן'!$C$42</f>
        <v>8.9652949377705664E-4</v>
      </c>
    </row>
    <row r="228" spans="2:15">
      <c r="B228" s="76" t="s">
        <v>1649</v>
      </c>
      <c r="C228" s="73" t="s">
        <v>1650</v>
      </c>
      <c r="D228" s="86" t="s">
        <v>1468</v>
      </c>
      <c r="E228" s="86" t="s">
        <v>870</v>
      </c>
      <c r="F228" s="73"/>
      <c r="G228" s="86" t="s">
        <v>1034</v>
      </c>
      <c r="H228" s="86" t="s">
        <v>130</v>
      </c>
      <c r="I228" s="83">
        <v>17104.420407000001</v>
      </c>
      <c r="J228" s="85">
        <v>4816</v>
      </c>
      <c r="K228" s="83">
        <v>24.745820224000003</v>
      </c>
      <c r="L228" s="83">
        <v>2673.0984912889999</v>
      </c>
      <c r="M228" s="84">
        <v>3.0052784980358336E-5</v>
      </c>
      <c r="N228" s="84">
        <f t="shared" si="3"/>
        <v>1.0583108705640933E-3</v>
      </c>
      <c r="O228" s="84">
        <f>L228/'סכום נכסי הקרן'!$C$42</f>
        <v>2.6093196334971987E-4</v>
      </c>
    </row>
    <row r="229" spans="2:15">
      <c r="B229" s="76" t="s">
        <v>1651</v>
      </c>
      <c r="C229" s="73" t="s">
        <v>1652</v>
      </c>
      <c r="D229" s="86" t="s">
        <v>1465</v>
      </c>
      <c r="E229" s="86" t="s">
        <v>870</v>
      </c>
      <c r="F229" s="73"/>
      <c r="G229" s="86" t="s">
        <v>954</v>
      </c>
      <c r="H229" s="86" t="s">
        <v>130</v>
      </c>
      <c r="I229" s="83">
        <v>7421.3166769999998</v>
      </c>
      <c r="J229" s="85">
        <v>52220</v>
      </c>
      <c r="K229" s="73"/>
      <c r="L229" s="83">
        <v>12459.448193801001</v>
      </c>
      <c r="M229" s="84">
        <v>1.1989203032310177E-5</v>
      </c>
      <c r="N229" s="84">
        <f t="shared" si="3"/>
        <v>4.9328408615319386E-3</v>
      </c>
      <c r="O229" s="84">
        <f>L229/'סכום נכסי הקרן'!$C$42</f>
        <v>1.2162171689734159E-3</v>
      </c>
    </row>
    <row r="230" spans="2:15">
      <c r="B230" s="76" t="s">
        <v>1653</v>
      </c>
      <c r="C230" s="73" t="s">
        <v>1654</v>
      </c>
      <c r="D230" s="86" t="s">
        <v>1465</v>
      </c>
      <c r="E230" s="86" t="s">
        <v>870</v>
      </c>
      <c r="F230" s="73"/>
      <c r="G230" s="86" t="s">
        <v>890</v>
      </c>
      <c r="H230" s="86" t="s">
        <v>130</v>
      </c>
      <c r="I230" s="83">
        <v>29320.190408000002</v>
      </c>
      <c r="J230" s="85">
        <v>6469</v>
      </c>
      <c r="K230" s="73"/>
      <c r="L230" s="83">
        <v>6097.9648227419993</v>
      </c>
      <c r="M230" s="84">
        <v>9.959188789259908E-6</v>
      </c>
      <c r="N230" s="84">
        <f t="shared" si="3"/>
        <v>2.414255397343525E-3</v>
      </c>
      <c r="O230" s="84">
        <f>L230/'סכום נכסי הקרן'!$C$42</f>
        <v>5.9524702842816805E-4</v>
      </c>
    </row>
    <row r="231" spans="2:15">
      <c r="B231" s="76" t="s">
        <v>1508</v>
      </c>
      <c r="C231" s="73" t="s">
        <v>1509</v>
      </c>
      <c r="D231" s="86" t="s">
        <v>1468</v>
      </c>
      <c r="E231" s="86" t="s">
        <v>870</v>
      </c>
      <c r="F231" s="73"/>
      <c r="G231" s="86" t="s">
        <v>154</v>
      </c>
      <c r="H231" s="86" t="s">
        <v>130</v>
      </c>
      <c r="I231" s="83">
        <v>92126.230431999997</v>
      </c>
      <c r="J231" s="85">
        <v>9028</v>
      </c>
      <c r="K231" s="73"/>
      <c r="L231" s="83">
        <v>26739.656808193995</v>
      </c>
      <c r="M231" s="84">
        <v>1.6497928395022374E-3</v>
      </c>
      <c r="N231" s="84">
        <f>IFERROR(L231/$L$11,0)</f>
        <v>1.0586542010137014E-2</v>
      </c>
      <c r="O231" s="84">
        <f>L231/'סכום נכסי הקרן'!$C$42</f>
        <v>2.6101661322981253E-3</v>
      </c>
    </row>
    <row r="232" spans="2:15">
      <c r="B232" s="76" t="s">
        <v>1655</v>
      </c>
      <c r="C232" s="73" t="s">
        <v>1656</v>
      </c>
      <c r="D232" s="86" t="s">
        <v>1468</v>
      </c>
      <c r="E232" s="86" t="s">
        <v>870</v>
      </c>
      <c r="F232" s="73"/>
      <c r="G232" s="86" t="s">
        <v>937</v>
      </c>
      <c r="H232" s="86" t="s">
        <v>130</v>
      </c>
      <c r="I232" s="83">
        <v>178123</v>
      </c>
      <c r="J232" s="85">
        <v>1266</v>
      </c>
      <c r="K232" s="83">
        <v>177.52629000000002</v>
      </c>
      <c r="L232" s="83">
        <v>7427.4708200000005</v>
      </c>
      <c r="M232" s="84">
        <v>4.5881043919178074E-4</v>
      </c>
      <c r="N232" s="84">
        <f t="shared" si="3"/>
        <v>2.9406223284399588E-3</v>
      </c>
      <c r="O232" s="84">
        <f>L232/'סכום נכסי הקרן'!$C$42</f>
        <v>7.2502549011981834E-4</v>
      </c>
    </row>
    <row r="233" spans="2:15">
      <c r="B233" s="76" t="s">
        <v>1657</v>
      </c>
      <c r="C233" s="73" t="s">
        <v>1658</v>
      </c>
      <c r="D233" s="86" t="s">
        <v>1468</v>
      </c>
      <c r="E233" s="86" t="s">
        <v>870</v>
      </c>
      <c r="F233" s="73"/>
      <c r="G233" s="86" t="s">
        <v>890</v>
      </c>
      <c r="H233" s="86" t="s">
        <v>130</v>
      </c>
      <c r="I233" s="83">
        <v>8193.6639340000002</v>
      </c>
      <c r="J233" s="85">
        <v>35539</v>
      </c>
      <c r="K233" s="73"/>
      <c r="L233" s="83">
        <v>9361.9071147680006</v>
      </c>
      <c r="M233" s="84">
        <v>8.5767748285179188E-5</v>
      </c>
      <c r="N233" s="84">
        <f t="shared" si="3"/>
        <v>3.7064882199655267E-3</v>
      </c>
      <c r="O233" s="84">
        <f>L233/'סכום נכסי הקרן'!$C$42</f>
        <v>9.138536466631158E-4</v>
      </c>
    </row>
    <row r="234" spans="2:15">
      <c r="B234" s="76" t="s">
        <v>1659</v>
      </c>
      <c r="C234" s="73" t="s">
        <v>1660</v>
      </c>
      <c r="D234" s="86" t="s">
        <v>1465</v>
      </c>
      <c r="E234" s="86" t="s">
        <v>870</v>
      </c>
      <c r="F234" s="73"/>
      <c r="G234" s="86" t="s">
        <v>890</v>
      </c>
      <c r="H234" s="86" t="s">
        <v>130</v>
      </c>
      <c r="I234" s="83">
        <v>17232.000700000001</v>
      </c>
      <c r="J234" s="85">
        <v>23420</v>
      </c>
      <c r="K234" s="73"/>
      <c r="L234" s="83">
        <v>12974.886622983002</v>
      </c>
      <c r="M234" s="84">
        <v>1.4706939630061031E-5</v>
      </c>
      <c r="N234" s="84">
        <f t="shared" si="3"/>
        <v>5.1369089474956357E-3</v>
      </c>
      <c r="O234" s="84">
        <f>L234/'סכום נכסי הקרן'!$C$42</f>
        <v>1.2665312003308988E-3</v>
      </c>
    </row>
    <row r="235" spans="2:15">
      <c r="B235" s="76" t="s">
        <v>1512</v>
      </c>
      <c r="C235" s="73" t="s">
        <v>1513</v>
      </c>
      <c r="D235" s="86" t="s">
        <v>1465</v>
      </c>
      <c r="E235" s="86" t="s">
        <v>870</v>
      </c>
      <c r="F235" s="73"/>
      <c r="G235" s="86" t="s">
        <v>885</v>
      </c>
      <c r="H235" s="86" t="s">
        <v>130</v>
      </c>
      <c r="I235" s="83">
        <v>63249.266538999997</v>
      </c>
      <c r="J235" s="85">
        <v>4472</v>
      </c>
      <c r="K235" s="73"/>
      <c r="L235" s="83">
        <v>9093.6506467660001</v>
      </c>
      <c r="M235" s="84">
        <v>4.633941012741566E-4</v>
      </c>
      <c r="N235" s="84">
        <f>IFERROR(L235/$L$11,0)</f>
        <v>3.6002823554563048E-3</v>
      </c>
      <c r="O235" s="84">
        <f>L235/'סכום נכסי הקרן'!$C$42</f>
        <v>8.8766804702841251E-4</v>
      </c>
    </row>
    <row r="236" spans="2:15">
      <c r="B236" s="76" t="s">
        <v>1661</v>
      </c>
      <c r="C236" s="73" t="s">
        <v>1662</v>
      </c>
      <c r="D236" s="86" t="s">
        <v>27</v>
      </c>
      <c r="E236" s="86" t="s">
        <v>870</v>
      </c>
      <c r="F236" s="73"/>
      <c r="G236" s="86" t="s">
        <v>992</v>
      </c>
      <c r="H236" s="86" t="s">
        <v>132</v>
      </c>
      <c r="I236" s="83">
        <v>85564.758000000002</v>
      </c>
      <c r="J236" s="85">
        <v>2237</v>
      </c>
      <c r="K236" s="73"/>
      <c r="L236" s="83">
        <v>7549.3372705619986</v>
      </c>
      <c r="M236" s="84">
        <v>9.5621435217309143E-5</v>
      </c>
      <c r="N236" s="84">
        <f t="shared" si="3"/>
        <v>2.9888706776149388E-3</v>
      </c>
      <c r="O236" s="84">
        <f>L236/'סכום נכסי הקרן'!$C$42</f>
        <v>7.3692136762497893E-4</v>
      </c>
    </row>
    <row r="237" spans="2:15">
      <c r="B237" s="76" t="s">
        <v>1663</v>
      </c>
      <c r="C237" s="73" t="s">
        <v>1664</v>
      </c>
      <c r="D237" s="86" t="s">
        <v>1468</v>
      </c>
      <c r="E237" s="86" t="s">
        <v>870</v>
      </c>
      <c r="F237" s="73"/>
      <c r="G237" s="86" t="s">
        <v>928</v>
      </c>
      <c r="H237" s="86" t="s">
        <v>130</v>
      </c>
      <c r="I237" s="83">
        <v>20180.277044999999</v>
      </c>
      <c r="J237" s="85">
        <v>9966</v>
      </c>
      <c r="K237" s="73"/>
      <c r="L237" s="83">
        <v>6465.9000086730002</v>
      </c>
      <c r="M237" s="84">
        <v>2.7323001433828604E-5</v>
      </c>
      <c r="N237" s="84">
        <f t="shared" si="3"/>
        <v>2.5599252288902221E-3</v>
      </c>
      <c r="O237" s="84">
        <f>L237/'סכום נכסי הקרן'!$C$42</f>
        <v>6.3116267117881175E-4</v>
      </c>
    </row>
    <row r="238" spans="2:15">
      <c r="B238" s="76" t="s">
        <v>1665</v>
      </c>
      <c r="C238" s="73" t="s">
        <v>1666</v>
      </c>
      <c r="D238" s="86" t="s">
        <v>27</v>
      </c>
      <c r="E238" s="86" t="s">
        <v>870</v>
      </c>
      <c r="F238" s="73"/>
      <c r="G238" s="86" t="s">
        <v>900</v>
      </c>
      <c r="H238" s="86" t="s">
        <v>132</v>
      </c>
      <c r="I238" s="83">
        <v>9697.3392399999993</v>
      </c>
      <c r="J238" s="85">
        <v>9228</v>
      </c>
      <c r="K238" s="73"/>
      <c r="L238" s="83">
        <v>3529.4586012720001</v>
      </c>
      <c r="M238" s="84">
        <v>6.4295457559189261E-5</v>
      </c>
      <c r="N238" s="84">
        <f t="shared" si="3"/>
        <v>1.3973538263196985E-3</v>
      </c>
      <c r="O238" s="84">
        <f>L238/'סכום נכסי הקרן'!$C$42</f>
        <v>3.4452473988243014E-4</v>
      </c>
    </row>
    <row r="239" spans="2:15">
      <c r="B239" s="76" t="s">
        <v>1667</v>
      </c>
      <c r="C239" s="73" t="s">
        <v>1668</v>
      </c>
      <c r="D239" s="86" t="s">
        <v>1468</v>
      </c>
      <c r="E239" s="86" t="s">
        <v>870</v>
      </c>
      <c r="F239" s="73"/>
      <c r="G239" s="86" t="s">
        <v>900</v>
      </c>
      <c r="H239" s="86" t="s">
        <v>130</v>
      </c>
      <c r="I239" s="83">
        <v>11408.634400000003</v>
      </c>
      <c r="J239" s="85">
        <v>9389</v>
      </c>
      <c r="K239" s="73"/>
      <c r="L239" s="83">
        <v>3443.7687384680003</v>
      </c>
      <c r="M239" s="84">
        <v>1.6045842876783137E-4</v>
      </c>
      <c r="N239" s="84">
        <f t="shared" si="3"/>
        <v>1.3634282101861572E-3</v>
      </c>
      <c r="O239" s="84">
        <f>L239/'סכום נכסי הקרן'!$C$42</f>
        <v>3.3616020553643456E-4</v>
      </c>
    </row>
    <row r="240" spans="2:15">
      <c r="B240" s="76" t="s">
        <v>1669</v>
      </c>
      <c r="C240" s="73" t="s">
        <v>1670</v>
      </c>
      <c r="D240" s="86" t="s">
        <v>1465</v>
      </c>
      <c r="E240" s="86" t="s">
        <v>870</v>
      </c>
      <c r="F240" s="73"/>
      <c r="G240" s="86" t="s">
        <v>981</v>
      </c>
      <c r="H240" s="86" t="s">
        <v>130</v>
      </c>
      <c r="I240" s="83">
        <v>12270.04334</v>
      </c>
      <c r="J240" s="85">
        <v>12281</v>
      </c>
      <c r="K240" s="73"/>
      <c r="L240" s="83">
        <v>4844.6321328069998</v>
      </c>
      <c r="M240" s="84">
        <v>3.4421636548514353E-5</v>
      </c>
      <c r="N240" s="84">
        <f t="shared" si="3"/>
        <v>1.9180463670687249E-3</v>
      </c>
      <c r="O240" s="84">
        <f>L240/'סכום נכסי הקרן'!$C$42</f>
        <v>4.7290415158286888E-4</v>
      </c>
    </row>
    <row r="241" spans="2:15">
      <c r="B241" s="76" t="s">
        <v>1671</v>
      </c>
      <c r="C241" s="73" t="s">
        <v>1672</v>
      </c>
      <c r="D241" s="86" t="s">
        <v>27</v>
      </c>
      <c r="E241" s="86" t="s">
        <v>870</v>
      </c>
      <c r="F241" s="73"/>
      <c r="G241" s="86" t="s">
        <v>940</v>
      </c>
      <c r="H241" s="86" t="s">
        <v>130</v>
      </c>
      <c r="I241" s="83">
        <v>1796.6317449999999</v>
      </c>
      <c r="J241" s="85">
        <v>182500</v>
      </c>
      <c r="K241" s="73"/>
      <c r="L241" s="83">
        <v>10541.512186650001</v>
      </c>
      <c r="M241" s="84">
        <v>7.5238575691504871E-6</v>
      </c>
      <c r="N241" s="84">
        <f t="shared" si="3"/>
        <v>4.173507626326148E-3</v>
      </c>
      <c r="O241" s="84">
        <f>L241/'סכום נכסי הקרן'!$C$42</f>
        <v>1.0289996722908639E-3</v>
      </c>
    </row>
    <row r="242" spans="2:15">
      <c r="B242" s="76" t="s">
        <v>1517</v>
      </c>
      <c r="C242" s="73" t="s">
        <v>1518</v>
      </c>
      <c r="D242" s="86" t="s">
        <v>1465</v>
      </c>
      <c r="E242" s="86" t="s">
        <v>870</v>
      </c>
      <c r="F242" s="73"/>
      <c r="G242" s="86" t="s">
        <v>156</v>
      </c>
      <c r="H242" s="86" t="s">
        <v>130</v>
      </c>
      <c r="I242" s="83">
        <v>36921.155177000001</v>
      </c>
      <c r="J242" s="85">
        <v>3061</v>
      </c>
      <c r="K242" s="73"/>
      <c r="L242" s="83">
        <v>3633.4533405040002</v>
      </c>
      <c r="M242" s="84">
        <v>6.8628006571948362E-4</v>
      </c>
      <c r="N242" s="84">
        <f>IFERROR(L242/$L$11,0)</f>
        <v>1.4385265565312337E-3</v>
      </c>
      <c r="O242" s="84">
        <f>L242/'סכום נכסי הקרן'!$C$42</f>
        <v>3.5467608730725431E-4</v>
      </c>
    </row>
    <row r="243" spans="2:15">
      <c r="B243" s="76" t="s">
        <v>1673</v>
      </c>
      <c r="C243" s="73" t="s">
        <v>1674</v>
      </c>
      <c r="D243" s="86" t="s">
        <v>27</v>
      </c>
      <c r="E243" s="86" t="s">
        <v>870</v>
      </c>
      <c r="F243" s="73"/>
      <c r="G243" s="86" t="s">
        <v>947</v>
      </c>
      <c r="H243" s="86" t="s">
        <v>132</v>
      </c>
      <c r="I243" s="83">
        <v>10552.98682</v>
      </c>
      <c r="J243" s="85">
        <v>11830</v>
      </c>
      <c r="K243" s="73"/>
      <c r="L243" s="83">
        <v>4923.8867779729999</v>
      </c>
      <c r="M243" s="84">
        <v>1.8609719630812539E-5</v>
      </c>
      <c r="N243" s="84">
        <f t="shared" si="3"/>
        <v>1.9494242054817913E-3</v>
      </c>
      <c r="O243" s="84">
        <f>L243/'סכום נכסי הקרן'!$C$42</f>
        <v>4.8064051828807685E-4</v>
      </c>
    </row>
    <row r="244" spans="2:15">
      <c r="B244" s="76" t="s">
        <v>1675</v>
      </c>
      <c r="C244" s="73" t="s">
        <v>1676</v>
      </c>
      <c r="D244" s="86" t="s">
        <v>119</v>
      </c>
      <c r="E244" s="86" t="s">
        <v>870</v>
      </c>
      <c r="F244" s="73"/>
      <c r="G244" s="86" t="s">
        <v>928</v>
      </c>
      <c r="H244" s="86" t="s">
        <v>133</v>
      </c>
      <c r="I244" s="83">
        <v>78932.063175999996</v>
      </c>
      <c r="J244" s="85">
        <v>947.6</v>
      </c>
      <c r="K244" s="73"/>
      <c r="L244" s="83">
        <v>3284.9665365829997</v>
      </c>
      <c r="M244" s="84">
        <v>6.6241589818367288E-5</v>
      </c>
      <c r="N244" s="84">
        <f t="shared" si="3"/>
        <v>1.300556566259798E-3</v>
      </c>
      <c r="O244" s="84">
        <f>L244/'סכום נכסי הקרן'!$C$42</f>
        <v>3.2065887984374352E-4</v>
      </c>
    </row>
    <row r="245" spans="2:15">
      <c r="B245" s="76" t="s">
        <v>1677</v>
      </c>
      <c r="C245" s="73" t="s">
        <v>1678</v>
      </c>
      <c r="D245" s="86" t="s">
        <v>27</v>
      </c>
      <c r="E245" s="86" t="s">
        <v>870</v>
      </c>
      <c r="F245" s="73"/>
      <c r="G245" s="86" t="s">
        <v>947</v>
      </c>
      <c r="H245" s="86" t="s">
        <v>132</v>
      </c>
      <c r="I245" s="83">
        <v>19745.493987999998</v>
      </c>
      <c r="J245" s="85">
        <v>11752</v>
      </c>
      <c r="K245" s="73"/>
      <c r="L245" s="83">
        <v>9152.2463976199997</v>
      </c>
      <c r="M245" s="84">
        <v>2.3229992927058822E-5</v>
      </c>
      <c r="N245" s="84">
        <f t="shared" si="3"/>
        <v>3.6234810966548564E-3</v>
      </c>
      <c r="O245" s="84">
        <f>L245/'סכום נכסי הקרן'!$C$42</f>
        <v>8.9338781544102811E-4</v>
      </c>
    </row>
    <row r="246" spans="2:15">
      <c r="B246" s="76" t="s">
        <v>1679</v>
      </c>
      <c r="C246" s="73" t="s">
        <v>1680</v>
      </c>
      <c r="D246" s="86" t="s">
        <v>1468</v>
      </c>
      <c r="E246" s="86" t="s">
        <v>870</v>
      </c>
      <c r="F246" s="73"/>
      <c r="G246" s="86" t="s">
        <v>928</v>
      </c>
      <c r="H246" s="86" t="s">
        <v>130</v>
      </c>
      <c r="I246" s="83">
        <v>12458.513981000002</v>
      </c>
      <c r="J246" s="85">
        <v>5958</v>
      </c>
      <c r="K246" s="83">
        <v>12.148415889000002</v>
      </c>
      <c r="L246" s="83">
        <v>2398.573031416</v>
      </c>
      <c r="M246" s="84">
        <v>1.7167685472149958E-4</v>
      </c>
      <c r="N246" s="84">
        <f t="shared" si="3"/>
        <v>9.4962303905433694E-4</v>
      </c>
      <c r="O246" s="84">
        <f>L246/'סכום נכסי הקרן'!$C$42</f>
        <v>2.3413442204416008E-4</v>
      </c>
    </row>
    <row r="247" spans="2:15">
      <c r="B247" s="76" t="s">
        <v>1681</v>
      </c>
      <c r="C247" s="73" t="s">
        <v>1682</v>
      </c>
      <c r="D247" s="86" t="s">
        <v>27</v>
      </c>
      <c r="E247" s="86" t="s">
        <v>870</v>
      </c>
      <c r="F247" s="73"/>
      <c r="G247" s="86" t="s">
        <v>954</v>
      </c>
      <c r="H247" s="86" t="s">
        <v>132</v>
      </c>
      <c r="I247" s="83">
        <v>29662.44944</v>
      </c>
      <c r="J247" s="85">
        <v>3055</v>
      </c>
      <c r="K247" s="73"/>
      <c r="L247" s="83">
        <v>3574.0954218489996</v>
      </c>
      <c r="M247" s="84">
        <v>3.2551762784801387E-5</v>
      </c>
      <c r="N247" s="84">
        <f t="shared" si="3"/>
        <v>1.4150260642106704E-3</v>
      </c>
      <c r="O247" s="84">
        <f>L247/'סכום נכסי הקרן'!$C$42</f>
        <v>3.488819206106379E-4</v>
      </c>
    </row>
    <row r="248" spans="2:15">
      <c r="B248" s="76" t="s">
        <v>1683</v>
      </c>
      <c r="C248" s="73" t="s">
        <v>1684</v>
      </c>
      <c r="D248" s="86" t="s">
        <v>1468</v>
      </c>
      <c r="E248" s="86" t="s">
        <v>870</v>
      </c>
      <c r="F248" s="73"/>
      <c r="G248" s="86" t="s">
        <v>954</v>
      </c>
      <c r="H248" s="86" t="s">
        <v>130</v>
      </c>
      <c r="I248" s="83">
        <v>31518.463127000003</v>
      </c>
      <c r="J248" s="85">
        <v>10904</v>
      </c>
      <c r="K248" s="73"/>
      <c r="L248" s="83">
        <v>11049.225900212998</v>
      </c>
      <c r="M248" s="84">
        <v>6.0775165207506563E-6</v>
      </c>
      <c r="N248" s="84">
        <f t="shared" si="3"/>
        <v>4.3745174072785439E-3</v>
      </c>
      <c r="O248" s="84">
        <f>L248/'סכום נכסי הקרן'!$C$42</f>
        <v>1.0785596628902702E-3</v>
      </c>
    </row>
    <row r="249" spans="2:15">
      <c r="B249" s="76" t="s">
        <v>1685</v>
      </c>
      <c r="C249" s="73" t="s">
        <v>1686</v>
      </c>
      <c r="D249" s="86" t="s">
        <v>1468</v>
      </c>
      <c r="E249" s="86" t="s">
        <v>870</v>
      </c>
      <c r="F249" s="73"/>
      <c r="G249" s="86" t="s">
        <v>981</v>
      </c>
      <c r="H249" s="86" t="s">
        <v>130</v>
      </c>
      <c r="I249" s="83">
        <v>17683.383320000001</v>
      </c>
      <c r="J249" s="85">
        <v>17653</v>
      </c>
      <c r="K249" s="73"/>
      <c r="L249" s="83">
        <v>10036.097218797</v>
      </c>
      <c r="M249" s="84">
        <v>3.531216407630776E-5</v>
      </c>
      <c r="N249" s="84">
        <f t="shared" si="3"/>
        <v>3.9734079456119125E-3</v>
      </c>
      <c r="O249" s="84">
        <f>L249/'סכום נכסי הקרן'!$C$42</f>
        <v>9.7966407156459745E-4</v>
      </c>
    </row>
    <row r="250" spans="2:15">
      <c r="B250" s="76" t="s">
        <v>1687</v>
      </c>
      <c r="C250" s="73" t="s">
        <v>1688</v>
      </c>
      <c r="D250" s="86" t="s">
        <v>1547</v>
      </c>
      <c r="E250" s="86" t="s">
        <v>870</v>
      </c>
      <c r="F250" s="73"/>
      <c r="G250" s="86" t="s">
        <v>1100</v>
      </c>
      <c r="H250" s="86" t="s">
        <v>135</v>
      </c>
      <c r="I250" s="83">
        <v>12948.800044</v>
      </c>
      <c r="J250" s="85">
        <v>56400</v>
      </c>
      <c r="K250" s="73"/>
      <c r="L250" s="83">
        <v>3028.3861082049998</v>
      </c>
      <c r="M250" s="84">
        <v>1.3500051259127714E-6</v>
      </c>
      <c r="N250" s="84">
        <f t="shared" si="3"/>
        <v>1.1989733820219855E-3</v>
      </c>
      <c r="O250" s="84">
        <f>L250/'סכום נכסי הקרן'!$C$42</f>
        <v>2.9561302569659629E-4</v>
      </c>
    </row>
    <row r="251" spans="2:15">
      <c r="B251" s="76" t="s">
        <v>1689</v>
      </c>
      <c r="C251" s="73" t="s">
        <v>1690</v>
      </c>
      <c r="D251" s="86" t="s">
        <v>1468</v>
      </c>
      <c r="E251" s="86" t="s">
        <v>870</v>
      </c>
      <c r="F251" s="73"/>
      <c r="G251" s="86" t="s">
        <v>981</v>
      </c>
      <c r="H251" s="86" t="s">
        <v>130</v>
      </c>
      <c r="I251" s="83">
        <v>20546.950553999999</v>
      </c>
      <c r="J251" s="85">
        <v>6829</v>
      </c>
      <c r="K251" s="73"/>
      <c r="L251" s="83">
        <v>4511.1312795519998</v>
      </c>
      <c r="M251" s="84">
        <v>1.7113457316108729E-5</v>
      </c>
      <c r="N251" s="84">
        <f t="shared" si="3"/>
        <v>1.7860094894555953E-3</v>
      </c>
      <c r="O251" s="84">
        <f>L251/'סכום נכסי הקרן'!$C$42</f>
        <v>4.4034978342089693E-4</v>
      </c>
    </row>
    <row r="252" spans="2:15">
      <c r="B252" s="76" t="s">
        <v>1691</v>
      </c>
      <c r="C252" s="73" t="s">
        <v>1692</v>
      </c>
      <c r="D252" s="86" t="s">
        <v>27</v>
      </c>
      <c r="E252" s="86" t="s">
        <v>870</v>
      </c>
      <c r="F252" s="73"/>
      <c r="G252" s="86" t="s">
        <v>1693</v>
      </c>
      <c r="H252" s="86" t="s">
        <v>132</v>
      </c>
      <c r="I252" s="83">
        <v>14260.793</v>
      </c>
      <c r="J252" s="85">
        <v>4956.5</v>
      </c>
      <c r="K252" s="73"/>
      <c r="L252" s="83">
        <v>2787.8326760329996</v>
      </c>
      <c r="M252" s="84">
        <v>5.4267693471792256E-6</v>
      </c>
      <c r="N252" s="84">
        <f t="shared" si="3"/>
        <v>1.1037354725140691E-3</v>
      </c>
      <c r="O252" s="84">
        <f>L252/'סכום נכסי הקרן'!$C$42</f>
        <v>2.7213163151987584E-4</v>
      </c>
    </row>
    <row r="253" spans="2:15">
      <c r="B253" s="76" t="s">
        <v>1694</v>
      </c>
      <c r="C253" s="73" t="s">
        <v>1695</v>
      </c>
      <c r="D253" s="86" t="s">
        <v>1468</v>
      </c>
      <c r="E253" s="86" t="s">
        <v>870</v>
      </c>
      <c r="F253" s="73"/>
      <c r="G253" s="86" t="s">
        <v>896</v>
      </c>
      <c r="H253" s="86" t="s">
        <v>130</v>
      </c>
      <c r="I253" s="83">
        <v>4207.8466259999996</v>
      </c>
      <c r="J253" s="85">
        <v>16840</v>
      </c>
      <c r="K253" s="73"/>
      <c r="L253" s="83">
        <v>2278.1534104900002</v>
      </c>
      <c r="M253" s="84">
        <v>5.8833186086080771E-6</v>
      </c>
      <c r="N253" s="84">
        <f t="shared" si="3"/>
        <v>9.0194750660744258E-4</v>
      </c>
      <c r="O253" s="84">
        <f>L253/'סכום נכסי הקרן'!$C$42</f>
        <v>2.2237977543594682E-4</v>
      </c>
    </row>
    <row r="254" spans="2:15">
      <c r="B254" s="76" t="s">
        <v>1696</v>
      </c>
      <c r="C254" s="73" t="s">
        <v>1697</v>
      </c>
      <c r="D254" s="86" t="s">
        <v>1465</v>
      </c>
      <c r="E254" s="86" t="s">
        <v>870</v>
      </c>
      <c r="F254" s="73"/>
      <c r="G254" s="86" t="s">
        <v>890</v>
      </c>
      <c r="H254" s="86" t="s">
        <v>130</v>
      </c>
      <c r="I254" s="83">
        <v>23052.761799</v>
      </c>
      <c r="J254" s="85">
        <v>16361</v>
      </c>
      <c r="K254" s="73"/>
      <c r="L254" s="83">
        <v>12125.894480969</v>
      </c>
      <c r="M254" s="84">
        <v>7.2659974467727804E-4</v>
      </c>
      <c r="N254" s="84">
        <f t="shared" si="3"/>
        <v>4.8007830561957437E-3</v>
      </c>
      <c r="O254" s="84">
        <f>L254/'סכום נכסי הקרן'!$C$42</f>
        <v>1.1836576409741788E-3</v>
      </c>
    </row>
    <row r="255" spans="2:15">
      <c r="B255" s="76" t="s">
        <v>1698</v>
      </c>
      <c r="C255" s="73" t="s">
        <v>1699</v>
      </c>
      <c r="D255" s="86" t="s">
        <v>1468</v>
      </c>
      <c r="E255" s="86" t="s">
        <v>870</v>
      </c>
      <c r="F255" s="73"/>
      <c r="G255" s="86" t="s">
        <v>900</v>
      </c>
      <c r="H255" s="86" t="s">
        <v>130</v>
      </c>
      <c r="I255" s="83">
        <v>9982.5550999999996</v>
      </c>
      <c r="J255" s="85">
        <v>8541</v>
      </c>
      <c r="K255" s="73"/>
      <c r="L255" s="83">
        <v>2741.1412499580001</v>
      </c>
      <c r="M255" s="84">
        <v>2.5596018691203262E-5</v>
      </c>
      <c r="N255" s="84">
        <f t="shared" si="3"/>
        <v>1.0852497923424104E-3</v>
      </c>
      <c r="O255" s="84">
        <f>L255/'סכום נכסי הקרן'!$C$42</f>
        <v>2.6757389243280128E-4</v>
      </c>
    </row>
    <row r="256" spans="2:15">
      <c r="B256" s="76" t="s">
        <v>1700</v>
      </c>
      <c r="C256" s="73" t="s">
        <v>1701</v>
      </c>
      <c r="D256" s="86" t="s">
        <v>27</v>
      </c>
      <c r="E256" s="86" t="s">
        <v>870</v>
      </c>
      <c r="F256" s="73"/>
      <c r="G256" s="86" t="s">
        <v>947</v>
      </c>
      <c r="H256" s="86" t="s">
        <v>132</v>
      </c>
      <c r="I256" s="83">
        <v>35859.182124999999</v>
      </c>
      <c r="J256" s="85">
        <v>8136</v>
      </c>
      <c r="K256" s="73"/>
      <c r="L256" s="83">
        <v>11506.923810321998</v>
      </c>
      <c r="M256" s="84">
        <v>5.8448343707792377E-5</v>
      </c>
      <c r="N256" s="84">
        <f t="shared" si="3"/>
        <v>4.5557253482808391E-3</v>
      </c>
      <c r="O256" s="84">
        <f>L256/'סכום נכסי הקרן'!$C$42</f>
        <v>1.1232374084709112E-3</v>
      </c>
    </row>
    <row r="257" spans="2:15">
      <c r="B257" s="76" t="s">
        <v>1702</v>
      </c>
      <c r="C257" s="73" t="s">
        <v>1703</v>
      </c>
      <c r="D257" s="86" t="s">
        <v>1468</v>
      </c>
      <c r="E257" s="86" t="s">
        <v>870</v>
      </c>
      <c r="F257" s="73"/>
      <c r="G257" s="86" t="s">
        <v>890</v>
      </c>
      <c r="H257" s="86" t="s">
        <v>130</v>
      </c>
      <c r="I257" s="83">
        <v>18519.465091999999</v>
      </c>
      <c r="J257" s="85">
        <v>21873</v>
      </c>
      <c r="K257" s="73"/>
      <c r="L257" s="83">
        <v>13023.20175728</v>
      </c>
      <c r="M257" s="84">
        <v>1.0921577472655565E-5</v>
      </c>
      <c r="N257" s="84">
        <f t="shared" si="3"/>
        <v>5.1560374726906128E-3</v>
      </c>
      <c r="O257" s="84">
        <f>L257/'סכום נכסי הקרן'!$C$42</f>
        <v>1.2712474361496328E-3</v>
      </c>
    </row>
    <row r="258" spans="2:15">
      <c r="B258" s="76" t="s">
        <v>1704</v>
      </c>
      <c r="C258" s="73" t="s">
        <v>1705</v>
      </c>
      <c r="D258" s="86" t="s">
        <v>27</v>
      </c>
      <c r="E258" s="86" t="s">
        <v>870</v>
      </c>
      <c r="F258" s="73"/>
      <c r="G258" s="86" t="s">
        <v>992</v>
      </c>
      <c r="H258" s="86" t="s">
        <v>132</v>
      </c>
      <c r="I258" s="83">
        <v>4278.2379000000001</v>
      </c>
      <c r="J258" s="85">
        <v>15242</v>
      </c>
      <c r="K258" s="73"/>
      <c r="L258" s="83">
        <v>2571.9043066139998</v>
      </c>
      <c r="M258" s="84">
        <v>2.0747453589307498E-5</v>
      </c>
      <c r="N258" s="84">
        <f t="shared" si="3"/>
        <v>1.0182469125661294E-3</v>
      </c>
      <c r="O258" s="84">
        <f>L258/'סכום נכסי הקרן'!$C$42</f>
        <v>2.5105398939070976E-4</v>
      </c>
    </row>
    <row r="259" spans="2:15">
      <c r="B259" s="76" t="s">
        <v>1706</v>
      </c>
      <c r="C259" s="73" t="s">
        <v>1707</v>
      </c>
      <c r="D259" s="86" t="s">
        <v>27</v>
      </c>
      <c r="E259" s="86" t="s">
        <v>870</v>
      </c>
      <c r="F259" s="73"/>
      <c r="G259" s="86" t="s">
        <v>947</v>
      </c>
      <c r="H259" s="86" t="s">
        <v>136</v>
      </c>
      <c r="I259" s="83">
        <v>130628.86388</v>
      </c>
      <c r="J259" s="85">
        <v>19380</v>
      </c>
      <c r="K259" s="73"/>
      <c r="L259" s="83">
        <v>9954.2015860020001</v>
      </c>
      <c r="M259" s="84">
        <v>8.2398077299742365E-5</v>
      </c>
      <c r="N259" s="84">
        <f t="shared" si="3"/>
        <v>3.9409845093931898E-3</v>
      </c>
      <c r="O259" s="84">
        <f>L259/'סכום נכסי הקרן'!$C$42</f>
        <v>9.716699073672796E-4</v>
      </c>
    </row>
    <row r="260" spans="2:15">
      <c r="B260" s="76" t="s">
        <v>1708</v>
      </c>
      <c r="C260" s="73" t="s">
        <v>1709</v>
      </c>
      <c r="D260" s="86" t="s">
        <v>27</v>
      </c>
      <c r="E260" s="86" t="s">
        <v>870</v>
      </c>
      <c r="F260" s="73"/>
      <c r="G260" s="86" t="s">
        <v>928</v>
      </c>
      <c r="H260" s="86" t="s">
        <v>132</v>
      </c>
      <c r="I260" s="83">
        <v>14260.793</v>
      </c>
      <c r="J260" s="85">
        <v>5976</v>
      </c>
      <c r="K260" s="73"/>
      <c r="L260" s="83">
        <v>3361.2605817970002</v>
      </c>
      <c r="M260" s="84">
        <v>2.5200765285244544E-5</v>
      </c>
      <c r="N260" s="84">
        <f t="shared" si="3"/>
        <v>1.3307622686207126E-3</v>
      </c>
      <c r="O260" s="84">
        <f>L260/'סכום נכסי הקרן'!$C$42</f>
        <v>3.2810625040433289E-4</v>
      </c>
    </row>
    <row r="261" spans="2:15">
      <c r="B261" s="76" t="s">
        <v>1710</v>
      </c>
      <c r="C261" s="73" t="s">
        <v>1711</v>
      </c>
      <c r="D261" s="86" t="s">
        <v>1468</v>
      </c>
      <c r="E261" s="86" t="s">
        <v>870</v>
      </c>
      <c r="F261" s="73"/>
      <c r="G261" s="86" t="s">
        <v>1031</v>
      </c>
      <c r="H261" s="86" t="s">
        <v>130</v>
      </c>
      <c r="I261" s="83">
        <v>33157.541632</v>
      </c>
      <c r="J261" s="85">
        <v>14415</v>
      </c>
      <c r="K261" s="83">
        <v>45.680889741000001</v>
      </c>
      <c r="L261" s="83">
        <v>15412.286587978</v>
      </c>
      <c r="M261" s="84">
        <v>1.1719402880880835E-5</v>
      </c>
      <c r="N261" s="84">
        <f t="shared" si="3"/>
        <v>6.1019040224144306E-3</v>
      </c>
      <c r="O261" s="84">
        <f>L261/'סכום נכסי הקרן'!$C$42</f>
        <v>1.5044556765173331E-3</v>
      </c>
    </row>
    <row r="262" spans="2:15">
      <c r="B262" s="76" t="s">
        <v>1712</v>
      </c>
      <c r="C262" s="73" t="s">
        <v>1713</v>
      </c>
      <c r="D262" s="86" t="s">
        <v>1468</v>
      </c>
      <c r="E262" s="86" t="s">
        <v>870</v>
      </c>
      <c r="F262" s="73"/>
      <c r="G262" s="86" t="s">
        <v>1100</v>
      </c>
      <c r="H262" s="86" t="s">
        <v>130</v>
      </c>
      <c r="I262" s="83">
        <v>21896.021572000001</v>
      </c>
      <c r="J262" s="85">
        <v>18118</v>
      </c>
      <c r="K262" s="73"/>
      <c r="L262" s="83">
        <v>12754.294621155999</v>
      </c>
      <c r="M262" s="84">
        <v>1.2094008580309521E-5</v>
      </c>
      <c r="N262" s="84">
        <f t="shared" si="3"/>
        <v>5.0495740010827799E-3</v>
      </c>
      <c r="O262" s="84">
        <f>L262/'סכום נכסי הקרן'!$C$42</f>
        <v>1.2449983221659011E-3</v>
      </c>
    </row>
    <row r="263" spans="2:15">
      <c r="B263" s="76" t="s">
        <v>1714</v>
      </c>
      <c r="C263" s="73" t="s">
        <v>1715</v>
      </c>
      <c r="D263" s="86" t="s">
        <v>1465</v>
      </c>
      <c r="E263" s="86" t="s">
        <v>870</v>
      </c>
      <c r="F263" s="73"/>
      <c r="G263" s="86" t="s">
        <v>959</v>
      </c>
      <c r="H263" s="86" t="s">
        <v>130</v>
      </c>
      <c r="I263" s="83">
        <v>85564.758000000002</v>
      </c>
      <c r="J263" s="85">
        <v>2192</v>
      </c>
      <c r="K263" s="73"/>
      <c r="L263" s="83">
        <v>6029.9880775819993</v>
      </c>
      <c r="M263" s="84">
        <v>3.8178311015300007E-4</v>
      </c>
      <c r="N263" s="84">
        <f t="shared" si="3"/>
        <v>2.3873426110833738E-3</v>
      </c>
      <c r="O263" s="84">
        <f>L263/'סכום נכסי הקרן'!$C$42</f>
        <v>5.8861154319089597E-4</v>
      </c>
    </row>
    <row r="264" spans="2:15">
      <c r="B264" s="76" t="s">
        <v>1716</v>
      </c>
      <c r="C264" s="73" t="s">
        <v>1717</v>
      </c>
      <c r="D264" s="86" t="s">
        <v>1468</v>
      </c>
      <c r="E264" s="86" t="s">
        <v>870</v>
      </c>
      <c r="F264" s="73"/>
      <c r="G264" s="86" t="s">
        <v>900</v>
      </c>
      <c r="H264" s="86" t="s">
        <v>130</v>
      </c>
      <c r="I264" s="83">
        <v>4848.6696199999997</v>
      </c>
      <c r="J264" s="85">
        <v>18049</v>
      </c>
      <c r="K264" s="73"/>
      <c r="L264" s="83">
        <v>2813.5634607800002</v>
      </c>
      <c r="M264" s="84">
        <v>7.7520572250482978E-5</v>
      </c>
      <c r="N264" s="84">
        <f t="shared" si="3"/>
        <v>1.1139225903081329E-3</v>
      </c>
      <c r="O264" s="84">
        <f>L264/'סכום נכסי הקרן'!$C$42</f>
        <v>2.7464331756677727E-4</v>
      </c>
    </row>
    <row r="265" spans="2:15">
      <c r="B265" s="120"/>
      <c r="C265" s="120"/>
      <c r="D265" s="120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0"/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0"/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2" t="s">
        <v>219</v>
      </c>
      <c r="C268" s="120"/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2" t="s">
        <v>110</v>
      </c>
      <c r="C269" s="120"/>
      <c r="D269" s="120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2" t="s">
        <v>202</v>
      </c>
      <c r="C270" s="120"/>
      <c r="D270" s="120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2" t="s">
        <v>210</v>
      </c>
      <c r="C271" s="120"/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2" t="s">
        <v>216</v>
      </c>
      <c r="C272" s="120"/>
      <c r="D272" s="120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8"/>
      <c r="C273" s="120"/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0"/>
      <c r="C274" s="120"/>
      <c r="D274" s="120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0"/>
      <c r="C275" s="120"/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0"/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0"/>
      <c r="D277" s="120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0"/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0"/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0"/>
      <c r="D280" s="120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0"/>
      <c r="D281" s="120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0"/>
      <c r="D282" s="120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0"/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0"/>
      <c r="D284" s="120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0"/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0"/>
      <c r="D286" s="120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0"/>
      <c r="D287" s="120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0"/>
      <c r="D288" s="120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0"/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0"/>
      <c r="D290" s="120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0"/>
      <c r="D291" s="120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9"/>
      <c r="C292" s="120"/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9"/>
      <c r="C293" s="120"/>
      <c r="D293" s="120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8"/>
      <c r="C294" s="120"/>
      <c r="D294" s="120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0"/>
      <c r="C295" s="120"/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0"/>
      <c r="C296" s="120"/>
      <c r="D296" s="120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0"/>
      <c r="D297" s="120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0"/>
      <c r="D298" s="120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0"/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0"/>
      <c r="D300" s="120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  <row r="301" spans="2:15">
      <c r="B301" s="120"/>
      <c r="C301" s="120"/>
      <c r="D301" s="120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</row>
    <row r="302" spans="2:15">
      <c r="B302" s="120"/>
      <c r="C302" s="120"/>
      <c r="D302" s="120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</row>
    <row r="303" spans="2:15">
      <c r="B303" s="120"/>
      <c r="C303" s="120"/>
      <c r="D303" s="120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</row>
    <row r="304" spans="2:15">
      <c r="B304" s="120"/>
      <c r="C304" s="120"/>
      <c r="D304" s="120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</row>
    <row r="305" spans="2:15">
      <c r="B305" s="120"/>
      <c r="C305" s="120"/>
      <c r="D305" s="120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</row>
    <row r="306" spans="2:15">
      <c r="B306" s="120"/>
      <c r="C306" s="120"/>
      <c r="D306" s="120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</row>
    <row r="307" spans="2:15">
      <c r="B307" s="120"/>
      <c r="C307" s="120"/>
      <c r="D307" s="120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</row>
    <row r="308" spans="2:15">
      <c r="B308" s="120"/>
      <c r="C308" s="120"/>
      <c r="D308" s="120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</row>
    <row r="309" spans="2:15">
      <c r="B309" s="120"/>
      <c r="C309" s="120"/>
      <c r="D309" s="120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</row>
    <row r="310" spans="2:15">
      <c r="B310" s="120"/>
      <c r="C310" s="120"/>
      <c r="D310" s="120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2:15">
      <c r="B311" s="120"/>
      <c r="C311" s="120"/>
      <c r="D311" s="120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</row>
    <row r="312" spans="2:15">
      <c r="B312" s="120"/>
      <c r="C312" s="120"/>
      <c r="D312" s="120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</row>
    <row r="313" spans="2:15">
      <c r="B313" s="120"/>
      <c r="C313" s="120"/>
      <c r="D313" s="120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</row>
    <row r="314" spans="2:15">
      <c r="B314" s="120"/>
      <c r="C314" s="120"/>
      <c r="D314" s="120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</row>
    <row r="315" spans="2:15">
      <c r="B315" s="120"/>
      <c r="C315" s="120"/>
      <c r="D315" s="120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</row>
    <row r="316" spans="2:15">
      <c r="B316" s="120"/>
      <c r="C316" s="120"/>
      <c r="D316" s="120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</row>
    <row r="317" spans="2:15">
      <c r="B317" s="120"/>
      <c r="C317" s="120"/>
      <c r="D317" s="120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</row>
    <row r="318" spans="2:15">
      <c r="B318" s="120"/>
      <c r="C318" s="120"/>
      <c r="D318" s="120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</row>
    <row r="319" spans="2:15">
      <c r="B319" s="120"/>
      <c r="C319" s="120"/>
      <c r="D319" s="120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</row>
    <row r="320" spans="2:15">
      <c r="B320" s="120"/>
      <c r="C320" s="120"/>
      <c r="D320" s="120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</row>
    <row r="321" spans="2:15">
      <c r="B321" s="120"/>
      <c r="C321" s="120"/>
      <c r="D321" s="120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</row>
    <row r="322" spans="2:15">
      <c r="B322" s="120"/>
      <c r="C322" s="120"/>
      <c r="D322" s="120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</row>
    <row r="323" spans="2:15">
      <c r="B323" s="120"/>
      <c r="C323" s="120"/>
      <c r="D323" s="120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</row>
    <row r="324" spans="2:15">
      <c r="B324" s="120"/>
      <c r="C324" s="120"/>
      <c r="D324" s="120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</row>
    <row r="325" spans="2:15">
      <c r="B325" s="120"/>
      <c r="C325" s="120"/>
      <c r="D325" s="120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</row>
    <row r="326" spans="2:15">
      <c r="B326" s="120"/>
      <c r="C326" s="120"/>
      <c r="D326" s="120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</row>
    <row r="327" spans="2:15">
      <c r="B327" s="120"/>
      <c r="C327" s="120"/>
      <c r="D327" s="120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</row>
    <row r="328" spans="2:15">
      <c r="B328" s="120"/>
      <c r="C328" s="120"/>
      <c r="D328" s="120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</row>
    <row r="329" spans="2:15">
      <c r="B329" s="120"/>
      <c r="C329" s="120"/>
      <c r="D329" s="120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</row>
    <row r="330" spans="2:15">
      <c r="B330" s="120"/>
      <c r="C330" s="120"/>
      <c r="D330" s="120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</row>
    <row r="331" spans="2:15">
      <c r="B331" s="120"/>
      <c r="C331" s="120"/>
      <c r="D331" s="120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</row>
    <row r="332" spans="2:15">
      <c r="B332" s="120"/>
      <c r="C332" s="120"/>
      <c r="D332" s="120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</row>
    <row r="333" spans="2:15">
      <c r="B333" s="120"/>
      <c r="C333" s="120"/>
      <c r="D333" s="120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</row>
    <row r="334" spans="2:15">
      <c r="B334" s="120"/>
      <c r="C334" s="120"/>
      <c r="D334" s="120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</row>
    <row r="335" spans="2:15">
      <c r="B335" s="120"/>
      <c r="C335" s="120"/>
      <c r="D335" s="120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2:15">
      <c r="B336" s="120"/>
      <c r="C336" s="120"/>
      <c r="D336" s="120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2:15">
      <c r="B337" s="120"/>
      <c r="C337" s="120"/>
      <c r="D337" s="120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2:15">
      <c r="B338" s="120"/>
      <c r="C338" s="120"/>
      <c r="D338" s="120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2:15">
      <c r="B339" s="120"/>
      <c r="C339" s="120"/>
      <c r="D339" s="120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2:15">
      <c r="B340" s="120"/>
      <c r="C340" s="120"/>
      <c r="D340" s="120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2:15">
      <c r="B341" s="120"/>
      <c r="C341" s="120"/>
      <c r="D341" s="120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2:15">
      <c r="B342" s="120"/>
      <c r="C342" s="120"/>
      <c r="D342" s="120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2:15">
      <c r="B343" s="120"/>
      <c r="C343" s="120"/>
      <c r="D343" s="120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2:15">
      <c r="B344" s="120"/>
      <c r="C344" s="120"/>
      <c r="D344" s="120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2:15">
      <c r="B345" s="120"/>
      <c r="C345" s="120"/>
      <c r="D345" s="120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2:15">
      <c r="B346" s="120"/>
      <c r="C346" s="120"/>
      <c r="D346" s="120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2:15">
      <c r="B347" s="120"/>
      <c r="C347" s="120"/>
      <c r="D347" s="120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2:15">
      <c r="B348" s="120"/>
      <c r="C348" s="120"/>
      <c r="D348" s="120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2:15">
      <c r="B349" s="120"/>
      <c r="C349" s="120"/>
      <c r="D349" s="120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2:15">
      <c r="B350" s="120"/>
      <c r="C350" s="120"/>
      <c r="D350" s="120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2:15">
      <c r="B351" s="120"/>
      <c r="C351" s="120"/>
      <c r="D351" s="120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2:15">
      <c r="B352" s="120"/>
      <c r="C352" s="120"/>
      <c r="D352" s="120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2:15">
      <c r="B353" s="120"/>
      <c r="C353" s="120"/>
      <c r="D353" s="120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2:15">
      <c r="B354" s="120"/>
      <c r="C354" s="120"/>
      <c r="D354" s="120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2:15">
      <c r="B355" s="120"/>
      <c r="C355" s="120"/>
      <c r="D355" s="120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2:15">
      <c r="B356" s="120"/>
      <c r="C356" s="120"/>
      <c r="D356" s="120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2:15">
      <c r="B357" s="120"/>
      <c r="C357" s="120"/>
      <c r="D357" s="120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2:15">
      <c r="B358" s="120"/>
      <c r="C358" s="120"/>
      <c r="D358" s="120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2:15">
      <c r="B359" s="129"/>
      <c r="C359" s="120"/>
      <c r="D359" s="120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2:15">
      <c r="B360" s="129"/>
      <c r="C360" s="120"/>
      <c r="D360" s="120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2:15">
      <c r="B361" s="128"/>
      <c r="C361" s="120"/>
      <c r="D361" s="120"/>
      <c r="E361" s="120"/>
      <c r="F361" s="120"/>
      <c r="G361" s="120"/>
      <c r="H361" s="121"/>
      <c r="I361" s="121"/>
      <c r="J361" s="121"/>
      <c r="K361" s="121"/>
      <c r="L361" s="121"/>
      <c r="M361" s="121"/>
      <c r="N361" s="121"/>
      <c r="O361" s="121"/>
    </row>
    <row r="362" spans="2:15">
      <c r="B362" s="120"/>
      <c r="C362" s="120"/>
      <c r="D362" s="120"/>
      <c r="E362" s="120"/>
      <c r="F362" s="120"/>
      <c r="G362" s="120"/>
      <c r="H362" s="121"/>
      <c r="I362" s="121"/>
      <c r="J362" s="121"/>
      <c r="K362" s="121"/>
      <c r="L362" s="121"/>
      <c r="M362" s="121"/>
      <c r="N362" s="121"/>
      <c r="O362" s="121"/>
    </row>
    <row r="363" spans="2:15">
      <c r="B363" s="120"/>
      <c r="C363" s="120"/>
      <c r="D363" s="120"/>
      <c r="E363" s="120"/>
      <c r="F363" s="120"/>
      <c r="G363" s="120"/>
      <c r="H363" s="121"/>
      <c r="I363" s="121"/>
      <c r="J363" s="121"/>
      <c r="K363" s="121"/>
      <c r="L363" s="121"/>
      <c r="M363" s="121"/>
      <c r="N363" s="121"/>
      <c r="O363" s="121"/>
    </row>
    <row r="364" spans="2:15">
      <c r="B364" s="120"/>
      <c r="C364" s="120"/>
      <c r="D364" s="120"/>
      <c r="E364" s="120"/>
      <c r="F364" s="120"/>
      <c r="G364" s="120"/>
      <c r="H364" s="121"/>
      <c r="I364" s="121"/>
      <c r="J364" s="121"/>
      <c r="K364" s="121"/>
      <c r="L364" s="121"/>
      <c r="M364" s="121"/>
      <c r="N364" s="121"/>
      <c r="O364" s="121"/>
    </row>
    <row r="365" spans="2:15">
      <c r="B365" s="120"/>
      <c r="C365" s="120"/>
      <c r="D365" s="120"/>
      <c r="E365" s="120"/>
      <c r="F365" s="120"/>
      <c r="G365" s="120"/>
      <c r="H365" s="121"/>
      <c r="I365" s="121"/>
      <c r="J365" s="121"/>
      <c r="K365" s="121"/>
      <c r="L365" s="121"/>
      <c r="M365" s="121"/>
      <c r="N365" s="121"/>
      <c r="O365" s="121"/>
    </row>
    <row r="366" spans="2:15">
      <c r="B366" s="120"/>
      <c r="C366" s="120"/>
      <c r="D366" s="120"/>
      <c r="E366" s="120"/>
      <c r="F366" s="120"/>
      <c r="G366" s="120"/>
      <c r="H366" s="121"/>
      <c r="I366" s="121"/>
      <c r="J366" s="121"/>
      <c r="K366" s="121"/>
      <c r="L366" s="121"/>
      <c r="M366" s="121"/>
      <c r="N366" s="121"/>
      <c r="O366" s="121"/>
    </row>
    <row r="367" spans="2:15">
      <c r="B367" s="120"/>
      <c r="C367" s="120"/>
      <c r="D367" s="120"/>
      <c r="E367" s="120"/>
      <c r="F367" s="120"/>
      <c r="G367" s="120"/>
      <c r="H367" s="121"/>
      <c r="I367" s="121"/>
      <c r="J367" s="121"/>
      <c r="K367" s="121"/>
      <c r="L367" s="121"/>
      <c r="M367" s="121"/>
      <c r="N367" s="121"/>
      <c r="O367" s="121"/>
    </row>
    <row r="368" spans="2:15">
      <c r="B368" s="120"/>
      <c r="C368" s="120"/>
      <c r="D368" s="120"/>
      <c r="E368" s="120"/>
      <c r="F368" s="120"/>
      <c r="G368" s="120"/>
      <c r="H368" s="121"/>
      <c r="I368" s="121"/>
      <c r="J368" s="121"/>
      <c r="K368" s="121"/>
      <c r="L368" s="121"/>
      <c r="M368" s="121"/>
      <c r="N368" s="121"/>
      <c r="O368" s="121"/>
    </row>
    <row r="369" spans="2:15">
      <c r="B369" s="120"/>
      <c r="C369" s="120"/>
      <c r="D369" s="120"/>
      <c r="E369" s="120"/>
      <c r="F369" s="120"/>
      <c r="G369" s="120"/>
      <c r="H369" s="121"/>
      <c r="I369" s="121"/>
      <c r="J369" s="121"/>
      <c r="K369" s="121"/>
      <c r="L369" s="121"/>
      <c r="M369" s="121"/>
      <c r="N369" s="121"/>
      <c r="O369" s="121"/>
    </row>
    <row r="370" spans="2:15">
      <c r="B370" s="120"/>
      <c r="C370" s="120"/>
      <c r="D370" s="120"/>
      <c r="E370" s="120"/>
      <c r="F370" s="120"/>
      <c r="G370" s="120"/>
      <c r="H370" s="121"/>
      <c r="I370" s="121"/>
      <c r="J370" s="121"/>
      <c r="K370" s="121"/>
      <c r="L370" s="121"/>
      <c r="M370" s="121"/>
      <c r="N370" s="121"/>
      <c r="O370" s="121"/>
    </row>
    <row r="371" spans="2:15">
      <c r="B371" s="120"/>
      <c r="C371" s="120"/>
      <c r="D371" s="120"/>
      <c r="E371" s="120"/>
      <c r="F371" s="120"/>
      <c r="G371" s="120"/>
      <c r="H371" s="121"/>
      <c r="I371" s="121"/>
      <c r="J371" s="121"/>
      <c r="K371" s="121"/>
      <c r="L371" s="121"/>
      <c r="M371" s="121"/>
      <c r="N371" s="121"/>
      <c r="O371" s="121"/>
    </row>
    <row r="372" spans="2:15">
      <c r="B372" s="120"/>
      <c r="C372" s="120"/>
      <c r="D372" s="120"/>
      <c r="E372" s="120"/>
      <c r="F372" s="120"/>
      <c r="G372" s="120"/>
      <c r="H372" s="121"/>
      <c r="I372" s="121"/>
      <c r="J372" s="121"/>
      <c r="K372" s="121"/>
      <c r="L372" s="121"/>
      <c r="M372" s="121"/>
      <c r="N372" s="121"/>
      <c r="O372" s="121"/>
    </row>
    <row r="373" spans="2:15">
      <c r="B373" s="120"/>
      <c r="C373" s="120"/>
      <c r="D373" s="120"/>
      <c r="E373" s="120"/>
      <c r="F373" s="120"/>
      <c r="G373" s="120"/>
      <c r="H373" s="121"/>
      <c r="I373" s="121"/>
      <c r="J373" s="121"/>
      <c r="K373" s="121"/>
      <c r="L373" s="121"/>
      <c r="M373" s="121"/>
      <c r="N373" s="121"/>
      <c r="O373" s="121"/>
    </row>
    <row r="374" spans="2:15">
      <c r="B374" s="120"/>
      <c r="C374" s="120"/>
      <c r="D374" s="120"/>
      <c r="E374" s="120"/>
      <c r="F374" s="120"/>
      <c r="G374" s="120"/>
      <c r="H374" s="121"/>
      <c r="I374" s="121"/>
      <c r="J374" s="121"/>
      <c r="K374" s="121"/>
      <c r="L374" s="121"/>
      <c r="M374" s="121"/>
      <c r="N374" s="121"/>
      <c r="O374" s="121"/>
    </row>
    <row r="375" spans="2:15">
      <c r="B375" s="120"/>
      <c r="C375" s="120"/>
      <c r="D375" s="120"/>
      <c r="E375" s="120"/>
      <c r="F375" s="120"/>
      <c r="G375" s="120"/>
      <c r="H375" s="121"/>
      <c r="I375" s="121"/>
      <c r="J375" s="121"/>
      <c r="K375" s="121"/>
      <c r="L375" s="121"/>
      <c r="M375" s="121"/>
      <c r="N375" s="121"/>
      <c r="O375" s="121"/>
    </row>
    <row r="376" spans="2:15">
      <c r="B376" s="120"/>
      <c r="C376" s="120"/>
      <c r="D376" s="120"/>
      <c r="E376" s="120"/>
      <c r="F376" s="120"/>
      <c r="G376" s="120"/>
      <c r="H376" s="121"/>
      <c r="I376" s="121"/>
      <c r="J376" s="121"/>
      <c r="K376" s="121"/>
      <c r="L376" s="121"/>
      <c r="M376" s="121"/>
      <c r="N376" s="121"/>
      <c r="O376" s="121"/>
    </row>
    <row r="377" spans="2:15">
      <c r="B377" s="120"/>
      <c r="C377" s="120"/>
      <c r="D377" s="120"/>
      <c r="E377" s="120"/>
      <c r="F377" s="120"/>
      <c r="G377" s="120"/>
      <c r="H377" s="121"/>
      <c r="I377" s="121"/>
      <c r="J377" s="121"/>
      <c r="K377" s="121"/>
      <c r="L377" s="121"/>
      <c r="M377" s="121"/>
      <c r="N377" s="121"/>
      <c r="O377" s="121"/>
    </row>
    <row r="378" spans="2:15">
      <c r="B378" s="120"/>
      <c r="C378" s="120"/>
      <c r="D378" s="120"/>
      <c r="E378" s="120"/>
      <c r="F378" s="120"/>
      <c r="G378" s="120"/>
      <c r="H378" s="121"/>
      <c r="I378" s="121"/>
      <c r="J378" s="121"/>
      <c r="K378" s="121"/>
      <c r="L378" s="121"/>
      <c r="M378" s="121"/>
      <c r="N378" s="121"/>
      <c r="O378" s="121"/>
    </row>
    <row r="379" spans="2:15">
      <c r="B379" s="120"/>
      <c r="C379" s="120"/>
      <c r="D379" s="120"/>
      <c r="E379" s="120"/>
      <c r="F379" s="120"/>
      <c r="G379" s="120"/>
      <c r="H379" s="121"/>
      <c r="I379" s="121"/>
      <c r="J379" s="121"/>
      <c r="K379" s="121"/>
      <c r="L379" s="121"/>
      <c r="M379" s="121"/>
      <c r="N379" s="121"/>
      <c r="O379" s="121"/>
    </row>
    <row r="380" spans="2:15">
      <c r="B380" s="120"/>
      <c r="C380" s="120"/>
      <c r="D380" s="120"/>
      <c r="E380" s="120"/>
      <c r="F380" s="120"/>
      <c r="G380" s="120"/>
      <c r="H380" s="121"/>
      <c r="I380" s="121"/>
      <c r="J380" s="121"/>
      <c r="K380" s="121"/>
      <c r="L380" s="121"/>
      <c r="M380" s="121"/>
      <c r="N380" s="121"/>
      <c r="O380" s="121"/>
    </row>
    <row r="381" spans="2:15">
      <c r="B381" s="120"/>
      <c r="C381" s="120"/>
      <c r="D381" s="120"/>
      <c r="E381" s="120"/>
      <c r="F381" s="120"/>
      <c r="G381" s="120"/>
      <c r="H381" s="121"/>
      <c r="I381" s="121"/>
      <c r="J381" s="121"/>
      <c r="K381" s="121"/>
      <c r="L381" s="121"/>
      <c r="M381" s="121"/>
      <c r="N381" s="121"/>
      <c r="O381" s="121"/>
    </row>
    <row r="382" spans="2:15">
      <c r="B382" s="120"/>
      <c r="C382" s="120"/>
      <c r="D382" s="120"/>
      <c r="E382" s="120"/>
      <c r="F382" s="120"/>
      <c r="G382" s="120"/>
      <c r="H382" s="121"/>
      <c r="I382" s="121"/>
      <c r="J382" s="121"/>
      <c r="K382" s="121"/>
      <c r="L382" s="121"/>
      <c r="M382" s="121"/>
      <c r="N382" s="121"/>
      <c r="O382" s="121"/>
    </row>
    <row r="383" spans="2:15">
      <c r="B383" s="120"/>
      <c r="C383" s="120"/>
      <c r="D383" s="120"/>
      <c r="E383" s="120"/>
      <c r="F383" s="120"/>
      <c r="G383" s="120"/>
      <c r="H383" s="121"/>
      <c r="I383" s="121"/>
      <c r="J383" s="121"/>
      <c r="K383" s="121"/>
      <c r="L383" s="121"/>
      <c r="M383" s="121"/>
      <c r="N383" s="121"/>
      <c r="O383" s="121"/>
    </row>
    <row r="384" spans="2:15">
      <c r="B384" s="120"/>
      <c r="C384" s="120"/>
      <c r="D384" s="120"/>
      <c r="E384" s="120"/>
      <c r="F384" s="120"/>
      <c r="G384" s="120"/>
      <c r="H384" s="121"/>
      <c r="I384" s="121"/>
      <c r="J384" s="121"/>
      <c r="K384" s="121"/>
      <c r="L384" s="121"/>
      <c r="M384" s="121"/>
      <c r="N384" s="121"/>
      <c r="O384" s="121"/>
    </row>
    <row r="385" spans="2:15">
      <c r="B385" s="120"/>
      <c r="C385" s="120"/>
      <c r="D385" s="120"/>
      <c r="E385" s="120"/>
      <c r="F385" s="120"/>
      <c r="G385" s="120"/>
      <c r="H385" s="121"/>
      <c r="I385" s="121"/>
      <c r="J385" s="121"/>
      <c r="K385" s="121"/>
      <c r="L385" s="121"/>
      <c r="M385" s="121"/>
      <c r="N385" s="121"/>
      <c r="O385" s="121"/>
    </row>
    <row r="386" spans="2:15">
      <c r="B386" s="120"/>
      <c r="C386" s="120"/>
      <c r="D386" s="120"/>
      <c r="E386" s="120"/>
      <c r="F386" s="120"/>
      <c r="G386" s="120"/>
      <c r="H386" s="121"/>
      <c r="I386" s="121"/>
      <c r="J386" s="121"/>
      <c r="K386" s="121"/>
      <c r="L386" s="121"/>
      <c r="M386" s="121"/>
      <c r="N386" s="121"/>
      <c r="O386" s="121"/>
    </row>
    <row r="387" spans="2:15">
      <c r="B387" s="120"/>
      <c r="C387" s="120"/>
      <c r="D387" s="120"/>
      <c r="E387" s="120"/>
      <c r="F387" s="120"/>
      <c r="G387" s="120"/>
      <c r="H387" s="121"/>
      <c r="I387" s="121"/>
      <c r="J387" s="121"/>
      <c r="K387" s="121"/>
      <c r="L387" s="121"/>
      <c r="M387" s="121"/>
      <c r="N387" s="121"/>
      <c r="O387" s="121"/>
    </row>
    <row r="388" spans="2:15">
      <c r="B388" s="120"/>
      <c r="C388" s="120"/>
      <c r="D388" s="120"/>
      <c r="E388" s="120"/>
      <c r="F388" s="120"/>
      <c r="G388" s="120"/>
      <c r="H388" s="121"/>
      <c r="I388" s="121"/>
      <c r="J388" s="121"/>
      <c r="K388" s="121"/>
      <c r="L388" s="121"/>
      <c r="M388" s="121"/>
      <c r="N388" s="121"/>
      <c r="O388" s="121"/>
    </row>
    <row r="389" spans="2:15">
      <c r="B389" s="120"/>
      <c r="C389" s="120"/>
      <c r="D389" s="120"/>
      <c r="E389" s="120"/>
      <c r="F389" s="120"/>
      <c r="G389" s="120"/>
      <c r="H389" s="121"/>
      <c r="I389" s="121"/>
      <c r="J389" s="121"/>
      <c r="K389" s="121"/>
      <c r="L389" s="121"/>
      <c r="M389" s="121"/>
      <c r="N389" s="121"/>
      <c r="O389" s="121"/>
    </row>
    <row r="390" spans="2:15">
      <c r="B390" s="120"/>
      <c r="C390" s="120"/>
      <c r="D390" s="120"/>
      <c r="E390" s="120"/>
      <c r="F390" s="120"/>
      <c r="G390" s="120"/>
      <c r="H390" s="121"/>
      <c r="I390" s="121"/>
      <c r="J390" s="121"/>
      <c r="K390" s="121"/>
      <c r="L390" s="121"/>
      <c r="M390" s="121"/>
      <c r="N390" s="121"/>
      <c r="O390" s="121"/>
    </row>
    <row r="391" spans="2:15">
      <c r="B391" s="120"/>
      <c r="C391" s="120"/>
      <c r="D391" s="120"/>
      <c r="E391" s="120"/>
      <c r="F391" s="120"/>
      <c r="G391" s="120"/>
      <c r="H391" s="121"/>
      <c r="I391" s="121"/>
      <c r="J391" s="121"/>
      <c r="K391" s="121"/>
      <c r="L391" s="121"/>
      <c r="M391" s="121"/>
      <c r="N391" s="121"/>
      <c r="O391" s="121"/>
    </row>
    <row r="392" spans="2:15">
      <c r="B392" s="120"/>
      <c r="C392" s="120"/>
      <c r="D392" s="120"/>
      <c r="E392" s="120"/>
      <c r="F392" s="120"/>
      <c r="G392" s="120"/>
      <c r="H392" s="121"/>
      <c r="I392" s="121"/>
      <c r="J392" s="121"/>
      <c r="K392" s="121"/>
      <c r="L392" s="121"/>
      <c r="M392" s="121"/>
      <c r="N392" s="121"/>
      <c r="O392" s="121"/>
    </row>
    <row r="393" spans="2:15">
      <c r="B393" s="120"/>
      <c r="C393" s="120"/>
      <c r="D393" s="120"/>
      <c r="E393" s="120"/>
      <c r="F393" s="120"/>
      <c r="G393" s="120"/>
      <c r="H393" s="121"/>
      <c r="I393" s="121"/>
      <c r="J393" s="121"/>
      <c r="K393" s="121"/>
      <c r="L393" s="121"/>
      <c r="M393" s="121"/>
      <c r="N393" s="121"/>
      <c r="O393" s="121"/>
    </row>
    <row r="394" spans="2:15">
      <c r="B394" s="120"/>
      <c r="C394" s="120"/>
      <c r="D394" s="120"/>
      <c r="E394" s="120"/>
      <c r="F394" s="120"/>
      <c r="G394" s="120"/>
      <c r="H394" s="121"/>
      <c r="I394" s="121"/>
      <c r="J394" s="121"/>
      <c r="K394" s="121"/>
      <c r="L394" s="121"/>
      <c r="M394" s="121"/>
      <c r="N394" s="121"/>
      <c r="O394" s="121"/>
    </row>
    <row r="395" spans="2:15">
      <c r="B395" s="120"/>
      <c r="C395" s="120"/>
      <c r="D395" s="120"/>
      <c r="E395" s="120"/>
      <c r="F395" s="120"/>
      <c r="G395" s="120"/>
      <c r="H395" s="121"/>
      <c r="I395" s="121"/>
      <c r="J395" s="121"/>
      <c r="K395" s="121"/>
      <c r="L395" s="121"/>
      <c r="M395" s="121"/>
      <c r="N395" s="121"/>
      <c r="O395" s="121"/>
    </row>
    <row r="396" spans="2:15">
      <c r="B396" s="120"/>
      <c r="C396" s="120"/>
      <c r="D396" s="120"/>
      <c r="E396" s="120"/>
      <c r="F396" s="120"/>
      <c r="G396" s="120"/>
      <c r="H396" s="121"/>
      <c r="I396" s="121"/>
      <c r="J396" s="121"/>
      <c r="K396" s="121"/>
      <c r="L396" s="121"/>
      <c r="M396" s="121"/>
      <c r="N396" s="121"/>
      <c r="O396" s="121"/>
    </row>
    <row r="397" spans="2:15">
      <c r="B397" s="120"/>
      <c r="C397" s="120"/>
      <c r="D397" s="120"/>
      <c r="E397" s="120"/>
      <c r="F397" s="120"/>
      <c r="G397" s="120"/>
      <c r="H397" s="121"/>
      <c r="I397" s="121"/>
      <c r="J397" s="121"/>
      <c r="K397" s="121"/>
      <c r="L397" s="121"/>
      <c r="M397" s="121"/>
      <c r="N397" s="121"/>
      <c r="O397" s="121"/>
    </row>
    <row r="398" spans="2:15">
      <c r="B398" s="120"/>
      <c r="C398" s="120"/>
      <c r="D398" s="120"/>
      <c r="E398" s="120"/>
      <c r="F398" s="120"/>
      <c r="G398" s="120"/>
      <c r="H398" s="121"/>
      <c r="I398" s="121"/>
      <c r="J398" s="121"/>
      <c r="K398" s="121"/>
      <c r="L398" s="121"/>
      <c r="M398" s="121"/>
      <c r="N398" s="121"/>
      <c r="O398" s="121"/>
    </row>
    <row r="399" spans="2:15">
      <c r="B399" s="120"/>
      <c r="C399" s="120"/>
      <c r="D399" s="120"/>
      <c r="E399" s="120"/>
      <c r="F399" s="120"/>
      <c r="G399" s="120"/>
      <c r="H399" s="121"/>
      <c r="I399" s="121"/>
      <c r="J399" s="121"/>
      <c r="K399" s="121"/>
      <c r="L399" s="121"/>
      <c r="M399" s="121"/>
      <c r="N399" s="121"/>
      <c r="O399" s="121"/>
    </row>
    <row r="400" spans="2:15">
      <c r="B400" s="120"/>
      <c r="C400" s="120"/>
      <c r="D400" s="120"/>
      <c r="E400" s="120"/>
      <c r="F400" s="120"/>
      <c r="G400" s="120"/>
      <c r="H400" s="121"/>
      <c r="I400" s="121"/>
      <c r="J400" s="121"/>
      <c r="K400" s="121"/>
      <c r="L400" s="121"/>
      <c r="M400" s="121"/>
      <c r="N400" s="121"/>
      <c r="O400" s="121"/>
    </row>
    <row r="401" spans="2:15">
      <c r="B401" s="120"/>
      <c r="C401" s="120"/>
      <c r="D401" s="120"/>
      <c r="E401" s="120"/>
      <c r="F401" s="120"/>
      <c r="G401" s="120"/>
      <c r="H401" s="121"/>
      <c r="I401" s="121"/>
      <c r="J401" s="121"/>
      <c r="K401" s="121"/>
      <c r="L401" s="121"/>
      <c r="M401" s="121"/>
      <c r="N401" s="121"/>
      <c r="O401" s="121"/>
    </row>
    <row r="402" spans="2:15">
      <c r="B402" s="120"/>
      <c r="C402" s="120"/>
      <c r="D402" s="120"/>
      <c r="E402" s="120"/>
      <c r="F402" s="120"/>
      <c r="G402" s="120"/>
      <c r="H402" s="121"/>
      <c r="I402" s="121"/>
      <c r="J402" s="121"/>
      <c r="K402" s="121"/>
      <c r="L402" s="121"/>
      <c r="M402" s="121"/>
      <c r="N402" s="121"/>
      <c r="O402" s="121"/>
    </row>
    <row r="403" spans="2:15">
      <c r="B403" s="120"/>
      <c r="C403" s="120"/>
      <c r="D403" s="120"/>
      <c r="E403" s="120"/>
      <c r="F403" s="120"/>
      <c r="G403" s="120"/>
      <c r="H403" s="121"/>
      <c r="I403" s="121"/>
      <c r="J403" s="121"/>
      <c r="K403" s="121"/>
      <c r="L403" s="121"/>
      <c r="M403" s="121"/>
      <c r="N403" s="121"/>
      <c r="O403" s="121"/>
    </row>
    <row r="404" spans="2:15">
      <c r="B404" s="120"/>
      <c r="C404" s="120"/>
      <c r="D404" s="120"/>
      <c r="E404" s="120"/>
      <c r="F404" s="120"/>
      <c r="G404" s="120"/>
      <c r="H404" s="121"/>
      <c r="I404" s="121"/>
      <c r="J404" s="121"/>
      <c r="K404" s="121"/>
      <c r="L404" s="121"/>
      <c r="M404" s="121"/>
      <c r="N404" s="121"/>
      <c r="O404" s="121"/>
    </row>
    <row r="405" spans="2:15">
      <c r="B405" s="120"/>
      <c r="C405" s="120"/>
      <c r="D405" s="120"/>
      <c r="E405" s="120"/>
      <c r="F405" s="120"/>
      <c r="G405" s="120"/>
      <c r="H405" s="121"/>
      <c r="I405" s="121"/>
      <c r="J405" s="121"/>
      <c r="K405" s="121"/>
      <c r="L405" s="121"/>
      <c r="M405" s="121"/>
      <c r="N405" s="121"/>
      <c r="O405" s="121"/>
    </row>
    <row r="406" spans="2:15">
      <c r="B406" s="120"/>
      <c r="C406" s="120"/>
      <c r="D406" s="120"/>
      <c r="E406" s="120"/>
      <c r="F406" s="120"/>
      <c r="G406" s="120"/>
      <c r="H406" s="121"/>
      <c r="I406" s="121"/>
      <c r="J406" s="121"/>
      <c r="K406" s="121"/>
      <c r="L406" s="121"/>
      <c r="M406" s="121"/>
      <c r="N406" s="121"/>
      <c r="O406" s="121"/>
    </row>
    <row r="407" spans="2:15">
      <c r="B407" s="120"/>
      <c r="C407" s="120"/>
      <c r="D407" s="120"/>
      <c r="E407" s="120"/>
      <c r="F407" s="120"/>
      <c r="G407" s="120"/>
      <c r="H407" s="121"/>
      <c r="I407" s="121"/>
      <c r="J407" s="121"/>
      <c r="K407" s="121"/>
      <c r="L407" s="121"/>
      <c r="M407" s="121"/>
      <c r="N407" s="121"/>
      <c r="O407" s="121"/>
    </row>
    <row r="408" spans="2:15">
      <c r="B408" s="120"/>
      <c r="C408" s="120"/>
      <c r="D408" s="120"/>
      <c r="E408" s="120"/>
      <c r="F408" s="120"/>
      <c r="G408" s="120"/>
      <c r="H408" s="121"/>
      <c r="I408" s="121"/>
      <c r="J408" s="121"/>
      <c r="K408" s="121"/>
      <c r="L408" s="121"/>
      <c r="M408" s="121"/>
      <c r="N408" s="121"/>
      <c r="O408" s="121"/>
    </row>
    <row r="409" spans="2:15">
      <c r="B409" s="120"/>
      <c r="C409" s="120"/>
      <c r="D409" s="120"/>
      <c r="E409" s="120"/>
      <c r="F409" s="120"/>
      <c r="G409" s="120"/>
      <c r="H409" s="121"/>
      <c r="I409" s="121"/>
      <c r="J409" s="121"/>
      <c r="K409" s="121"/>
      <c r="L409" s="121"/>
      <c r="M409" s="121"/>
      <c r="N409" s="121"/>
      <c r="O409" s="121"/>
    </row>
    <row r="410" spans="2:15">
      <c r="B410" s="120"/>
      <c r="C410" s="120"/>
      <c r="D410" s="120"/>
      <c r="E410" s="120"/>
      <c r="F410" s="120"/>
      <c r="G410" s="120"/>
      <c r="H410" s="121"/>
      <c r="I410" s="121"/>
      <c r="J410" s="121"/>
      <c r="K410" s="121"/>
      <c r="L410" s="121"/>
      <c r="M410" s="121"/>
      <c r="N410" s="121"/>
      <c r="O410" s="121"/>
    </row>
    <row r="411" spans="2:15">
      <c r="B411" s="120"/>
      <c r="C411" s="120"/>
      <c r="D411" s="120"/>
      <c r="E411" s="120"/>
      <c r="F411" s="120"/>
      <c r="G411" s="120"/>
      <c r="H411" s="121"/>
      <c r="I411" s="121"/>
      <c r="J411" s="121"/>
      <c r="K411" s="121"/>
      <c r="L411" s="121"/>
      <c r="M411" s="121"/>
      <c r="N411" s="121"/>
      <c r="O411" s="121"/>
    </row>
    <row r="412" spans="2:15">
      <c r="B412" s="120"/>
      <c r="C412" s="120"/>
      <c r="D412" s="120"/>
      <c r="E412" s="120"/>
      <c r="F412" s="120"/>
      <c r="G412" s="120"/>
      <c r="H412" s="121"/>
      <c r="I412" s="121"/>
      <c r="J412" s="121"/>
      <c r="K412" s="121"/>
      <c r="L412" s="121"/>
      <c r="M412" s="121"/>
      <c r="N412" s="121"/>
      <c r="O412" s="121"/>
    </row>
    <row r="413" spans="2:15">
      <c r="B413" s="120"/>
      <c r="C413" s="120"/>
      <c r="D413" s="120"/>
      <c r="E413" s="120"/>
      <c r="F413" s="120"/>
      <c r="G413" s="120"/>
      <c r="H413" s="121"/>
      <c r="I413" s="121"/>
      <c r="J413" s="121"/>
      <c r="K413" s="121"/>
      <c r="L413" s="121"/>
      <c r="M413" s="121"/>
      <c r="N413" s="121"/>
      <c r="O413" s="121"/>
    </row>
    <row r="414" spans="2:15">
      <c r="B414" s="120"/>
      <c r="C414" s="120"/>
      <c r="D414" s="120"/>
      <c r="E414" s="120"/>
      <c r="F414" s="120"/>
      <c r="G414" s="120"/>
      <c r="H414" s="121"/>
      <c r="I414" s="121"/>
      <c r="J414" s="121"/>
      <c r="K414" s="121"/>
      <c r="L414" s="121"/>
      <c r="M414" s="121"/>
      <c r="N414" s="121"/>
      <c r="O414" s="121"/>
    </row>
    <row r="415" spans="2:15">
      <c r="B415" s="120"/>
      <c r="C415" s="120"/>
      <c r="D415" s="120"/>
      <c r="E415" s="120"/>
      <c r="F415" s="120"/>
      <c r="G415" s="120"/>
      <c r="H415" s="121"/>
      <c r="I415" s="121"/>
      <c r="J415" s="121"/>
      <c r="K415" s="121"/>
      <c r="L415" s="121"/>
      <c r="M415" s="121"/>
      <c r="N415" s="121"/>
      <c r="O415" s="121"/>
    </row>
    <row r="416" spans="2:15">
      <c r="B416" s="120"/>
      <c r="C416" s="120"/>
      <c r="D416" s="120"/>
      <c r="E416" s="120"/>
      <c r="F416" s="120"/>
      <c r="G416" s="120"/>
      <c r="H416" s="121"/>
      <c r="I416" s="121"/>
      <c r="J416" s="121"/>
      <c r="K416" s="121"/>
      <c r="L416" s="121"/>
      <c r="M416" s="121"/>
      <c r="N416" s="121"/>
      <c r="O416" s="121"/>
    </row>
    <row r="417" spans="2:15">
      <c r="B417" s="120"/>
      <c r="C417" s="120"/>
      <c r="D417" s="120"/>
      <c r="E417" s="120"/>
      <c r="F417" s="120"/>
      <c r="G417" s="120"/>
      <c r="H417" s="121"/>
      <c r="I417" s="121"/>
      <c r="J417" s="121"/>
      <c r="K417" s="121"/>
      <c r="L417" s="121"/>
      <c r="M417" s="121"/>
      <c r="N417" s="121"/>
      <c r="O417" s="121"/>
    </row>
    <row r="418" spans="2:15">
      <c r="B418" s="120"/>
      <c r="C418" s="120"/>
      <c r="D418" s="120"/>
      <c r="E418" s="120"/>
      <c r="F418" s="120"/>
      <c r="G418" s="120"/>
      <c r="H418" s="121"/>
      <c r="I418" s="121"/>
      <c r="J418" s="121"/>
      <c r="K418" s="121"/>
      <c r="L418" s="121"/>
      <c r="M418" s="121"/>
      <c r="N418" s="121"/>
      <c r="O418" s="121"/>
    </row>
    <row r="419" spans="2:15">
      <c r="B419" s="120"/>
      <c r="C419" s="120"/>
      <c r="D419" s="120"/>
      <c r="E419" s="120"/>
      <c r="F419" s="120"/>
      <c r="G419" s="120"/>
      <c r="H419" s="121"/>
      <c r="I419" s="121"/>
      <c r="J419" s="121"/>
      <c r="K419" s="121"/>
      <c r="L419" s="121"/>
      <c r="M419" s="121"/>
      <c r="N419" s="121"/>
      <c r="O419" s="121"/>
    </row>
    <row r="420" spans="2:15">
      <c r="B420" s="120"/>
      <c r="C420" s="120"/>
      <c r="D420" s="120"/>
      <c r="E420" s="120"/>
      <c r="F420" s="120"/>
      <c r="G420" s="120"/>
      <c r="H420" s="121"/>
      <c r="I420" s="121"/>
      <c r="J420" s="121"/>
      <c r="K420" s="121"/>
      <c r="L420" s="121"/>
      <c r="M420" s="121"/>
      <c r="N420" s="121"/>
      <c r="O420" s="121"/>
    </row>
    <row r="421" spans="2:15">
      <c r="B421" s="120"/>
      <c r="C421" s="120"/>
      <c r="D421" s="120"/>
      <c r="E421" s="120"/>
      <c r="F421" s="120"/>
      <c r="G421" s="120"/>
      <c r="H421" s="121"/>
      <c r="I421" s="121"/>
      <c r="J421" s="121"/>
      <c r="K421" s="121"/>
      <c r="L421" s="121"/>
      <c r="M421" s="121"/>
      <c r="N421" s="121"/>
      <c r="O421" s="121"/>
    </row>
    <row r="422" spans="2:15">
      <c r="B422" s="120"/>
      <c r="C422" s="120"/>
      <c r="D422" s="120"/>
      <c r="E422" s="120"/>
      <c r="F422" s="120"/>
      <c r="G422" s="120"/>
      <c r="H422" s="121"/>
      <c r="I422" s="121"/>
      <c r="J422" s="121"/>
      <c r="K422" s="121"/>
      <c r="L422" s="121"/>
      <c r="M422" s="121"/>
      <c r="N422" s="121"/>
      <c r="O422" s="121"/>
    </row>
    <row r="423" spans="2:15">
      <c r="B423" s="120"/>
      <c r="C423" s="120"/>
      <c r="D423" s="120"/>
      <c r="E423" s="120"/>
      <c r="F423" s="120"/>
      <c r="G423" s="120"/>
      <c r="H423" s="121"/>
      <c r="I423" s="121"/>
      <c r="J423" s="121"/>
      <c r="K423" s="121"/>
      <c r="L423" s="121"/>
      <c r="M423" s="121"/>
      <c r="N423" s="121"/>
      <c r="O423" s="121"/>
    </row>
    <row r="424" spans="2:15">
      <c r="B424" s="120"/>
      <c r="C424" s="120"/>
      <c r="D424" s="120"/>
      <c r="E424" s="120"/>
      <c r="F424" s="120"/>
      <c r="G424" s="120"/>
      <c r="H424" s="121"/>
      <c r="I424" s="121"/>
      <c r="J424" s="121"/>
      <c r="K424" s="121"/>
      <c r="L424" s="121"/>
      <c r="M424" s="121"/>
      <c r="N424" s="121"/>
      <c r="O424" s="121"/>
    </row>
    <row r="425" spans="2:15">
      <c r="B425" s="120"/>
      <c r="C425" s="120"/>
      <c r="D425" s="120"/>
      <c r="E425" s="120"/>
      <c r="F425" s="120"/>
      <c r="G425" s="120"/>
      <c r="H425" s="121"/>
      <c r="I425" s="121"/>
      <c r="J425" s="121"/>
      <c r="K425" s="121"/>
      <c r="L425" s="121"/>
      <c r="M425" s="121"/>
      <c r="N425" s="121"/>
      <c r="O425" s="121"/>
    </row>
    <row r="426" spans="2:15">
      <c r="B426" s="120"/>
      <c r="C426" s="120"/>
      <c r="D426" s="120"/>
      <c r="E426" s="120"/>
      <c r="F426" s="120"/>
      <c r="G426" s="120"/>
      <c r="H426" s="121"/>
      <c r="I426" s="121"/>
      <c r="J426" s="121"/>
      <c r="K426" s="121"/>
      <c r="L426" s="121"/>
      <c r="M426" s="121"/>
      <c r="N426" s="121"/>
      <c r="O426" s="121"/>
    </row>
    <row r="427" spans="2:15">
      <c r="B427" s="120"/>
      <c r="C427" s="120"/>
      <c r="D427" s="120"/>
      <c r="E427" s="120"/>
      <c r="F427" s="120"/>
      <c r="G427" s="120"/>
      <c r="H427" s="121"/>
      <c r="I427" s="121"/>
      <c r="J427" s="121"/>
      <c r="K427" s="121"/>
      <c r="L427" s="121"/>
      <c r="M427" s="121"/>
      <c r="N427" s="121"/>
      <c r="O427" s="121"/>
    </row>
    <row r="428" spans="2:15">
      <c r="B428" s="120"/>
      <c r="C428" s="120"/>
      <c r="D428" s="120"/>
      <c r="E428" s="120"/>
      <c r="F428" s="120"/>
      <c r="G428" s="120"/>
      <c r="H428" s="121"/>
      <c r="I428" s="121"/>
      <c r="J428" s="121"/>
      <c r="K428" s="121"/>
      <c r="L428" s="121"/>
      <c r="M428" s="121"/>
      <c r="N428" s="121"/>
      <c r="O428" s="121"/>
    </row>
    <row r="429" spans="2:15">
      <c r="B429" s="120"/>
      <c r="C429" s="120"/>
      <c r="D429" s="120"/>
      <c r="E429" s="120"/>
      <c r="F429" s="120"/>
      <c r="G429" s="120"/>
      <c r="H429" s="121"/>
      <c r="I429" s="121"/>
      <c r="J429" s="121"/>
      <c r="K429" s="121"/>
      <c r="L429" s="121"/>
      <c r="M429" s="121"/>
      <c r="N429" s="121"/>
      <c r="O429" s="121"/>
    </row>
    <row r="430" spans="2:15">
      <c r="B430" s="120"/>
      <c r="C430" s="120"/>
      <c r="D430" s="120"/>
      <c r="E430" s="120"/>
      <c r="F430" s="120"/>
      <c r="G430" s="120"/>
      <c r="H430" s="121"/>
      <c r="I430" s="121"/>
      <c r="J430" s="121"/>
      <c r="K430" s="121"/>
      <c r="L430" s="121"/>
      <c r="M430" s="121"/>
      <c r="N430" s="121"/>
      <c r="O430" s="121"/>
    </row>
    <row r="431" spans="2:15">
      <c r="B431" s="120"/>
      <c r="C431" s="120"/>
      <c r="D431" s="120"/>
      <c r="E431" s="120"/>
      <c r="F431" s="120"/>
      <c r="G431" s="120"/>
      <c r="H431" s="121"/>
      <c r="I431" s="121"/>
      <c r="J431" s="121"/>
      <c r="K431" s="121"/>
      <c r="L431" s="121"/>
      <c r="M431" s="121"/>
      <c r="N431" s="121"/>
      <c r="O431" s="121"/>
    </row>
    <row r="432" spans="2:15">
      <c r="B432" s="120"/>
      <c r="C432" s="120"/>
      <c r="D432" s="120"/>
      <c r="E432" s="120"/>
      <c r="F432" s="120"/>
      <c r="G432" s="120"/>
      <c r="H432" s="121"/>
      <c r="I432" s="121"/>
      <c r="J432" s="121"/>
      <c r="K432" s="121"/>
      <c r="L432" s="121"/>
      <c r="M432" s="121"/>
      <c r="N432" s="121"/>
      <c r="O432" s="121"/>
    </row>
    <row r="433" spans="2:15">
      <c r="B433" s="120"/>
      <c r="C433" s="120"/>
      <c r="D433" s="120"/>
      <c r="E433" s="120"/>
      <c r="F433" s="120"/>
      <c r="G433" s="120"/>
      <c r="H433" s="121"/>
      <c r="I433" s="121"/>
      <c r="J433" s="121"/>
      <c r="K433" s="121"/>
      <c r="L433" s="121"/>
      <c r="M433" s="121"/>
      <c r="N433" s="121"/>
      <c r="O433" s="121"/>
    </row>
    <row r="434" spans="2:15">
      <c r="B434" s="120"/>
      <c r="C434" s="120"/>
      <c r="D434" s="120"/>
      <c r="E434" s="120"/>
      <c r="F434" s="120"/>
      <c r="G434" s="120"/>
      <c r="H434" s="121"/>
      <c r="I434" s="121"/>
      <c r="J434" s="121"/>
      <c r="K434" s="121"/>
      <c r="L434" s="121"/>
      <c r="M434" s="121"/>
      <c r="N434" s="121"/>
      <c r="O434" s="121"/>
    </row>
    <row r="435" spans="2:15">
      <c r="B435" s="120"/>
      <c r="C435" s="120"/>
      <c r="D435" s="120"/>
      <c r="E435" s="120"/>
      <c r="F435" s="120"/>
      <c r="G435" s="120"/>
      <c r="H435" s="121"/>
      <c r="I435" s="121"/>
      <c r="J435" s="121"/>
      <c r="K435" s="121"/>
      <c r="L435" s="121"/>
      <c r="M435" s="121"/>
      <c r="N435" s="121"/>
      <c r="O435" s="121"/>
    </row>
    <row r="436" spans="2:15">
      <c r="B436" s="120"/>
      <c r="C436" s="120"/>
      <c r="D436" s="120"/>
      <c r="E436" s="120"/>
      <c r="F436" s="120"/>
      <c r="G436" s="120"/>
      <c r="H436" s="121"/>
      <c r="I436" s="121"/>
      <c r="J436" s="121"/>
      <c r="K436" s="121"/>
      <c r="L436" s="121"/>
      <c r="M436" s="121"/>
      <c r="N436" s="121"/>
      <c r="O436" s="121"/>
    </row>
    <row r="437" spans="2:15">
      <c r="B437" s="120"/>
      <c r="C437" s="120"/>
      <c r="D437" s="120"/>
      <c r="E437" s="120"/>
      <c r="F437" s="120"/>
      <c r="G437" s="120"/>
      <c r="H437" s="121"/>
      <c r="I437" s="121"/>
      <c r="J437" s="121"/>
      <c r="K437" s="121"/>
      <c r="L437" s="121"/>
      <c r="M437" s="121"/>
      <c r="N437" s="121"/>
      <c r="O437" s="121"/>
    </row>
    <row r="438" spans="2:15">
      <c r="B438" s="120"/>
      <c r="C438" s="120"/>
      <c r="D438" s="120"/>
      <c r="E438" s="120"/>
      <c r="F438" s="120"/>
      <c r="G438" s="120"/>
      <c r="H438" s="121"/>
      <c r="I438" s="121"/>
      <c r="J438" s="121"/>
      <c r="K438" s="121"/>
      <c r="L438" s="121"/>
      <c r="M438" s="121"/>
      <c r="N438" s="121"/>
      <c r="O438" s="121"/>
    </row>
    <row r="439" spans="2:15">
      <c r="B439" s="120"/>
      <c r="C439" s="120"/>
      <c r="D439" s="120"/>
      <c r="E439" s="120"/>
      <c r="F439" s="120"/>
      <c r="G439" s="120"/>
      <c r="H439" s="121"/>
      <c r="I439" s="121"/>
      <c r="J439" s="121"/>
      <c r="K439" s="121"/>
      <c r="L439" s="121"/>
      <c r="M439" s="121"/>
      <c r="N439" s="121"/>
      <c r="O439" s="121"/>
    </row>
    <row r="440" spans="2:15">
      <c r="B440" s="120"/>
      <c r="C440" s="120"/>
      <c r="D440" s="120"/>
      <c r="E440" s="120"/>
      <c r="F440" s="120"/>
      <c r="G440" s="120"/>
      <c r="H440" s="121"/>
      <c r="I440" s="121"/>
      <c r="J440" s="121"/>
      <c r="K440" s="121"/>
      <c r="L440" s="121"/>
      <c r="M440" s="121"/>
      <c r="N440" s="121"/>
      <c r="O440" s="121"/>
    </row>
    <row r="441" spans="2:15">
      <c r="B441" s="120"/>
      <c r="C441" s="120"/>
      <c r="D441" s="120"/>
      <c r="E441" s="120"/>
      <c r="F441" s="120"/>
      <c r="G441" s="120"/>
      <c r="H441" s="121"/>
      <c r="I441" s="121"/>
      <c r="J441" s="121"/>
      <c r="K441" s="121"/>
      <c r="L441" s="121"/>
      <c r="M441" s="121"/>
      <c r="N441" s="121"/>
      <c r="O441" s="121"/>
    </row>
    <row r="442" spans="2:15">
      <c r="B442" s="120"/>
      <c r="C442" s="120"/>
      <c r="D442" s="120"/>
      <c r="E442" s="120"/>
      <c r="F442" s="120"/>
      <c r="G442" s="120"/>
      <c r="H442" s="121"/>
      <c r="I442" s="121"/>
      <c r="J442" s="121"/>
      <c r="K442" s="121"/>
      <c r="L442" s="121"/>
      <c r="M442" s="121"/>
      <c r="N442" s="121"/>
      <c r="O442" s="121"/>
    </row>
    <row r="443" spans="2:15">
      <c r="B443" s="120"/>
      <c r="C443" s="120"/>
      <c r="D443" s="120"/>
      <c r="E443" s="120"/>
      <c r="F443" s="120"/>
      <c r="G443" s="120"/>
      <c r="H443" s="121"/>
      <c r="I443" s="121"/>
      <c r="J443" s="121"/>
      <c r="K443" s="121"/>
      <c r="L443" s="121"/>
      <c r="M443" s="121"/>
      <c r="N443" s="121"/>
      <c r="O443" s="121"/>
    </row>
    <row r="444" spans="2:15">
      <c r="B444" s="120"/>
      <c r="C444" s="120"/>
      <c r="D444" s="120"/>
      <c r="E444" s="120"/>
      <c r="F444" s="120"/>
      <c r="G444" s="120"/>
      <c r="H444" s="121"/>
      <c r="I444" s="121"/>
      <c r="J444" s="121"/>
      <c r="K444" s="121"/>
      <c r="L444" s="121"/>
      <c r="M444" s="121"/>
      <c r="N444" s="121"/>
      <c r="O444" s="121"/>
    </row>
    <row r="445" spans="2:15">
      <c r="B445" s="120"/>
      <c r="C445" s="120"/>
      <c r="D445" s="120"/>
      <c r="E445" s="120"/>
      <c r="F445" s="120"/>
      <c r="G445" s="120"/>
      <c r="H445" s="121"/>
      <c r="I445" s="121"/>
      <c r="J445" s="121"/>
      <c r="K445" s="121"/>
      <c r="L445" s="121"/>
      <c r="M445" s="121"/>
      <c r="N445" s="121"/>
      <c r="O445" s="121"/>
    </row>
    <row r="446" spans="2:15">
      <c r="B446" s="120"/>
      <c r="C446" s="120"/>
      <c r="D446" s="120"/>
      <c r="E446" s="120"/>
      <c r="F446" s="120"/>
      <c r="G446" s="120"/>
      <c r="H446" s="121"/>
      <c r="I446" s="121"/>
      <c r="J446" s="121"/>
      <c r="K446" s="121"/>
      <c r="L446" s="121"/>
      <c r="M446" s="121"/>
      <c r="N446" s="121"/>
      <c r="O446" s="121"/>
    </row>
    <row r="447" spans="2:15">
      <c r="B447" s="120"/>
      <c r="C447" s="120"/>
      <c r="D447" s="120"/>
      <c r="E447" s="120"/>
      <c r="F447" s="120"/>
      <c r="G447" s="120"/>
      <c r="H447" s="121"/>
      <c r="I447" s="121"/>
      <c r="J447" s="121"/>
      <c r="K447" s="121"/>
      <c r="L447" s="121"/>
      <c r="M447" s="121"/>
      <c r="N447" s="121"/>
      <c r="O447" s="121"/>
    </row>
    <row r="448" spans="2:15">
      <c r="B448" s="120"/>
      <c r="C448" s="120"/>
      <c r="D448" s="120"/>
      <c r="E448" s="120"/>
      <c r="F448" s="120"/>
      <c r="G448" s="120"/>
      <c r="H448" s="121"/>
      <c r="I448" s="121"/>
      <c r="J448" s="121"/>
      <c r="K448" s="121"/>
      <c r="L448" s="121"/>
      <c r="M448" s="121"/>
      <c r="N448" s="121"/>
      <c r="O448" s="121"/>
    </row>
    <row r="449" spans="2:15">
      <c r="B449" s="120"/>
      <c r="C449" s="120"/>
      <c r="D449" s="120"/>
      <c r="E449" s="120"/>
      <c r="F449" s="120"/>
      <c r="G449" s="120"/>
      <c r="H449" s="121"/>
      <c r="I449" s="121"/>
      <c r="J449" s="121"/>
      <c r="K449" s="121"/>
      <c r="L449" s="121"/>
      <c r="M449" s="121"/>
      <c r="N449" s="121"/>
      <c r="O449" s="121"/>
    </row>
    <row r="450" spans="2:15">
      <c r="B450" s="120"/>
      <c r="C450" s="120"/>
      <c r="D450" s="120"/>
      <c r="E450" s="120"/>
      <c r="F450" s="120"/>
      <c r="G450" s="120"/>
      <c r="H450" s="121"/>
      <c r="I450" s="121"/>
      <c r="J450" s="121"/>
      <c r="K450" s="121"/>
      <c r="L450" s="121"/>
      <c r="M450" s="121"/>
      <c r="N450" s="121"/>
      <c r="O450" s="121"/>
    </row>
    <row r="451" spans="2:15">
      <c r="B451" s="120"/>
      <c r="C451" s="120"/>
      <c r="D451" s="120"/>
      <c r="E451" s="120"/>
      <c r="F451" s="120"/>
      <c r="G451" s="120"/>
      <c r="H451" s="121"/>
      <c r="I451" s="121"/>
      <c r="J451" s="121"/>
      <c r="K451" s="121"/>
      <c r="L451" s="121"/>
      <c r="M451" s="121"/>
      <c r="N451" s="121"/>
      <c r="O451" s="121"/>
    </row>
    <row r="452" spans="2:15">
      <c r="B452" s="120"/>
      <c r="C452" s="120"/>
      <c r="D452" s="120"/>
      <c r="E452" s="120"/>
      <c r="F452" s="120"/>
      <c r="G452" s="120"/>
      <c r="H452" s="121"/>
      <c r="I452" s="121"/>
      <c r="J452" s="121"/>
      <c r="K452" s="121"/>
      <c r="L452" s="121"/>
      <c r="M452" s="121"/>
      <c r="N452" s="121"/>
      <c r="O452" s="121"/>
    </row>
    <row r="453" spans="2:15">
      <c r="B453" s="120"/>
      <c r="C453" s="120"/>
      <c r="D453" s="120"/>
      <c r="E453" s="120"/>
      <c r="F453" s="120"/>
      <c r="G453" s="120"/>
      <c r="H453" s="121"/>
      <c r="I453" s="121"/>
      <c r="J453" s="121"/>
      <c r="K453" s="121"/>
      <c r="L453" s="121"/>
      <c r="M453" s="121"/>
      <c r="N453" s="121"/>
      <c r="O453" s="121"/>
    </row>
    <row r="454" spans="2:15">
      <c r="B454" s="120"/>
      <c r="C454" s="120"/>
      <c r="D454" s="120"/>
      <c r="E454" s="120"/>
      <c r="F454" s="120"/>
      <c r="G454" s="120"/>
      <c r="H454" s="121"/>
      <c r="I454" s="121"/>
      <c r="J454" s="121"/>
      <c r="K454" s="121"/>
      <c r="L454" s="121"/>
      <c r="M454" s="121"/>
      <c r="N454" s="121"/>
      <c r="O454" s="121"/>
    </row>
    <row r="455" spans="2:15">
      <c r="B455" s="120"/>
      <c r="C455" s="120"/>
      <c r="D455" s="120"/>
      <c r="E455" s="120"/>
      <c r="F455" s="120"/>
      <c r="G455" s="120"/>
      <c r="H455" s="121"/>
      <c r="I455" s="121"/>
      <c r="J455" s="121"/>
      <c r="K455" s="121"/>
      <c r="L455" s="121"/>
      <c r="M455" s="121"/>
      <c r="N455" s="121"/>
      <c r="O455" s="121"/>
    </row>
    <row r="456" spans="2:15">
      <c r="B456" s="120"/>
      <c r="C456" s="120"/>
      <c r="D456" s="120"/>
      <c r="E456" s="120"/>
      <c r="F456" s="120"/>
      <c r="G456" s="120"/>
      <c r="H456" s="121"/>
      <c r="I456" s="121"/>
      <c r="J456" s="121"/>
      <c r="K456" s="121"/>
      <c r="L456" s="121"/>
      <c r="M456" s="121"/>
      <c r="N456" s="121"/>
      <c r="O456" s="121"/>
    </row>
    <row r="457" spans="2:15">
      <c r="B457" s="120"/>
      <c r="C457" s="120"/>
      <c r="D457" s="120"/>
      <c r="E457" s="120"/>
      <c r="F457" s="120"/>
      <c r="G457" s="120"/>
      <c r="H457" s="121"/>
      <c r="I457" s="121"/>
      <c r="J457" s="121"/>
      <c r="K457" s="121"/>
      <c r="L457" s="121"/>
      <c r="M457" s="121"/>
      <c r="N457" s="121"/>
      <c r="O457" s="121"/>
    </row>
    <row r="458" spans="2:15">
      <c r="B458" s="120"/>
      <c r="C458" s="120"/>
      <c r="D458" s="120"/>
      <c r="E458" s="120"/>
      <c r="F458" s="120"/>
      <c r="G458" s="120"/>
      <c r="H458" s="121"/>
      <c r="I458" s="121"/>
      <c r="J458" s="121"/>
      <c r="K458" s="121"/>
      <c r="L458" s="121"/>
      <c r="M458" s="121"/>
      <c r="N458" s="121"/>
      <c r="O458" s="121"/>
    </row>
    <row r="459" spans="2:15">
      <c r="B459" s="120"/>
      <c r="C459" s="120"/>
      <c r="D459" s="120"/>
      <c r="E459" s="120"/>
      <c r="F459" s="120"/>
      <c r="G459" s="120"/>
      <c r="H459" s="121"/>
      <c r="I459" s="121"/>
      <c r="J459" s="121"/>
      <c r="K459" s="121"/>
      <c r="L459" s="121"/>
      <c r="M459" s="121"/>
      <c r="N459" s="121"/>
      <c r="O459" s="121"/>
    </row>
    <row r="460" spans="2:15">
      <c r="B460" s="120"/>
      <c r="C460" s="120"/>
      <c r="D460" s="120"/>
      <c r="E460" s="120"/>
      <c r="F460" s="120"/>
      <c r="G460" s="120"/>
      <c r="H460" s="121"/>
      <c r="I460" s="121"/>
      <c r="J460" s="121"/>
      <c r="K460" s="121"/>
      <c r="L460" s="121"/>
      <c r="M460" s="121"/>
      <c r="N460" s="121"/>
      <c r="O460" s="121"/>
    </row>
    <row r="461" spans="2:15">
      <c r="B461" s="120"/>
      <c r="C461" s="120"/>
      <c r="D461" s="120"/>
      <c r="E461" s="120"/>
      <c r="F461" s="120"/>
      <c r="G461" s="120"/>
      <c r="H461" s="121"/>
      <c r="I461" s="121"/>
      <c r="J461" s="121"/>
      <c r="K461" s="121"/>
      <c r="L461" s="121"/>
      <c r="M461" s="121"/>
      <c r="N461" s="121"/>
      <c r="O461" s="121"/>
    </row>
    <row r="462" spans="2:15">
      <c r="B462" s="120"/>
      <c r="C462" s="120"/>
      <c r="D462" s="120"/>
      <c r="E462" s="120"/>
      <c r="F462" s="120"/>
      <c r="G462" s="120"/>
      <c r="H462" s="121"/>
      <c r="I462" s="121"/>
      <c r="J462" s="121"/>
      <c r="K462" s="121"/>
      <c r="L462" s="121"/>
      <c r="M462" s="121"/>
      <c r="N462" s="121"/>
      <c r="O462" s="121"/>
    </row>
    <row r="463" spans="2:15">
      <c r="B463" s="120"/>
      <c r="C463" s="120"/>
      <c r="D463" s="120"/>
      <c r="E463" s="120"/>
      <c r="F463" s="120"/>
      <c r="G463" s="120"/>
      <c r="H463" s="121"/>
      <c r="I463" s="121"/>
      <c r="J463" s="121"/>
      <c r="K463" s="121"/>
      <c r="L463" s="121"/>
      <c r="M463" s="121"/>
      <c r="N463" s="121"/>
      <c r="O463" s="121"/>
    </row>
    <row r="464" spans="2:15">
      <c r="B464" s="120"/>
      <c r="C464" s="120"/>
      <c r="D464" s="120"/>
      <c r="E464" s="120"/>
      <c r="F464" s="120"/>
      <c r="G464" s="120"/>
      <c r="H464" s="121"/>
      <c r="I464" s="121"/>
      <c r="J464" s="121"/>
      <c r="K464" s="121"/>
      <c r="L464" s="121"/>
      <c r="M464" s="121"/>
      <c r="N464" s="121"/>
      <c r="O464" s="121"/>
    </row>
    <row r="465" spans="2:15">
      <c r="B465" s="120"/>
      <c r="C465" s="120"/>
      <c r="D465" s="120"/>
      <c r="E465" s="120"/>
      <c r="F465" s="120"/>
      <c r="G465" s="120"/>
      <c r="H465" s="121"/>
      <c r="I465" s="121"/>
      <c r="J465" s="121"/>
      <c r="K465" s="121"/>
      <c r="L465" s="121"/>
      <c r="M465" s="121"/>
      <c r="N465" s="121"/>
      <c r="O465" s="121"/>
    </row>
    <row r="466" spans="2:15">
      <c r="B466" s="120"/>
      <c r="C466" s="120"/>
      <c r="D466" s="120"/>
      <c r="E466" s="120"/>
      <c r="F466" s="120"/>
      <c r="G466" s="120"/>
      <c r="H466" s="121"/>
      <c r="I466" s="121"/>
      <c r="J466" s="121"/>
      <c r="K466" s="121"/>
      <c r="L466" s="121"/>
      <c r="M466" s="121"/>
      <c r="N466" s="121"/>
      <c r="O466" s="121"/>
    </row>
    <row r="467" spans="2:15">
      <c r="B467" s="120"/>
      <c r="C467" s="120"/>
      <c r="D467" s="120"/>
      <c r="E467" s="120"/>
      <c r="F467" s="120"/>
      <c r="G467" s="120"/>
      <c r="H467" s="121"/>
      <c r="I467" s="121"/>
      <c r="J467" s="121"/>
      <c r="K467" s="121"/>
      <c r="L467" s="121"/>
      <c r="M467" s="121"/>
      <c r="N467" s="121"/>
      <c r="O467" s="121"/>
    </row>
    <row r="468" spans="2:15">
      <c r="B468" s="120"/>
      <c r="C468" s="120"/>
      <c r="D468" s="120"/>
      <c r="E468" s="120"/>
      <c r="F468" s="120"/>
      <c r="G468" s="120"/>
      <c r="H468" s="121"/>
      <c r="I468" s="121"/>
      <c r="J468" s="121"/>
      <c r="K468" s="121"/>
      <c r="L468" s="121"/>
      <c r="M468" s="121"/>
      <c r="N468" s="121"/>
      <c r="O468" s="121"/>
    </row>
    <row r="469" spans="2:15">
      <c r="B469" s="120"/>
      <c r="C469" s="120"/>
      <c r="D469" s="120"/>
      <c r="E469" s="120"/>
      <c r="F469" s="120"/>
      <c r="G469" s="120"/>
      <c r="H469" s="121"/>
      <c r="I469" s="121"/>
      <c r="J469" s="121"/>
      <c r="K469" s="121"/>
      <c r="L469" s="121"/>
      <c r="M469" s="121"/>
      <c r="N469" s="121"/>
      <c r="O469" s="121"/>
    </row>
    <row r="470" spans="2:15">
      <c r="B470" s="120"/>
      <c r="C470" s="120"/>
      <c r="D470" s="120"/>
      <c r="E470" s="120"/>
      <c r="F470" s="120"/>
      <c r="G470" s="120"/>
      <c r="H470" s="121"/>
      <c r="I470" s="121"/>
      <c r="J470" s="121"/>
      <c r="K470" s="121"/>
      <c r="L470" s="121"/>
      <c r="M470" s="121"/>
      <c r="N470" s="121"/>
      <c r="O470" s="121"/>
    </row>
    <row r="471" spans="2:15">
      <c r="B471" s="120"/>
      <c r="C471" s="120"/>
      <c r="D471" s="120"/>
      <c r="E471" s="120"/>
      <c r="F471" s="120"/>
      <c r="G471" s="120"/>
      <c r="H471" s="121"/>
      <c r="I471" s="121"/>
      <c r="J471" s="121"/>
      <c r="K471" s="121"/>
      <c r="L471" s="121"/>
      <c r="M471" s="121"/>
      <c r="N471" s="121"/>
      <c r="O471" s="121"/>
    </row>
    <row r="472" spans="2:15">
      <c r="B472" s="120"/>
      <c r="C472" s="120"/>
      <c r="D472" s="120"/>
      <c r="E472" s="120"/>
      <c r="F472" s="120"/>
      <c r="G472" s="120"/>
      <c r="H472" s="121"/>
      <c r="I472" s="121"/>
      <c r="J472" s="121"/>
      <c r="K472" s="121"/>
      <c r="L472" s="121"/>
      <c r="M472" s="121"/>
      <c r="N472" s="121"/>
      <c r="O472" s="121"/>
    </row>
    <row r="473" spans="2:15">
      <c r="B473" s="120"/>
      <c r="C473" s="120"/>
      <c r="D473" s="120"/>
      <c r="E473" s="120"/>
      <c r="F473" s="120"/>
      <c r="G473" s="120"/>
      <c r="H473" s="121"/>
      <c r="I473" s="121"/>
      <c r="J473" s="121"/>
      <c r="K473" s="121"/>
      <c r="L473" s="121"/>
      <c r="M473" s="121"/>
      <c r="N473" s="121"/>
      <c r="O473" s="121"/>
    </row>
    <row r="474" spans="2:15">
      <c r="B474" s="120"/>
      <c r="C474" s="120"/>
      <c r="D474" s="120"/>
      <c r="E474" s="120"/>
      <c r="F474" s="120"/>
      <c r="G474" s="120"/>
      <c r="H474" s="121"/>
      <c r="I474" s="121"/>
      <c r="J474" s="121"/>
      <c r="K474" s="121"/>
      <c r="L474" s="121"/>
      <c r="M474" s="121"/>
      <c r="N474" s="121"/>
      <c r="O474" s="121"/>
    </row>
    <row r="475" spans="2:15">
      <c r="B475" s="120"/>
      <c r="C475" s="120"/>
      <c r="D475" s="120"/>
      <c r="E475" s="120"/>
      <c r="F475" s="120"/>
      <c r="G475" s="120"/>
      <c r="H475" s="121"/>
      <c r="I475" s="121"/>
      <c r="J475" s="121"/>
      <c r="K475" s="121"/>
      <c r="L475" s="121"/>
      <c r="M475" s="121"/>
      <c r="N475" s="121"/>
      <c r="O475" s="121"/>
    </row>
    <row r="476" spans="2:15">
      <c r="B476" s="120"/>
      <c r="C476" s="120"/>
      <c r="D476" s="120"/>
      <c r="E476" s="120"/>
      <c r="F476" s="120"/>
      <c r="G476" s="120"/>
      <c r="H476" s="121"/>
      <c r="I476" s="121"/>
      <c r="J476" s="121"/>
      <c r="K476" s="121"/>
      <c r="L476" s="121"/>
      <c r="M476" s="121"/>
      <c r="N476" s="121"/>
      <c r="O476" s="121"/>
    </row>
    <row r="477" spans="2:15">
      <c r="B477" s="120"/>
      <c r="C477" s="120"/>
      <c r="D477" s="120"/>
      <c r="E477" s="120"/>
      <c r="F477" s="120"/>
      <c r="G477" s="120"/>
      <c r="H477" s="121"/>
      <c r="I477" s="121"/>
      <c r="J477" s="121"/>
      <c r="K477" s="121"/>
      <c r="L477" s="121"/>
      <c r="M477" s="121"/>
      <c r="N477" s="121"/>
      <c r="O477" s="121"/>
    </row>
    <row r="478" spans="2:15">
      <c r="B478" s="120"/>
      <c r="C478" s="120"/>
      <c r="D478" s="120"/>
      <c r="E478" s="120"/>
      <c r="F478" s="120"/>
      <c r="G478" s="120"/>
      <c r="H478" s="121"/>
      <c r="I478" s="121"/>
      <c r="J478" s="121"/>
      <c r="K478" s="121"/>
      <c r="L478" s="121"/>
      <c r="M478" s="121"/>
      <c r="N478" s="121"/>
      <c r="O478" s="121"/>
    </row>
    <row r="479" spans="2:15">
      <c r="B479" s="120"/>
      <c r="C479" s="120"/>
      <c r="D479" s="120"/>
      <c r="E479" s="120"/>
      <c r="F479" s="120"/>
      <c r="G479" s="120"/>
      <c r="H479" s="121"/>
      <c r="I479" s="121"/>
      <c r="J479" s="121"/>
      <c r="K479" s="121"/>
      <c r="L479" s="121"/>
      <c r="M479" s="121"/>
      <c r="N479" s="121"/>
      <c r="O479" s="121"/>
    </row>
    <row r="480" spans="2:15">
      <c r="B480" s="120"/>
      <c r="C480" s="120"/>
      <c r="D480" s="120"/>
      <c r="E480" s="120"/>
      <c r="F480" s="120"/>
      <c r="G480" s="120"/>
      <c r="H480" s="121"/>
      <c r="I480" s="121"/>
      <c r="J480" s="121"/>
      <c r="K480" s="121"/>
      <c r="L480" s="121"/>
      <c r="M480" s="121"/>
      <c r="N480" s="121"/>
      <c r="O480" s="121"/>
    </row>
    <row r="481" spans="2:15">
      <c r="B481" s="120"/>
      <c r="C481" s="120"/>
      <c r="D481" s="120"/>
      <c r="E481" s="120"/>
      <c r="F481" s="120"/>
      <c r="G481" s="120"/>
      <c r="H481" s="121"/>
      <c r="I481" s="121"/>
      <c r="J481" s="121"/>
      <c r="K481" s="121"/>
      <c r="L481" s="121"/>
      <c r="M481" s="121"/>
      <c r="N481" s="121"/>
      <c r="O481" s="121"/>
    </row>
    <row r="482" spans="2:15">
      <c r="B482" s="120"/>
      <c r="C482" s="120"/>
      <c r="D482" s="120"/>
      <c r="E482" s="120"/>
      <c r="F482" s="120"/>
      <c r="G482" s="120"/>
      <c r="H482" s="121"/>
      <c r="I482" s="121"/>
      <c r="J482" s="121"/>
      <c r="K482" s="121"/>
      <c r="L482" s="121"/>
      <c r="M482" s="121"/>
      <c r="N482" s="121"/>
      <c r="O482" s="121"/>
    </row>
    <row r="483" spans="2:15">
      <c r="B483" s="120"/>
      <c r="C483" s="120"/>
      <c r="D483" s="120"/>
      <c r="E483" s="120"/>
      <c r="F483" s="120"/>
      <c r="G483" s="120"/>
      <c r="H483" s="121"/>
      <c r="I483" s="121"/>
      <c r="J483" s="121"/>
      <c r="K483" s="121"/>
      <c r="L483" s="121"/>
      <c r="M483" s="121"/>
      <c r="N483" s="121"/>
      <c r="O483" s="121"/>
    </row>
    <row r="484" spans="2:15">
      <c r="B484" s="120"/>
      <c r="C484" s="120"/>
      <c r="D484" s="120"/>
      <c r="E484" s="120"/>
      <c r="F484" s="120"/>
      <c r="G484" s="120"/>
      <c r="H484" s="121"/>
      <c r="I484" s="121"/>
      <c r="J484" s="121"/>
      <c r="K484" s="121"/>
      <c r="L484" s="121"/>
      <c r="M484" s="121"/>
      <c r="N484" s="121"/>
      <c r="O484" s="121"/>
    </row>
    <row r="485" spans="2:15">
      <c r="B485" s="120"/>
      <c r="C485" s="120"/>
      <c r="D485" s="120"/>
      <c r="E485" s="120"/>
      <c r="F485" s="120"/>
      <c r="G485" s="120"/>
      <c r="H485" s="121"/>
      <c r="I485" s="121"/>
      <c r="J485" s="121"/>
      <c r="K485" s="121"/>
      <c r="L485" s="121"/>
      <c r="M485" s="121"/>
      <c r="N485" s="121"/>
      <c r="O485" s="121"/>
    </row>
    <row r="486" spans="2:15">
      <c r="B486" s="120"/>
      <c r="C486" s="120"/>
      <c r="D486" s="120"/>
      <c r="E486" s="120"/>
      <c r="F486" s="120"/>
      <c r="G486" s="120"/>
      <c r="H486" s="121"/>
      <c r="I486" s="121"/>
      <c r="J486" s="121"/>
      <c r="K486" s="121"/>
      <c r="L486" s="121"/>
      <c r="M486" s="121"/>
      <c r="N486" s="121"/>
      <c r="O486" s="121"/>
    </row>
    <row r="487" spans="2:15">
      <c r="B487" s="120"/>
      <c r="C487" s="120"/>
      <c r="D487" s="120"/>
      <c r="E487" s="120"/>
      <c r="F487" s="120"/>
      <c r="G487" s="120"/>
      <c r="H487" s="121"/>
      <c r="I487" s="121"/>
      <c r="J487" s="121"/>
      <c r="K487" s="121"/>
      <c r="L487" s="121"/>
      <c r="M487" s="121"/>
      <c r="N487" s="121"/>
      <c r="O487" s="121"/>
    </row>
    <row r="488" spans="2:15">
      <c r="B488" s="120"/>
      <c r="C488" s="120"/>
      <c r="D488" s="120"/>
      <c r="E488" s="120"/>
      <c r="F488" s="120"/>
      <c r="G488" s="120"/>
      <c r="H488" s="121"/>
      <c r="I488" s="121"/>
      <c r="J488" s="121"/>
      <c r="K488" s="121"/>
      <c r="L488" s="121"/>
      <c r="M488" s="121"/>
      <c r="N488" s="121"/>
      <c r="O488" s="121"/>
    </row>
    <row r="489" spans="2:15">
      <c r="B489" s="120"/>
      <c r="C489" s="120"/>
      <c r="D489" s="120"/>
      <c r="E489" s="120"/>
      <c r="F489" s="120"/>
      <c r="G489" s="120"/>
      <c r="H489" s="121"/>
      <c r="I489" s="121"/>
      <c r="J489" s="121"/>
      <c r="K489" s="121"/>
      <c r="L489" s="121"/>
      <c r="M489" s="121"/>
      <c r="N489" s="121"/>
      <c r="O489" s="121"/>
    </row>
    <row r="490" spans="2:15">
      <c r="B490" s="120"/>
      <c r="C490" s="120"/>
      <c r="D490" s="120"/>
      <c r="E490" s="120"/>
      <c r="F490" s="120"/>
      <c r="G490" s="120"/>
      <c r="H490" s="121"/>
      <c r="I490" s="121"/>
      <c r="J490" s="121"/>
      <c r="K490" s="121"/>
      <c r="L490" s="121"/>
      <c r="M490" s="121"/>
      <c r="N490" s="121"/>
      <c r="O490" s="121"/>
    </row>
    <row r="491" spans="2:15">
      <c r="B491" s="120"/>
      <c r="C491" s="120"/>
      <c r="D491" s="120"/>
      <c r="E491" s="120"/>
      <c r="F491" s="120"/>
      <c r="G491" s="120"/>
      <c r="H491" s="121"/>
      <c r="I491" s="121"/>
      <c r="J491" s="121"/>
      <c r="K491" s="121"/>
      <c r="L491" s="121"/>
      <c r="M491" s="121"/>
      <c r="N491" s="121"/>
      <c r="O491" s="121"/>
    </row>
    <row r="492" spans="2:15">
      <c r="B492" s="120"/>
      <c r="C492" s="120"/>
      <c r="D492" s="120"/>
      <c r="E492" s="120"/>
      <c r="F492" s="120"/>
      <c r="G492" s="120"/>
      <c r="H492" s="121"/>
      <c r="I492" s="121"/>
      <c r="J492" s="121"/>
      <c r="K492" s="121"/>
      <c r="L492" s="121"/>
      <c r="M492" s="121"/>
      <c r="N492" s="121"/>
      <c r="O492" s="121"/>
    </row>
    <row r="493" spans="2:15">
      <c r="B493" s="120"/>
      <c r="C493" s="120"/>
      <c r="D493" s="120"/>
      <c r="E493" s="120"/>
      <c r="F493" s="120"/>
      <c r="G493" s="120"/>
      <c r="H493" s="121"/>
      <c r="I493" s="121"/>
      <c r="J493" s="121"/>
      <c r="K493" s="121"/>
      <c r="L493" s="121"/>
      <c r="M493" s="121"/>
      <c r="N493" s="121"/>
      <c r="O493" s="121"/>
    </row>
    <row r="494" spans="2:15">
      <c r="B494" s="120"/>
      <c r="C494" s="120"/>
      <c r="D494" s="120"/>
      <c r="E494" s="120"/>
      <c r="F494" s="120"/>
      <c r="G494" s="120"/>
      <c r="H494" s="121"/>
      <c r="I494" s="121"/>
      <c r="J494" s="121"/>
      <c r="K494" s="121"/>
      <c r="L494" s="121"/>
      <c r="M494" s="121"/>
      <c r="N494" s="121"/>
      <c r="O494" s="121"/>
    </row>
    <row r="495" spans="2:15">
      <c r="B495" s="120"/>
      <c r="C495" s="120"/>
      <c r="D495" s="120"/>
      <c r="E495" s="120"/>
      <c r="F495" s="120"/>
      <c r="G495" s="120"/>
      <c r="H495" s="121"/>
      <c r="I495" s="121"/>
      <c r="J495" s="121"/>
      <c r="K495" s="121"/>
      <c r="L495" s="121"/>
      <c r="M495" s="121"/>
      <c r="N495" s="121"/>
      <c r="O495" s="121"/>
    </row>
    <row r="496" spans="2:15">
      <c r="B496" s="120"/>
      <c r="C496" s="120"/>
      <c r="D496" s="120"/>
      <c r="E496" s="120"/>
      <c r="F496" s="120"/>
      <c r="G496" s="120"/>
      <c r="H496" s="121"/>
      <c r="I496" s="121"/>
      <c r="J496" s="121"/>
      <c r="K496" s="121"/>
      <c r="L496" s="121"/>
      <c r="M496" s="121"/>
      <c r="N496" s="121"/>
      <c r="O496" s="121"/>
    </row>
    <row r="497" spans="2:15">
      <c r="B497" s="120"/>
      <c r="C497" s="120"/>
      <c r="D497" s="120"/>
      <c r="E497" s="120"/>
      <c r="F497" s="120"/>
      <c r="G497" s="120"/>
      <c r="H497" s="121"/>
      <c r="I497" s="121"/>
      <c r="J497" s="121"/>
      <c r="K497" s="121"/>
      <c r="L497" s="121"/>
      <c r="M497" s="121"/>
      <c r="N497" s="121"/>
      <c r="O497" s="121"/>
    </row>
    <row r="498" spans="2:15">
      <c r="B498" s="120"/>
      <c r="C498" s="120"/>
      <c r="D498" s="120"/>
      <c r="E498" s="120"/>
      <c r="F498" s="120"/>
      <c r="G498" s="120"/>
      <c r="H498" s="121"/>
      <c r="I498" s="121"/>
      <c r="J498" s="121"/>
      <c r="K498" s="121"/>
      <c r="L498" s="121"/>
      <c r="M498" s="121"/>
      <c r="N498" s="121"/>
      <c r="O498" s="121"/>
    </row>
    <row r="499" spans="2:15">
      <c r="B499" s="120"/>
      <c r="C499" s="120"/>
      <c r="D499" s="120"/>
      <c r="E499" s="120"/>
      <c r="F499" s="120"/>
      <c r="G499" s="120"/>
      <c r="H499" s="121"/>
      <c r="I499" s="121"/>
      <c r="J499" s="121"/>
      <c r="K499" s="121"/>
      <c r="L499" s="121"/>
      <c r="M499" s="121"/>
      <c r="N499" s="121"/>
      <c r="O499" s="121"/>
    </row>
    <row r="500" spans="2:15">
      <c r="B500" s="120"/>
      <c r="C500" s="120"/>
      <c r="D500" s="120"/>
      <c r="E500" s="120"/>
      <c r="F500" s="120"/>
      <c r="G500" s="120"/>
      <c r="H500" s="121"/>
      <c r="I500" s="121"/>
      <c r="J500" s="121"/>
      <c r="K500" s="121"/>
      <c r="L500" s="121"/>
      <c r="M500" s="121"/>
      <c r="N500" s="121"/>
      <c r="O500" s="121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3 K9 B35:I35 B270 B272"/>
    <dataValidation type="list" allowBlank="1" showInputMessage="1" showErrorMessage="1" sqref="E12:E34 E36:E355">
      <formula1>#REF!</formula1>
    </dataValidation>
    <dataValidation type="list" allowBlank="1" showInputMessage="1" showErrorMessage="1" sqref="H12:H34 H36:H355">
      <formula1>#REF!</formula1>
    </dataValidation>
    <dataValidation type="list" allowBlank="1" showInputMessage="1" showErrorMessage="1" sqref="G12:G34 G36:G361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8.85546875" style="2" bestFit="1" customWidth="1"/>
    <col min="3" max="3" width="34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144</v>
      </c>
      <c r="C1" s="67" t="s" vm="1">
        <v>228</v>
      </c>
    </row>
    <row r="2" spans="2:14">
      <c r="B2" s="46" t="s">
        <v>143</v>
      </c>
      <c r="C2" s="67" t="s">
        <v>229</v>
      </c>
    </row>
    <row r="3" spans="2:14">
      <c r="B3" s="46" t="s">
        <v>145</v>
      </c>
      <c r="C3" s="67" t="s">
        <v>230</v>
      </c>
    </row>
    <row r="4" spans="2:14">
      <c r="B4" s="46" t="s">
        <v>146</v>
      </c>
      <c r="C4" s="67">
        <v>8801</v>
      </c>
    </row>
    <row r="6" spans="2:14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</row>
    <row r="7" spans="2:14" ht="26.25" customHeight="1">
      <c r="B7" s="134" t="s">
        <v>226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</row>
    <row r="8" spans="2:14" s="3" customFormat="1" ht="74.25" customHeight="1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65</v>
      </c>
      <c r="G8" s="29" t="s">
        <v>101</v>
      </c>
      <c r="H8" s="29" t="s">
        <v>204</v>
      </c>
      <c r="I8" s="29" t="s">
        <v>203</v>
      </c>
      <c r="J8" s="29" t="s">
        <v>218</v>
      </c>
      <c r="K8" s="29" t="s">
        <v>61</v>
      </c>
      <c r="L8" s="29" t="s">
        <v>58</v>
      </c>
      <c r="M8" s="29" t="s">
        <v>147</v>
      </c>
      <c r="N8" s="13" t="s">
        <v>149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221</v>
      </c>
      <c r="C11" s="69"/>
      <c r="D11" s="69"/>
      <c r="E11" s="69"/>
      <c r="F11" s="69"/>
      <c r="G11" s="69"/>
      <c r="H11" s="77"/>
      <c r="I11" s="79"/>
      <c r="J11" s="77">
        <v>63.236947357999995</v>
      </c>
      <c r="K11" s="77">
        <v>1638142.5580291534</v>
      </c>
      <c r="L11" s="69"/>
      <c r="M11" s="78">
        <f>IFERROR(K11/$K$11,0)</f>
        <v>1</v>
      </c>
      <c r="N11" s="78">
        <f>K11/'סכום נכסי הקרן'!$C$42</f>
        <v>0.15990572562373523</v>
      </c>
    </row>
    <row r="12" spans="2:14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133273.47692132299</v>
      </c>
      <c r="L12" s="71"/>
      <c r="M12" s="81">
        <f t="shared" ref="M12:M75" si="0">IFERROR(K12/$K$11,0)</f>
        <v>8.1356458427930767E-2</v>
      </c>
      <c r="N12" s="81">
        <f>K12/'סכום נכסי הקרן'!$C$42</f>
        <v>1.300936351909552E-2</v>
      </c>
    </row>
    <row r="13" spans="2:14">
      <c r="B13" s="89" t="s">
        <v>222</v>
      </c>
      <c r="C13" s="71"/>
      <c r="D13" s="71"/>
      <c r="E13" s="71"/>
      <c r="F13" s="71"/>
      <c r="G13" s="71"/>
      <c r="H13" s="80"/>
      <c r="I13" s="82"/>
      <c r="J13" s="71"/>
      <c r="K13" s="80">
        <v>116556.289871681</v>
      </c>
      <c r="L13" s="71"/>
      <c r="M13" s="81">
        <f t="shared" si="0"/>
        <v>7.115149368435289E-2</v>
      </c>
      <c r="N13" s="81">
        <f>K13/'סכום נכסי הקרן'!$C$42</f>
        <v>1.1377531226809064E-2</v>
      </c>
    </row>
    <row r="14" spans="2:14">
      <c r="B14" s="76" t="s">
        <v>1718</v>
      </c>
      <c r="C14" s="73" t="s">
        <v>1719</v>
      </c>
      <c r="D14" s="86" t="s">
        <v>118</v>
      </c>
      <c r="E14" s="73" t="s">
        <v>1720</v>
      </c>
      <c r="F14" s="86" t="s">
        <v>1721</v>
      </c>
      <c r="G14" s="86" t="s">
        <v>131</v>
      </c>
      <c r="H14" s="83">
        <v>861098.82805000013</v>
      </c>
      <c r="I14" s="85">
        <v>1551</v>
      </c>
      <c r="J14" s="73"/>
      <c r="K14" s="83">
        <v>13355.642823056</v>
      </c>
      <c r="L14" s="84">
        <v>1.3360965397705793E-2</v>
      </c>
      <c r="M14" s="84">
        <f t="shared" si="0"/>
        <v>8.1529185342233898E-3</v>
      </c>
      <c r="N14" s="84">
        <f>K14/'סכום נכסי הקרן'!$C$42</f>
        <v>1.303698354166191E-3</v>
      </c>
    </row>
    <row r="15" spans="2:14">
      <c r="B15" s="76" t="s">
        <v>1722</v>
      </c>
      <c r="C15" s="73" t="s">
        <v>1723</v>
      </c>
      <c r="D15" s="86" t="s">
        <v>118</v>
      </c>
      <c r="E15" s="73" t="s">
        <v>1720</v>
      </c>
      <c r="F15" s="86" t="s">
        <v>1721</v>
      </c>
      <c r="G15" s="86" t="s">
        <v>131</v>
      </c>
      <c r="H15" s="83">
        <v>635387.95591000002</v>
      </c>
      <c r="I15" s="85">
        <v>1922</v>
      </c>
      <c r="J15" s="73"/>
      <c r="K15" s="83">
        <v>12212.15651259</v>
      </c>
      <c r="L15" s="84">
        <v>1.0830546427447395E-2</v>
      </c>
      <c r="M15" s="84">
        <f t="shared" si="0"/>
        <v>7.4548801950926821E-3</v>
      </c>
      <c r="N15" s="84">
        <f>K15/'סכום נכסי הקרן'!$C$42</f>
        <v>1.1920780270343082E-3</v>
      </c>
    </row>
    <row r="16" spans="2:14">
      <c r="B16" s="76" t="s">
        <v>1724</v>
      </c>
      <c r="C16" s="73" t="s">
        <v>1725</v>
      </c>
      <c r="D16" s="86" t="s">
        <v>118</v>
      </c>
      <c r="E16" s="73" t="s">
        <v>1726</v>
      </c>
      <c r="F16" s="86" t="s">
        <v>1721</v>
      </c>
      <c r="G16" s="86" t="s">
        <v>131</v>
      </c>
      <c r="H16" s="83">
        <v>470.22461600000003</v>
      </c>
      <c r="I16" s="85">
        <v>1601</v>
      </c>
      <c r="J16" s="73"/>
      <c r="K16" s="83">
        <v>7.5282961020000005</v>
      </c>
      <c r="L16" s="84">
        <v>9.2386039475183613E-4</v>
      </c>
      <c r="M16" s="84">
        <f t="shared" si="0"/>
        <v>4.5956294005677268E-6</v>
      </c>
      <c r="N16" s="84">
        <f>K16/'סכום נכסי הקרן'!$C$42</f>
        <v>7.3486745399555376E-7</v>
      </c>
    </row>
    <row r="17" spans="2:14">
      <c r="B17" s="76" t="s">
        <v>1727</v>
      </c>
      <c r="C17" s="73" t="s">
        <v>1728</v>
      </c>
      <c r="D17" s="86" t="s">
        <v>118</v>
      </c>
      <c r="E17" s="73" t="s">
        <v>1726</v>
      </c>
      <c r="F17" s="86" t="s">
        <v>1721</v>
      </c>
      <c r="G17" s="86" t="s">
        <v>131</v>
      </c>
      <c r="H17" s="83">
        <v>1232576.2746900001</v>
      </c>
      <c r="I17" s="85">
        <v>1547</v>
      </c>
      <c r="J17" s="73"/>
      <c r="K17" s="83">
        <v>19067.954969454</v>
      </c>
      <c r="L17" s="84">
        <v>1.4262607106303157E-2</v>
      </c>
      <c r="M17" s="84">
        <f t="shared" si="0"/>
        <v>1.1639985101415487E-2</v>
      </c>
      <c r="N17" s="84">
        <f>K17/'סכום נכסי הקרן'!$C$42</f>
        <v>1.8613002638913109E-3</v>
      </c>
    </row>
    <row r="18" spans="2:14">
      <c r="B18" s="76" t="s">
        <v>1729</v>
      </c>
      <c r="C18" s="73" t="s">
        <v>1730</v>
      </c>
      <c r="D18" s="86" t="s">
        <v>118</v>
      </c>
      <c r="E18" s="73" t="s">
        <v>1726</v>
      </c>
      <c r="F18" s="86" t="s">
        <v>1721</v>
      </c>
      <c r="G18" s="86" t="s">
        <v>131</v>
      </c>
      <c r="H18" s="83">
        <v>270379.15419999999</v>
      </c>
      <c r="I18" s="85">
        <v>1906</v>
      </c>
      <c r="J18" s="73"/>
      <c r="K18" s="83">
        <v>5153.4266790519996</v>
      </c>
      <c r="L18" s="84">
        <v>3.3330201507449923E-3</v>
      </c>
      <c r="M18" s="84">
        <f t="shared" si="0"/>
        <v>3.1458963408240114E-3</v>
      </c>
      <c r="N18" s="84">
        <f>K18/'סכום נכסי הקרן'!$C$42</f>
        <v>5.030468371165171E-4</v>
      </c>
    </row>
    <row r="19" spans="2:14">
      <c r="B19" s="76" t="s">
        <v>1731</v>
      </c>
      <c r="C19" s="73" t="s">
        <v>1732</v>
      </c>
      <c r="D19" s="86" t="s">
        <v>118</v>
      </c>
      <c r="E19" s="73" t="s">
        <v>1733</v>
      </c>
      <c r="F19" s="86" t="s">
        <v>1721</v>
      </c>
      <c r="G19" s="86" t="s">
        <v>131</v>
      </c>
      <c r="H19" s="83">
        <v>30241.320617000001</v>
      </c>
      <c r="I19" s="85">
        <v>18670</v>
      </c>
      <c r="J19" s="73"/>
      <c r="K19" s="83">
        <v>5646.0545591009995</v>
      </c>
      <c r="L19" s="84">
        <v>3.205466928583429E-3</v>
      </c>
      <c r="M19" s="84">
        <f t="shared" si="0"/>
        <v>3.4466197898513538E-3</v>
      </c>
      <c r="N19" s="84">
        <f>K19/'סכום נכסי הקרן'!$C$42</f>
        <v>5.5113423844530658E-4</v>
      </c>
    </row>
    <row r="20" spans="2:14">
      <c r="B20" s="76" t="s">
        <v>1734</v>
      </c>
      <c r="C20" s="73" t="s">
        <v>1735</v>
      </c>
      <c r="D20" s="86" t="s">
        <v>118</v>
      </c>
      <c r="E20" s="73" t="s">
        <v>1733</v>
      </c>
      <c r="F20" s="86" t="s">
        <v>1721</v>
      </c>
      <c r="G20" s="86" t="s">
        <v>131</v>
      </c>
      <c r="H20" s="83">
        <v>159288.58867</v>
      </c>
      <c r="I20" s="85">
        <v>15500</v>
      </c>
      <c r="J20" s="73"/>
      <c r="K20" s="83">
        <v>24689.731243850005</v>
      </c>
      <c r="L20" s="84">
        <v>1.1239399327845649E-2</v>
      </c>
      <c r="M20" s="84">
        <f t="shared" si="0"/>
        <v>1.5071784273497039E-2</v>
      </c>
      <c r="N20" s="84">
        <f>K20/'סכום נכסי הקרן'!$C$42</f>
        <v>2.4100646006979453E-3</v>
      </c>
    </row>
    <row r="21" spans="2:14">
      <c r="B21" s="76" t="s">
        <v>1736</v>
      </c>
      <c r="C21" s="73" t="s">
        <v>1737</v>
      </c>
      <c r="D21" s="86" t="s">
        <v>118</v>
      </c>
      <c r="E21" s="73" t="s">
        <v>1738</v>
      </c>
      <c r="F21" s="86" t="s">
        <v>1721</v>
      </c>
      <c r="G21" s="86" t="s">
        <v>131</v>
      </c>
      <c r="H21" s="83">
        <v>1187317.1554</v>
      </c>
      <c r="I21" s="85">
        <v>1557</v>
      </c>
      <c r="J21" s="73"/>
      <c r="K21" s="83">
        <v>18486.528109577997</v>
      </c>
      <c r="L21" s="84">
        <v>7.0844698099499252E-3</v>
      </c>
      <c r="M21" s="84">
        <f t="shared" si="0"/>
        <v>1.1285054538732641E-2</v>
      </c>
      <c r="N21" s="84">
        <f>K21/'סכום נכסי הקרן'!$C$42</f>
        <v>1.8045448347194699E-3</v>
      </c>
    </row>
    <row r="22" spans="2:14">
      <c r="B22" s="76" t="s">
        <v>1739</v>
      </c>
      <c r="C22" s="73" t="s">
        <v>1740</v>
      </c>
      <c r="D22" s="86" t="s">
        <v>118</v>
      </c>
      <c r="E22" s="73" t="s">
        <v>1738</v>
      </c>
      <c r="F22" s="86" t="s">
        <v>1721</v>
      </c>
      <c r="G22" s="86" t="s">
        <v>131</v>
      </c>
      <c r="H22" s="83">
        <v>0.13871600000000001</v>
      </c>
      <c r="I22" s="85">
        <v>1489</v>
      </c>
      <c r="J22" s="73"/>
      <c r="K22" s="83">
        <v>2.0654620000000001E-3</v>
      </c>
      <c r="L22" s="84">
        <v>1.9025932495767664E-9</v>
      </c>
      <c r="M22" s="84">
        <f t="shared" si="0"/>
        <v>1.260856077437457E-9</v>
      </c>
      <c r="N22" s="84">
        <f>K22/'סכום נכסי הקרן'!$C$42</f>
        <v>2.0161810596973308E-10</v>
      </c>
    </row>
    <row r="23" spans="2:14">
      <c r="B23" s="76" t="s">
        <v>1741</v>
      </c>
      <c r="C23" s="73" t="s">
        <v>1742</v>
      </c>
      <c r="D23" s="86" t="s">
        <v>118</v>
      </c>
      <c r="E23" s="73" t="s">
        <v>1738</v>
      </c>
      <c r="F23" s="86" t="s">
        <v>1721</v>
      </c>
      <c r="G23" s="86" t="s">
        <v>131</v>
      </c>
      <c r="H23" s="83">
        <v>944563.69738999987</v>
      </c>
      <c r="I23" s="85">
        <v>1899</v>
      </c>
      <c r="J23" s="73"/>
      <c r="K23" s="83">
        <v>17937.264613436</v>
      </c>
      <c r="L23" s="84">
        <v>7.2327378070447161E-3</v>
      </c>
      <c r="M23" s="84">
        <f t="shared" si="0"/>
        <v>1.0949758020459645E-2</v>
      </c>
      <c r="N23" s="84">
        <f>K23/'סכום נכסי הקרן'!$C$42</f>
        <v>1.7509290016659142E-3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223</v>
      </c>
      <c r="C25" s="71"/>
      <c r="D25" s="71"/>
      <c r="E25" s="71"/>
      <c r="F25" s="71"/>
      <c r="G25" s="71"/>
      <c r="H25" s="80"/>
      <c r="I25" s="82"/>
      <c r="J25" s="71"/>
      <c r="K25" s="80">
        <v>16717.187049642002</v>
      </c>
      <c r="L25" s="71"/>
      <c r="M25" s="81">
        <f t="shared" si="0"/>
        <v>1.0204964743577885E-2</v>
      </c>
      <c r="N25" s="81">
        <f>K25/'סכום נכסי הקרן'!$C$42</f>
        <v>1.6318322922864571E-3</v>
      </c>
    </row>
    <row r="26" spans="2:14">
      <c r="B26" s="76" t="s">
        <v>1743</v>
      </c>
      <c r="C26" s="73" t="s">
        <v>1744</v>
      </c>
      <c r="D26" s="86" t="s">
        <v>118</v>
      </c>
      <c r="E26" s="73" t="s">
        <v>1720</v>
      </c>
      <c r="F26" s="86" t="s">
        <v>1745</v>
      </c>
      <c r="G26" s="86" t="s">
        <v>131</v>
      </c>
      <c r="H26" s="83">
        <v>139501.864585</v>
      </c>
      <c r="I26" s="85">
        <v>330.07</v>
      </c>
      <c r="J26" s="73"/>
      <c r="K26" s="83">
        <v>460.453804375</v>
      </c>
      <c r="L26" s="84">
        <v>5.2624201673238634E-3</v>
      </c>
      <c r="M26" s="84">
        <f t="shared" si="0"/>
        <v>2.810828655406958E-4</v>
      </c>
      <c r="N26" s="84">
        <f>K26/'סכום נכסי הקרן'!$C$42</f>
        <v>4.494675957468377E-5</v>
      </c>
    </row>
    <row r="27" spans="2:14">
      <c r="B27" s="76" t="s">
        <v>1746</v>
      </c>
      <c r="C27" s="73" t="s">
        <v>1747</v>
      </c>
      <c r="D27" s="86" t="s">
        <v>118</v>
      </c>
      <c r="E27" s="73" t="s">
        <v>1720</v>
      </c>
      <c r="F27" s="86" t="s">
        <v>1745</v>
      </c>
      <c r="G27" s="86" t="s">
        <v>131</v>
      </c>
      <c r="H27" s="83">
        <v>1037776.63745</v>
      </c>
      <c r="I27" s="85">
        <v>344.07</v>
      </c>
      <c r="J27" s="73"/>
      <c r="K27" s="83">
        <v>3570.6780765419994</v>
      </c>
      <c r="L27" s="84">
        <v>3.9472975811288427E-3</v>
      </c>
      <c r="M27" s="84">
        <f t="shared" si="0"/>
        <v>2.1797114414986423E-3</v>
      </c>
      <c r="N27" s="84">
        <f>K27/'סכום נכסי הקרן'!$C$42</f>
        <v>3.4854833970319831E-4</v>
      </c>
    </row>
    <row r="28" spans="2:14">
      <c r="B28" s="76" t="s">
        <v>1748</v>
      </c>
      <c r="C28" s="73" t="s">
        <v>1749</v>
      </c>
      <c r="D28" s="86" t="s">
        <v>118</v>
      </c>
      <c r="E28" s="73" t="s">
        <v>1726</v>
      </c>
      <c r="F28" s="86" t="s">
        <v>1745</v>
      </c>
      <c r="G28" s="86" t="s">
        <v>131</v>
      </c>
      <c r="H28" s="83">
        <v>676018.37815500004</v>
      </c>
      <c r="I28" s="85">
        <v>344.83</v>
      </c>
      <c r="J28" s="73"/>
      <c r="K28" s="83">
        <v>2331.1141736570003</v>
      </c>
      <c r="L28" s="84">
        <v>1.6901207966122801E-3</v>
      </c>
      <c r="M28" s="84">
        <f t="shared" si="0"/>
        <v>1.4230227779818869E-3</v>
      </c>
      <c r="N28" s="84">
        <f>K28/'סכום נכסי הקרן'!$C$42</f>
        <v>2.2754948989229712E-4</v>
      </c>
    </row>
    <row r="29" spans="2:14">
      <c r="B29" s="76" t="s">
        <v>1750</v>
      </c>
      <c r="C29" s="73" t="s">
        <v>1751</v>
      </c>
      <c r="D29" s="86" t="s">
        <v>118</v>
      </c>
      <c r="E29" s="73" t="s">
        <v>1726</v>
      </c>
      <c r="F29" s="86" t="s">
        <v>1745</v>
      </c>
      <c r="G29" s="86" t="s">
        <v>131</v>
      </c>
      <c r="H29" s="83">
        <v>334360.760909</v>
      </c>
      <c r="I29" s="85">
        <v>378.45</v>
      </c>
      <c r="J29" s="73"/>
      <c r="K29" s="83">
        <v>1265.3882995660001</v>
      </c>
      <c r="L29" s="84">
        <v>1.5030600950432958E-3</v>
      </c>
      <c r="M29" s="84">
        <f t="shared" si="0"/>
        <v>7.7245310144947749E-4</v>
      </c>
      <c r="N29" s="84">
        <f>K29/'סכום נכסי הקרן'!$C$42</f>
        <v>1.2351967369758347E-4</v>
      </c>
    </row>
    <row r="30" spans="2:14">
      <c r="B30" s="76" t="s">
        <v>1752</v>
      </c>
      <c r="C30" s="73" t="s">
        <v>1753</v>
      </c>
      <c r="D30" s="86" t="s">
        <v>118</v>
      </c>
      <c r="E30" s="73" t="s">
        <v>1733</v>
      </c>
      <c r="F30" s="86" t="s">
        <v>1745</v>
      </c>
      <c r="G30" s="86" t="s">
        <v>131</v>
      </c>
      <c r="H30" s="83">
        <v>702.21453899999995</v>
      </c>
      <c r="I30" s="85">
        <v>3545.21</v>
      </c>
      <c r="J30" s="73"/>
      <c r="K30" s="83">
        <v>24.894980139000005</v>
      </c>
      <c r="L30" s="84">
        <v>2.9674641283189099E-5</v>
      </c>
      <c r="M30" s="84">
        <f t="shared" si="0"/>
        <v>1.5197077944761484E-5</v>
      </c>
      <c r="N30" s="84">
        <f>K30/'סכום נכסי הקרן'!$C$42</f>
        <v>2.4300997761175477E-6</v>
      </c>
    </row>
    <row r="31" spans="2:14">
      <c r="B31" s="76" t="s">
        <v>1754</v>
      </c>
      <c r="C31" s="73" t="s">
        <v>1755</v>
      </c>
      <c r="D31" s="86" t="s">
        <v>118</v>
      </c>
      <c r="E31" s="73" t="s">
        <v>1733</v>
      </c>
      <c r="F31" s="86" t="s">
        <v>1745</v>
      </c>
      <c r="G31" s="86" t="s">
        <v>131</v>
      </c>
      <c r="H31" s="83">
        <v>3111.333924</v>
      </c>
      <c r="I31" s="85">
        <v>3285.48</v>
      </c>
      <c r="J31" s="73"/>
      <c r="K31" s="83">
        <v>102.222253806</v>
      </c>
      <c r="L31" s="84">
        <v>6.3220684660784585E-4</v>
      </c>
      <c r="M31" s="84">
        <f t="shared" si="0"/>
        <v>6.2401317458587617E-5</v>
      </c>
      <c r="N31" s="84">
        <f>K31/'סכום נכסי הקרן'!$C$42</f>
        <v>9.9783279480925121E-6</v>
      </c>
    </row>
    <row r="32" spans="2:14">
      <c r="B32" s="76" t="s">
        <v>1756</v>
      </c>
      <c r="C32" s="73" t="s">
        <v>1757</v>
      </c>
      <c r="D32" s="86" t="s">
        <v>118</v>
      </c>
      <c r="E32" s="73" t="s">
        <v>1733</v>
      </c>
      <c r="F32" s="86" t="s">
        <v>1745</v>
      </c>
      <c r="G32" s="86" t="s">
        <v>131</v>
      </c>
      <c r="H32" s="83">
        <v>63037.000599999999</v>
      </c>
      <c r="I32" s="85">
        <v>3430.19</v>
      </c>
      <c r="J32" s="73"/>
      <c r="K32" s="83">
        <v>2162.288890929</v>
      </c>
      <c r="L32" s="84">
        <v>1.623264814341712E-3</v>
      </c>
      <c r="M32" s="84">
        <f t="shared" si="0"/>
        <v>1.3199638092123351E-3</v>
      </c>
      <c r="N32" s="84">
        <f>K32/'סכום נכסי הקרן'!$C$42</f>
        <v>2.1106977070916807E-4</v>
      </c>
    </row>
    <row r="33" spans="2:14">
      <c r="B33" s="76" t="s">
        <v>1758</v>
      </c>
      <c r="C33" s="73" t="s">
        <v>1759</v>
      </c>
      <c r="D33" s="86" t="s">
        <v>118</v>
      </c>
      <c r="E33" s="73" t="s">
        <v>1733</v>
      </c>
      <c r="F33" s="86" t="s">
        <v>1745</v>
      </c>
      <c r="G33" s="86" t="s">
        <v>131</v>
      </c>
      <c r="H33" s="83">
        <v>38541.468615999998</v>
      </c>
      <c r="I33" s="85">
        <v>3800.64</v>
      </c>
      <c r="J33" s="73"/>
      <c r="K33" s="83">
        <v>1464.822472848</v>
      </c>
      <c r="L33" s="84">
        <v>1.8515079302193539E-3</v>
      </c>
      <c r="M33" s="84">
        <f t="shared" si="0"/>
        <v>8.9419719039002656E-4</v>
      </c>
      <c r="N33" s="84">
        <f>K33/'סכום נכסי הקרן'!$C$42</f>
        <v>1.4298725058002252E-4</v>
      </c>
    </row>
    <row r="34" spans="2:14">
      <c r="B34" s="76" t="s">
        <v>1760</v>
      </c>
      <c r="C34" s="73" t="s">
        <v>1761</v>
      </c>
      <c r="D34" s="86" t="s">
        <v>118</v>
      </c>
      <c r="E34" s="73" t="s">
        <v>1738</v>
      </c>
      <c r="F34" s="86" t="s">
        <v>1745</v>
      </c>
      <c r="G34" s="86" t="s">
        <v>131</v>
      </c>
      <c r="H34" s="83">
        <v>855709.72857100004</v>
      </c>
      <c r="I34" s="85">
        <v>344.12</v>
      </c>
      <c r="J34" s="73"/>
      <c r="K34" s="83">
        <v>2944.6683178010003</v>
      </c>
      <c r="L34" s="84">
        <v>1.8997284559661082E-3</v>
      </c>
      <c r="M34" s="84">
        <f t="shared" si="0"/>
        <v>1.7975653604553965E-3</v>
      </c>
      <c r="N34" s="84">
        <f>K34/'סכום נכסי הקרן'!$C$42</f>
        <v>2.8744099331971134E-4</v>
      </c>
    </row>
    <row r="35" spans="2:14">
      <c r="B35" s="76" t="s">
        <v>1762</v>
      </c>
      <c r="C35" s="73" t="s">
        <v>1763</v>
      </c>
      <c r="D35" s="86" t="s">
        <v>118</v>
      </c>
      <c r="E35" s="73" t="s">
        <v>1738</v>
      </c>
      <c r="F35" s="86" t="s">
        <v>1745</v>
      </c>
      <c r="G35" s="86" t="s">
        <v>131</v>
      </c>
      <c r="H35" s="83">
        <v>625760.59568000003</v>
      </c>
      <c r="I35" s="85">
        <v>382.04</v>
      </c>
      <c r="J35" s="73"/>
      <c r="K35" s="83">
        <v>2390.6557799789998</v>
      </c>
      <c r="L35" s="84">
        <v>2.2275197042362412E-3</v>
      </c>
      <c r="M35" s="84">
        <f t="shared" si="0"/>
        <v>1.4593698016460751E-3</v>
      </c>
      <c r="N35" s="84">
        <f>K35/'סכום נכסי הקרן'!$C$42</f>
        <v>2.3336158708558221E-4</v>
      </c>
    </row>
    <row r="36" spans="2:14">
      <c r="B36" s="72"/>
      <c r="C36" s="73"/>
      <c r="D36" s="73"/>
      <c r="E36" s="73"/>
      <c r="F36" s="73"/>
      <c r="G36" s="73"/>
      <c r="H36" s="83"/>
      <c r="I36" s="85"/>
      <c r="J36" s="73"/>
      <c r="K36" s="73"/>
      <c r="L36" s="73"/>
      <c r="M36" s="84"/>
      <c r="N36" s="73"/>
    </row>
    <row r="37" spans="2:14">
      <c r="B37" s="70" t="s">
        <v>196</v>
      </c>
      <c r="C37" s="71"/>
      <c r="D37" s="71"/>
      <c r="E37" s="71"/>
      <c r="F37" s="71"/>
      <c r="G37" s="71"/>
      <c r="H37" s="80"/>
      <c r="I37" s="82"/>
      <c r="J37" s="80">
        <v>63.236947357999995</v>
      </c>
      <c r="K37" s="80">
        <v>1504869.0811078316</v>
      </c>
      <c r="L37" s="71"/>
      <c r="M37" s="81">
        <f t="shared" si="0"/>
        <v>0.91864354157206995</v>
      </c>
      <c r="N37" s="81">
        <f>K37/'סכום נכסי הקרן'!$C$42</f>
        <v>0.14689636210463983</v>
      </c>
    </row>
    <row r="38" spans="2:14">
      <c r="B38" s="89" t="s">
        <v>224</v>
      </c>
      <c r="C38" s="71"/>
      <c r="D38" s="71"/>
      <c r="E38" s="71"/>
      <c r="F38" s="71"/>
      <c r="G38" s="71"/>
      <c r="H38" s="80"/>
      <c r="I38" s="82"/>
      <c r="J38" s="71"/>
      <c r="K38" s="80">
        <v>1473055.1108606807</v>
      </c>
      <c r="L38" s="71"/>
      <c r="M38" s="81">
        <f t="shared" si="0"/>
        <v>0.89922278353656282</v>
      </c>
      <c r="N38" s="81">
        <f>K38/'סכום נכסי הקרן'!$C$42</f>
        <v>0.14379087169880908</v>
      </c>
    </row>
    <row r="39" spans="2:14">
      <c r="B39" s="76" t="s">
        <v>1764</v>
      </c>
      <c r="C39" s="73" t="s">
        <v>1765</v>
      </c>
      <c r="D39" s="86" t="s">
        <v>27</v>
      </c>
      <c r="E39" s="73"/>
      <c r="F39" s="86" t="s">
        <v>1721</v>
      </c>
      <c r="G39" s="86" t="s">
        <v>130</v>
      </c>
      <c r="H39" s="83">
        <v>299190.29627599998</v>
      </c>
      <c r="I39" s="85">
        <v>4496.96</v>
      </c>
      <c r="J39" s="73"/>
      <c r="K39" s="83">
        <v>43256.114451316003</v>
      </c>
      <c r="L39" s="84">
        <v>7.2737735946064187E-3</v>
      </c>
      <c r="M39" s="84">
        <f t="shared" si="0"/>
        <v>2.640558615567461E-2</v>
      </c>
      <c r="N39" s="84">
        <f>K39/'סכום נכסי הקרן'!$C$42</f>
        <v>4.2224044147432058E-3</v>
      </c>
    </row>
    <row r="40" spans="2:14">
      <c r="B40" s="76" t="s">
        <v>1766</v>
      </c>
      <c r="C40" s="73" t="s">
        <v>1767</v>
      </c>
      <c r="D40" s="86" t="s">
        <v>27</v>
      </c>
      <c r="E40" s="73"/>
      <c r="F40" s="86" t="s">
        <v>1721</v>
      </c>
      <c r="G40" s="86" t="s">
        <v>130</v>
      </c>
      <c r="H40" s="83">
        <v>4560.8297739999989</v>
      </c>
      <c r="I40" s="85">
        <v>592.78</v>
      </c>
      <c r="J40" s="73"/>
      <c r="K40" s="83">
        <v>86.919732985999971</v>
      </c>
      <c r="L40" s="84">
        <v>1.4168258477573587E-5</v>
      </c>
      <c r="M40" s="84">
        <f t="shared" si="0"/>
        <v>5.3059932153019061E-5</v>
      </c>
      <c r="N40" s="84">
        <f>K40/'סכום נכסי הקרן'!$C$42</f>
        <v>8.4845869524746732E-6</v>
      </c>
    </row>
    <row r="41" spans="2:14">
      <c r="B41" s="76" t="s">
        <v>1768</v>
      </c>
      <c r="C41" s="73" t="s">
        <v>1769</v>
      </c>
      <c r="D41" s="86" t="s">
        <v>27</v>
      </c>
      <c r="E41" s="73"/>
      <c r="F41" s="86" t="s">
        <v>1721</v>
      </c>
      <c r="G41" s="86" t="s">
        <v>130</v>
      </c>
      <c r="H41" s="83">
        <v>353985.16869700002</v>
      </c>
      <c r="I41" s="85">
        <v>7834.6</v>
      </c>
      <c r="J41" s="73"/>
      <c r="K41" s="83">
        <v>89162.630316524999</v>
      </c>
      <c r="L41" s="84">
        <v>7.8945997492578992E-3</v>
      </c>
      <c r="M41" s="84">
        <f t="shared" si="0"/>
        <v>5.4429103181225215E-2</v>
      </c>
      <c r="N41" s="84">
        <f>K41/'סכום נכסי הקרן'!$C$42</f>
        <v>8.7035252392429728E-3</v>
      </c>
    </row>
    <row r="42" spans="2:14">
      <c r="B42" s="76" t="s">
        <v>1770</v>
      </c>
      <c r="C42" s="73" t="s">
        <v>1771</v>
      </c>
      <c r="D42" s="86" t="s">
        <v>27</v>
      </c>
      <c r="E42" s="73"/>
      <c r="F42" s="86" t="s">
        <v>1721</v>
      </c>
      <c r="G42" s="86" t="s">
        <v>132</v>
      </c>
      <c r="H42" s="83">
        <v>39930.220399999998</v>
      </c>
      <c r="I42" s="85">
        <v>6091.6</v>
      </c>
      <c r="J42" s="73"/>
      <c r="K42" s="83">
        <v>9593.5866613460021</v>
      </c>
      <c r="L42" s="84">
        <v>1.7675057307504727E-3</v>
      </c>
      <c r="M42" s="84">
        <f t="shared" si="0"/>
        <v>5.8563808224896072E-3</v>
      </c>
      <c r="N42" s="84">
        <f>K42/'סכום נכסי הקרן'!$C$42</f>
        <v>9.3646882494912798E-4</v>
      </c>
    </row>
    <row r="43" spans="2:14">
      <c r="B43" s="76" t="s">
        <v>1772</v>
      </c>
      <c r="C43" s="73" t="s">
        <v>1773</v>
      </c>
      <c r="D43" s="86" t="s">
        <v>1468</v>
      </c>
      <c r="E43" s="73"/>
      <c r="F43" s="86" t="s">
        <v>1721</v>
      </c>
      <c r="G43" s="86" t="s">
        <v>130</v>
      </c>
      <c r="H43" s="83">
        <v>59962.014067999997</v>
      </c>
      <c r="I43" s="85">
        <v>6748</v>
      </c>
      <c r="J43" s="73"/>
      <c r="K43" s="83">
        <v>13008.651020111</v>
      </c>
      <c r="L43" s="84">
        <v>3.3164830789823006E-4</v>
      </c>
      <c r="M43" s="84">
        <f t="shared" si="0"/>
        <v>7.9410982617786861E-3</v>
      </c>
      <c r="N43" s="84">
        <f>K43/'סכום נכסי הקרן'!$C$42</f>
        <v>1.2698270797991034E-3</v>
      </c>
    </row>
    <row r="44" spans="2:14">
      <c r="B44" s="76" t="s">
        <v>1774</v>
      </c>
      <c r="C44" s="73" t="s">
        <v>1775</v>
      </c>
      <c r="D44" s="86" t="s">
        <v>1468</v>
      </c>
      <c r="E44" s="73"/>
      <c r="F44" s="86" t="s">
        <v>1721</v>
      </c>
      <c r="G44" s="86" t="s">
        <v>130</v>
      </c>
      <c r="H44" s="83">
        <v>36915.203544000004</v>
      </c>
      <c r="I44" s="85">
        <v>16078</v>
      </c>
      <c r="J44" s="73"/>
      <c r="K44" s="83">
        <v>19081.752959130001</v>
      </c>
      <c r="L44" s="84">
        <v>3.2295847141776863E-4</v>
      </c>
      <c r="M44" s="84">
        <f t="shared" si="0"/>
        <v>1.164840804947234E-2</v>
      </c>
      <c r="N44" s="84">
        <f>K44/'סכום נכסי הקרן'!$C$42</f>
        <v>1.862647141512233E-3</v>
      </c>
    </row>
    <row r="45" spans="2:14">
      <c r="B45" s="76" t="s">
        <v>1776</v>
      </c>
      <c r="C45" s="73" t="s">
        <v>1777</v>
      </c>
      <c r="D45" s="86" t="s">
        <v>1468</v>
      </c>
      <c r="E45" s="73"/>
      <c r="F45" s="86" t="s">
        <v>1721</v>
      </c>
      <c r="G45" s="86" t="s">
        <v>130</v>
      </c>
      <c r="H45" s="83">
        <v>78136.596141999995</v>
      </c>
      <c r="I45" s="85">
        <v>6745</v>
      </c>
      <c r="J45" s="73"/>
      <c r="K45" s="83">
        <v>16944.057612755998</v>
      </c>
      <c r="L45" s="84">
        <v>3.9618638799728277E-4</v>
      </c>
      <c r="M45" s="84">
        <f t="shared" si="0"/>
        <v>1.0343457307611473E-2</v>
      </c>
      <c r="N45" s="84">
        <f>K45/'סכום נכסי הקרן'!$C$42</f>
        <v>1.6539780462317393E-3</v>
      </c>
    </row>
    <row r="46" spans="2:14">
      <c r="B46" s="76" t="s">
        <v>1778</v>
      </c>
      <c r="C46" s="73" t="s">
        <v>1779</v>
      </c>
      <c r="D46" s="86" t="s">
        <v>120</v>
      </c>
      <c r="E46" s="73"/>
      <c r="F46" s="86" t="s">
        <v>1721</v>
      </c>
      <c r="G46" s="86" t="s">
        <v>139</v>
      </c>
      <c r="H46" s="83">
        <v>914373.86783300003</v>
      </c>
      <c r="I46" s="85">
        <v>1897</v>
      </c>
      <c r="J46" s="73"/>
      <c r="K46" s="83">
        <v>54102.886385926999</v>
      </c>
      <c r="L46" s="84">
        <v>2.5977852099611702E-4</v>
      </c>
      <c r="M46" s="84">
        <f t="shared" si="0"/>
        <v>3.3026970772933276E-2</v>
      </c>
      <c r="N46" s="84">
        <f>K46/'סכום נכסי הקרן'!$C$42</f>
        <v>5.2812017265997909E-3</v>
      </c>
    </row>
    <row r="47" spans="2:14">
      <c r="B47" s="76" t="s">
        <v>1780</v>
      </c>
      <c r="C47" s="73" t="s">
        <v>1781</v>
      </c>
      <c r="D47" s="86" t="s">
        <v>1468</v>
      </c>
      <c r="E47" s="73"/>
      <c r="F47" s="86" t="s">
        <v>1721</v>
      </c>
      <c r="G47" s="86" t="s">
        <v>130</v>
      </c>
      <c r="H47" s="83">
        <v>68451.806400000001</v>
      </c>
      <c r="I47" s="85">
        <v>2948</v>
      </c>
      <c r="J47" s="73"/>
      <c r="K47" s="83">
        <v>6487.7389973399995</v>
      </c>
      <c r="L47" s="84">
        <v>8.1582956294451035E-5</v>
      </c>
      <c r="M47" s="84">
        <f t="shared" si="0"/>
        <v>3.960423935964027E-3</v>
      </c>
      <c r="N47" s="84">
        <f>K47/'סכום נכסי הקרן'!$C$42</f>
        <v>6.3329446325793729E-4</v>
      </c>
    </row>
    <row r="48" spans="2:14">
      <c r="B48" s="76" t="s">
        <v>1782</v>
      </c>
      <c r="C48" s="73" t="s">
        <v>1783</v>
      </c>
      <c r="D48" s="86" t="s">
        <v>1468</v>
      </c>
      <c r="E48" s="73"/>
      <c r="F48" s="86" t="s">
        <v>1721</v>
      </c>
      <c r="G48" s="86" t="s">
        <v>130</v>
      </c>
      <c r="H48" s="83">
        <v>59610.114739999997</v>
      </c>
      <c r="I48" s="85">
        <v>11344</v>
      </c>
      <c r="J48" s="73"/>
      <c r="K48" s="83">
        <v>21740.38110278</v>
      </c>
      <c r="L48" s="84">
        <v>2.633940719807378E-4</v>
      </c>
      <c r="M48" s="84">
        <f t="shared" si="0"/>
        <v>1.327136090581507E-2</v>
      </c>
      <c r="N48" s="84">
        <f>K48/'סכום נכסי הקרן'!$C$42</f>
        <v>2.1221665956588308E-3</v>
      </c>
    </row>
    <row r="49" spans="2:14">
      <c r="B49" s="76" t="s">
        <v>1784</v>
      </c>
      <c r="C49" s="73" t="s">
        <v>1785</v>
      </c>
      <c r="D49" s="86" t="s">
        <v>27</v>
      </c>
      <c r="E49" s="73"/>
      <c r="F49" s="86" t="s">
        <v>1721</v>
      </c>
      <c r="G49" s="86" t="s">
        <v>138</v>
      </c>
      <c r="H49" s="83">
        <v>244166.62369499999</v>
      </c>
      <c r="I49" s="85">
        <v>3970</v>
      </c>
      <c r="J49" s="73"/>
      <c r="K49" s="83">
        <v>24443.884506324994</v>
      </c>
      <c r="L49" s="84">
        <v>4.2356203141924141E-3</v>
      </c>
      <c r="M49" s="84">
        <f t="shared" si="0"/>
        <v>1.4921707751572848E-2</v>
      </c>
      <c r="N49" s="84">
        <f>K49/'סכום נכסי הקרן'!$C$42</f>
        <v>2.3860665055605713E-3</v>
      </c>
    </row>
    <row r="50" spans="2:14">
      <c r="B50" s="76" t="s">
        <v>1786</v>
      </c>
      <c r="C50" s="73" t="s">
        <v>1787</v>
      </c>
      <c r="D50" s="86" t="s">
        <v>1468</v>
      </c>
      <c r="E50" s="73"/>
      <c r="F50" s="86" t="s">
        <v>1721</v>
      </c>
      <c r="G50" s="86" t="s">
        <v>130</v>
      </c>
      <c r="H50" s="83">
        <v>152954.249408</v>
      </c>
      <c r="I50" s="85">
        <v>8855</v>
      </c>
      <c r="J50" s="73"/>
      <c r="K50" s="83">
        <v>43544.277593968007</v>
      </c>
      <c r="L50" s="84">
        <v>8.3798609188827898E-4</v>
      </c>
      <c r="M50" s="84">
        <f t="shared" si="0"/>
        <v>2.6581494620563459E-2</v>
      </c>
      <c r="N50" s="84">
        <f>K50/'סכום נכסי הקרן'!$C$42</f>
        <v>4.2505331854646149E-3</v>
      </c>
    </row>
    <row r="51" spans="2:14">
      <c r="B51" s="76" t="s">
        <v>1788</v>
      </c>
      <c r="C51" s="73" t="s">
        <v>1789</v>
      </c>
      <c r="D51" s="86" t="s">
        <v>1468</v>
      </c>
      <c r="E51" s="73"/>
      <c r="F51" s="86" t="s">
        <v>1721</v>
      </c>
      <c r="G51" s="86" t="s">
        <v>130</v>
      </c>
      <c r="H51" s="83">
        <v>31088.528740000002</v>
      </c>
      <c r="I51" s="85">
        <v>8233</v>
      </c>
      <c r="J51" s="73"/>
      <c r="K51" s="83">
        <v>8228.8522062930006</v>
      </c>
      <c r="L51" s="84">
        <v>1.8671789033033034E-3</v>
      </c>
      <c r="M51" s="84">
        <f t="shared" si="0"/>
        <v>5.023282110558875E-3</v>
      </c>
      <c r="N51" s="84">
        <f>K51/'סכום נכסי הקרן'!$C$42</f>
        <v>8.0325157090164513E-4</v>
      </c>
    </row>
    <row r="52" spans="2:14">
      <c r="B52" s="76" t="s">
        <v>1790</v>
      </c>
      <c r="C52" s="73" t="s">
        <v>1791</v>
      </c>
      <c r="D52" s="86" t="s">
        <v>1468</v>
      </c>
      <c r="E52" s="73"/>
      <c r="F52" s="86" t="s">
        <v>1721</v>
      </c>
      <c r="G52" s="86" t="s">
        <v>130</v>
      </c>
      <c r="H52" s="83">
        <v>38218.925239999997</v>
      </c>
      <c r="I52" s="85">
        <v>12231</v>
      </c>
      <c r="J52" s="73"/>
      <c r="K52" s="83">
        <v>15028.699938726</v>
      </c>
      <c r="L52" s="84">
        <v>1.4756341791505791E-2</v>
      </c>
      <c r="M52" s="84">
        <f t="shared" si="0"/>
        <v>9.1742320380266557E-3</v>
      </c>
      <c r="N52" s="84">
        <f>K52/'סכום נכסי הקרן'!$C$42</f>
        <v>1.467012231081172E-3</v>
      </c>
    </row>
    <row r="53" spans="2:14">
      <c r="B53" s="76" t="s">
        <v>1792</v>
      </c>
      <c r="C53" s="73" t="s">
        <v>1793</v>
      </c>
      <c r="D53" s="86" t="s">
        <v>119</v>
      </c>
      <c r="E53" s="73"/>
      <c r="F53" s="86" t="s">
        <v>1721</v>
      </c>
      <c r="G53" s="86" t="s">
        <v>130</v>
      </c>
      <c r="H53" s="83">
        <v>541910.13399999996</v>
      </c>
      <c r="I53" s="85">
        <v>702.25</v>
      </c>
      <c r="J53" s="73"/>
      <c r="K53" s="83">
        <v>12234.887989987998</v>
      </c>
      <c r="L53" s="84">
        <v>1.3929325993366125E-2</v>
      </c>
      <c r="M53" s="84">
        <f t="shared" si="0"/>
        <v>7.4687565682365099E-3</v>
      </c>
      <c r="N53" s="84">
        <f>K53/'סכום נכסי הקרן'!$C$42</f>
        <v>1.1942969385508977E-3</v>
      </c>
    </row>
    <row r="54" spans="2:14">
      <c r="B54" s="76" t="s">
        <v>1794</v>
      </c>
      <c r="C54" s="73" t="s">
        <v>1795</v>
      </c>
      <c r="D54" s="86" t="s">
        <v>27</v>
      </c>
      <c r="E54" s="73"/>
      <c r="F54" s="86" t="s">
        <v>1721</v>
      </c>
      <c r="G54" s="86" t="s">
        <v>132</v>
      </c>
      <c r="H54" s="83">
        <v>217904.9170410001</v>
      </c>
      <c r="I54" s="85">
        <v>4980.5</v>
      </c>
      <c r="J54" s="73"/>
      <c r="K54" s="83">
        <v>42804.348602129001</v>
      </c>
      <c r="L54" s="84">
        <v>1.6844845163961047E-2</v>
      </c>
      <c r="M54" s="84">
        <f t="shared" si="0"/>
        <v>2.6129806830503716E-2</v>
      </c>
      <c r="N54" s="84">
        <f>K54/'סכום נכסי הקרן'!$C$42</f>
        <v>4.17830572163973E-3</v>
      </c>
    </row>
    <row r="55" spans="2:14">
      <c r="B55" s="76" t="s">
        <v>1796</v>
      </c>
      <c r="C55" s="73" t="s">
        <v>1797</v>
      </c>
      <c r="D55" s="86" t="s">
        <v>1547</v>
      </c>
      <c r="E55" s="73"/>
      <c r="F55" s="86" t="s">
        <v>1721</v>
      </c>
      <c r="G55" s="86" t="s">
        <v>135</v>
      </c>
      <c r="H55" s="83">
        <v>1003871.4673270001</v>
      </c>
      <c r="I55" s="85">
        <v>3454</v>
      </c>
      <c r="J55" s="73"/>
      <c r="K55" s="83">
        <v>14378.151671767002</v>
      </c>
      <c r="L55" s="84">
        <v>6.5102460256619941E-3</v>
      </c>
      <c r="M55" s="84">
        <f t="shared" si="0"/>
        <v>8.7771064864252922E-3</v>
      </c>
      <c r="N55" s="84">
        <f>K55/'סכום נכסי הקרן'!$C$42</f>
        <v>1.4035095815886295E-3</v>
      </c>
    </row>
    <row r="56" spans="2:14">
      <c r="B56" s="76" t="s">
        <v>1798</v>
      </c>
      <c r="C56" s="73" t="s">
        <v>1799</v>
      </c>
      <c r="D56" s="86" t="s">
        <v>27</v>
      </c>
      <c r="E56" s="73"/>
      <c r="F56" s="86" t="s">
        <v>1721</v>
      </c>
      <c r="G56" s="86" t="s">
        <v>132</v>
      </c>
      <c r="H56" s="83">
        <v>660640.07741800009</v>
      </c>
      <c r="I56" s="85">
        <v>2442</v>
      </c>
      <c r="J56" s="73"/>
      <c r="K56" s="83">
        <v>63629.497526152001</v>
      </c>
      <c r="L56" s="84">
        <v>2.7331240702775711E-3</v>
      </c>
      <c r="M56" s="84">
        <f t="shared" si="0"/>
        <v>3.8842466557186907E-2</v>
      </c>
      <c r="N56" s="84">
        <f>K56/'סכום נכסי הקרן'!$C$42</f>
        <v>6.2111327998426412E-3</v>
      </c>
    </row>
    <row r="57" spans="2:14">
      <c r="B57" s="76" t="s">
        <v>1800</v>
      </c>
      <c r="C57" s="73" t="s">
        <v>1801</v>
      </c>
      <c r="D57" s="86" t="s">
        <v>120</v>
      </c>
      <c r="E57" s="73"/>
      <c r="F57" s="86" t="s">
        <v>1721</v>
      </c>
      <c r="G57" s="86" t="s">
        <v>139</v>
      </c>
      <c r="H57" s="83">
        <v>52536.761412000007</v>
      </c>
      <c r="I57" s="85">
        <v>28450</v>
      </c>
      <c r="J57" s="73"/>
      <c r="K57" s="83">
        <v>46620.278861988001</v>
      </c>
      <c r="L57" s="84">
        <v>2.0106873592188102E-3</v>
      </c>
      <c r="M57" s="84">
        <f t="shared" si="0"/>
        <v>2.845923184980725E-2</v>
      </c>
      <c r="N57" s="84">
        <f>K57/'סכום נכסי הקרן'!$C$42</f>
        <v>4.550794119637545E-3</v>
      </c>
    </row>
    <row r="58" spans="2:14">
      <c r="B58" s="76" t="s">
        <v>1802</v>
      </c>
      <c r="C58" s="73" t="s">
        <v>1803</v>
      </c>
      <c r="D58" s="86" t="s">
        <v>1468</v>
      </c>
      <c r="E58" s="73"/>
      <c r="F58" s="86" t="s">
        <v>1721</v>
      </c>
      <c r="G58" s="86" t="s">
        <v>130</v>
      </c>
      <c r="H58" s="83">
        <v>6679.7554410000002</v>
      </c>
      <c r="I58" s="85">
        <v>22983</v>
      </c>
      <c r="J58" s="73"/>
      <c r="K58" s="83">
        <v>4935.694340944</v>
      </c>
      <c r="L58" s="84">
        <v>2.8558167768277044E-5</v>
      </c>
      <c r="M58" s="84">
        <f t="shared" si="0"/>
        <v>3.0129821832369252E-3</v>
      </c>
      <c r="N58" s="84">
        <f>K58/'סכום נכסי הקרן'!$C$42</f>
        <v>4.8179310230188653E-4</v>
      </c>
    </row>
    <row r="59" spans="2:14">
      <c r="B59" s="76" t="s">
        <v>1804</v>
      </c>
      <c r="C59" s="73" t="s">
        <v>1805</v>
      </c>
      <c r="D59" s="86" t="s">
        <v>1468</v>
      </c>
      <c r="E59" s="73"/>
      <c r="F59" s="86" t="s">
        <v>1721</v>
      </c>
      <c r="G59" s="86" t="s">
        <v>130</v>
      </c>
      <c r="H59" s="83">
        <v>60750.978179999998</v>
      </c>
      <c r="I59" s="85">
        <v>5580</v>
      </c>
      <c r="J59" s="73"/>
      <c r="K59" s="83">
        <v>10898.543232557</v>
      </c>
      <c r="L59" s="84">
        <v>1.6993280609790208E-3</v>
      </c>
      <c r="M59" s="84">
        <f t="shared" si="0"/>
        <v>6.6529882757389684E-3</v>
      </c>
      <c r="N59" s="84">
        <f>K59/'סכום נכסי הקרן'!$C$42</f>
        <v>1.0638509177982429E-3</v>
      </c>
    </row>
    <row r="60" spans="2:14">
      <c r="B60" s="76" t="s">
        <v>1806</v>
      </c>
      <c r="C60" s="73" t="s">
        <v>1807</v>
      </c>
      <c r="D60" s="86" t="s">
        <v>1468</v>
      </c>
      <c r="E60" s="73"/>
      <c r="F60" s="86" t="s">
        <v>1721</v>
      </c>
      <c r="G60" s="86" t="s">
        <v>130</v>
      </c>
      <c r="H60" s="83">
        <v>8122.9476930000001</v>
      </c>
      <c r="I60" s="85">
        <v>23468</v>
      </c>
      <c r="J60" s="73"/>
      <c r="K60" s="83">
        <v>6128.7331670159992</v>
      </c>
      <c r="L60" s="84">
        <v>1.6922807693749999E-3</v>
      </c>
      <c r="M60" s="84">
        <f t="shared" si="0"/>
        <v>3.7412697307549767E-3</v>
      </c>
      <c r="N60" s="84">
        <f>K60/'סכום נכסי הקרן'!$C$42</f>
        <v>5.9825045105049105E-4</v>
      </c>
    </row>
    <row r="61" spans="2:14">
      <c r="B61" s="76" t="s">
        <v>1808</v>
      </c>
      <c r="C61" s="73" t="s">
        <v>1809</v>
      </c>
      <c r="D61" s="86" t="s">
        <v>1468</v>
      </c>
      <c r="E61" s="73"/>
      <c r="F61" s="86" t="s">
        <v>1721</v>
      </c>
      <c r="G61" s="86" t="s">
        <v>130</v>
      </c>
      <c r="H61" s="83">
        <v>20706.671436000001</v>
      </c>
      <c r="I61" s="85">
        <v>22054</v>
      </c>
      <c r="J61" s="73"/>
      <c r="K61" s="83">
        <v>14681.777558963</v>
      </c>
      <c r="L61" s="84">
        <v>2.9580959194285715E-3</v>
      </c>
      <c r="M61" s="84">
        <f t="shared" si="0"/>
        <v>8.9624541447886081E-3</v>
      </c>
      <c r="N61" s="84">
        <f>K61/'סכום נכסי הקרן'!$C$42</f>
        <v>1.4331477333918759E-3</v>
      </c>
    </row>
    <row r="62" spans="2:14">
      <c r="B62" s="76" t="s">
        <v>1810</v>
      </c>
      <c r="C62" s="73" t="s">
        <v>1811</v>
      </c>
      <c r="D62" s="86" t="s">
        <v>27</v>
      </c>
      <c r="E62" s="73"/>
      <c r="F62" s="86" t="s">
        <v>1721</v>
      </c>
      <c r="G62" s="86" t="s">
        <v>132</v>
      </c>
      <c r="H62" s="83">
        <v>148312.247199</v>
      </c>
      <c r="I62" s="85">
        <v>2801</v>
      </c>
      <c r="J62" s="73"/>
      <c r="K62" s="83">
        <v>16384.682940425002</v>
      </c>
      <c r="L62" s="84">
        <v>1.5947553462258065E-2</v>
      </c>
      <c r="M62" s="84">
        <f t="shared" si="0"/>
        <v>1.0001988447292028E-2</v>
      </c>
      <c r="N62" s="84">
        <f>K62/'סכום נכסי הקרן'!$C$42</f>
        <v>1.5993752203444485E-3</v>
      </c>
    </row>
    <row r="63" spans="2:14">
      <c r="B63" s="76" t="s">
        <v>1812</v>
      </c>
      <c r="C63" s="73" t="s">
        <v>1813</v>
      </c>
      <c r="D63" s="86" t="s">
        <v>119</v>
      </c>
      <c r="E63" s="73"/>
      <c r="F63" s="86" t="s">
        <v>1721</v>
      </c>
      <c r="G63" s="86" t="s">
        <v>133</v>
      </c>
      <c r="H63" s="83">
        <v>798604.40800000017</v>
      </c>
      <c r="I63" s="85">
        <v>636.20000000000005</v>
      </c>
      <c r="J63" s="73"/>
      <c r="K63" s="83">
        <v>22314.019630187999</v>
      </c>
      <c r="L63" s="84">
        <v>6.033642186740666E-4</v>
      </c>
      <c r="M63" s="84">
        <f t="shared" si="0"/>
        <v>1.3621537100552444E-2</v>
      </c>
      <c r="N63" s="84">
        <f>K63/'סכום נכסי הקרן'!$C$42</f>
        <v>2.1781617741744694E-3</v>
      </c>
    </row>
    <row r="64" spans="2:14">
      <c r="B64" s="76" t="s">
        <v>1814</v>
      </c>
      <c r="C64" s="73" t="s">
        <v>1815</v>
      </c>
      <c r="D64" s="86" t="s">
        <v>1547</v>
      </c>
      <c r="E64" s="73"/>
      <c r="F64" s="86" t="s">
        <v>1721</v>
      </c>
      <c r="G64" s="86" t="s">
        <v>130</v>
      </c>
      <c r="H64" s="83">
        <v>2206829.1951640001</v>
      </c>
      <c r="I64" s="85">
        <v>226</v>
      </c>
      <c r="J64" s="73"/>
      <c r="K64" s="83">
        <v>16034.600249142</v>
      </c>
      <c r="L64" s="84">
        <v>9.9608629887790578E-3</v>
      </c>
      <c r="M64" s="84">
        <f t="shared" si="0"/>
        <v>9.7882813498436916E-3</v>
      </c>
      <c r="N64" s="84">
        <f>K64/'סכום נכסי הקרן'!$C$42</f>
        <v>1.5652022318560302E-3</v>
      </c>
    </row>
    <row r="65" spans="2:14">
      <c r="B65" s="76" t="s">
        <v>1816</v>
      </c>
      <c r="C65" s="73" t="s">
        <v>1817</v>
      </c>
      <c r="D65" s="86" t="s">
        <v>1468</v>
      </c>
      <c r="E65" s="73"/>
      <c r="F65" s="86" t="s">
        <v>1721</v>
      </c>
      <c r="G65" s="86" t="s">
        <v>130</v>
      </c>
      <c r="H65" s="83">
        <v>160968.700988</v>
      </c>
      <c r="I65" s="85">
        <v>19606</v>
      </c>
      <c r="J65" s="73"/>
      <c r="K65" s="83">
        <v>101463.868102826</v>
      </c>
      <c r="L65" s="84">
        <v>5.3844690077939458E-4</v>
      </c>
      <c r="M65" s="84">
        <f t="shared" si="0"/>
        <v>6.193836281556412E-2</v>
      </c>
      <c r="N65" s="84">
        <f>K65/'סכום נכסי הקרן'!$C$42</f>
        <v>9.9042988499689621E-3</v>
      </c>
    </row>
    <row r="66" spans="2:14">
      <c r="B66" s="76" t="s">
        <v>1818</v>
      </c>
      <c r="C66" s="73" t="s">
        <v>1819</v>
      </c>
      <c r="D66" s="86" t="s">
        <v>119</v>
      </c>
      <c r="E66" s="73"/>
      <c r="F66" s="86" t="s">
        <v>1721</v>
      </c>
      <c r="G66" s="86" t="s">
        <v>130</v>
      </c>
      <c r="H66" s="83">
        <v>3325999.287982</v>
      </c>
      <c r="I66" s="85">
        <v>842</v>
      </c>
      <c r="J66" s="73"/>
      <c r="K66" s="83">
        <v>90035.798525406004</v>
      </c>
      <c r="L66" s="84">
        <v>1.9125395301517297E-2</v>
      </c>
      <c r="M66" s="84">
        <f t="shared" si="0"/>
        <v>5.4962126515855816E-2</v>
      </c>
      <c r="N66" s="84">
        <f>K66/'סכום נכסי הקרן'!$C$42</f>
        <v>8.7887587223414634E-3</v>
      </c>
    </row>
    <row r="67" spans="2:14">
      <c r="B67" s="76" t="s">
        <v>1820</v>
      </c>
      <c r="C67" s="73" t="s">
        <v>1821</v>
      </c>
      <c r="D67" s="86" t="s">
        <v>1468</v>
      </c>
      <c r="E67" s="73"/>
      <c r="F67" s="86" t="s">
        <v>1721</v>
      </c>
      <c r="G67" s="86" t="s">
        <v>130</v>
      </c>
      <c r="H67" s="83">
        <v>47268.13996</v>
      </c>
      <c r="I67" s="85">
        <v>35410</v>
      </c>
      <c r="J67" s="73"/>
      <c r="K67" s="83">
        <v>53811.539476172999</v>
      </c>
      <c r="L67" s="84">
        <v>2.8135797595238094E-3</v>
      </c>
      <c r="M67" s="84">
        <f t="shared" si="0"/>
        <v>3.2849118785433166E-2</v>
      </c>
      <c r="N67" s="84">
        <f>K67/'סכום נכסי הקרן'!$C$42</f>
        <v>5.2527621754849627E-3</v>
      </c>
    </row>
    <row r="68" spans="2:14">
      <c r="B68" s="76" t="s">
        <v>1822</v>
      </c>
      <c r="C68" s="73" t="s">
        <v>1823</v>
      </c>
      <c r="D68" s="86" t="s">
        <v>27</v>
      </c>
      <c r="E68" s="73"/>
      <c r="F68" s="86" t="s">
        <v>1721</v>
      </c>
      <c r="G68" s="86" t="s">
        <v>132</v>
      </c>
      <c r="H68" s="83">
        <v>67310.942961000008</v>
      </c>
      <c r="I68" s="85">
        <v>3852</v>
      </c>
      <c r="J68" s="73"/>
      <c r="K68" s="83">
        <v>10226.331591752998</v>
      </c>
      <c r="L68" s="84">
        <v>6.7990851475757588E-3</v>
      </c>
      <c r="M68" s="84">
        <f t="shared" si="0"/>
        <v>6.2426383721184073E-3</v>
      </c>
      <c r="N68" s="84">
        <f>K68/'סכום נכסי הקרן'!$C$42</f>
        <v>9.9823361870016733E-4</v>
      </c>
    </row>
    <row r="69" spans="2:14">
      <c r="B69" s="76" t="s">
        <v>1824</v>
      </c>
      <c r="C69" s="73" t="s">
        <v>1825</v>
      </c>
      <c r="D69" s="86" t="s">
        <v>27</v>
      </c>
      <c r="E69" s="73"/>
      <c r="F69" s="86" t="s">
        <v>1721</v>
      </c>
      <c r="G69" s="86" t="s">
        <v>132</v>
      </c>
      <c r="H69" s="83">
        <v>22817.268799999998</v>
      </c>
      <c r="I69" s="85">
        <v>7180</v>
      </c>
      <c r="J69" s="73"/>
      <c r="K69" s="83">
        <v>6461.5397529579986</v>
      </c>
      <c r="L69" s="84">
        <v>4.9966645789992327E-3</v>
      </c>
      <c r="M69" s="84">
        <f t="shared" si="0"/>
        <v>3.9444306731960289E-3</v>
      </c>
      <c r="N69" s="84">
        <f>K69/'סכום נכסי הקרן'!$C$42</f>
        <v>6.3073704896992949E-4</v>
      </c>
    </row>
    <row r="70" spans="2:14">
      <c r="B70" s="76" t="s">
        <v>1826</v>
      </c>
      <c r="C70" s="73" t="s">
        <v>1827</v>
      </c>
      <c r="D70" s="86" t="s">
        <v>1468</v>
      </c>
      <c r="E70" s="73"/>
      <c r="F70" s="86" t="s">
        <v>1721</v>
      </c>
      <c r="G70" s="86" t="s">
        <v>130</v>
      </c>
      <c r="H70" s="83">
        <v>23273.614175999999</v>
      </c>
      <c r="I70" s="85">
        <v>9472</v>
      </c>
      <c r="J70" s="73"/>
      <c r="K70" s="83">
        <v>7087.3927022240005</v>
      </c>
      <c r="L70" s="84">
        <v>7.5686550165853655E-4</v>
      </c>
      <c r="M70" s="84">
        <f t="shared" si="0"/>
        <v>4.3264810302900813E-3</v>
      </c>
      <c r="N70" s="84">
        <f>K70/'סכום נכסי הקרן'!$C$42</f>
        <v>6.91829088545861E-4</v>
      </c>
    </row>
    <row r="71" spans="2:14">
      <c r="B71" s="76" t="s">
        <v>1828</v>
      </c>
      <c r="C71" s="73" t="s">
        <v>1829</v>
      </c>
      <c r="D71" s="86" t="s">
        <v>27</v>
      </c>
      <c r="E71" s="73"/>
      <c r="F71" s="86" t="s">
        <v>1721</v>
      </c>
      <c r="G71" s="86" t="s">
        <v>132</v>
      </c>
      <c r="H71" s="83">
        <v>119070.091851</v>
      </c>
      <c r="I71" s="85">
        <v>6386</v>
      </c>
      <c r="J71" s="73"/>
      <c r="K71" s="83">
        <v>29990.210944700993</v>
      </c>
      <c r="L71" s="84">
        <v>1.4255623089015266E-2</v>
      </c>
      <c r="M71" s="84">
        <f t="shared" si="0"/>
        <v>1.8307448761225132E-2</v>
      </c>
      <c r="N71" s="84">
        <f>K71/'סכום נכסי הקרן'!$C$42</f>
        <v>2.9274658784830578E-3</v>
      </c>
    </row>
    <row r="72" spans="2:14">
      <c r="B72" s="76" t="s">
        <v>1830</v>
      </c>
      <c r="C72" s="73" t="s">
        <v>1831</v>
      </c>
      <c r="D72" s="86" t="s">
        <v>27</v>
      </c>
      <c r="E72" s="73"/>
      <c r="F72" s="86" t="s">
        <v>1721</v>
      </c>
      <c r="G72" s="86" t="s">
        <v>132</v>
      </c>
      <c r="H72" s="83">
        <v>32400.521695000003</v>
      </c>
      <c r="I72" s="85">
        <v>10719.3</v>
      </c>
      <c r="J72" s="73"/>
      <c r="K72" s="83">
        <v>13698.289688229001</v>
      </c>
      <c r="L72" s="84">
        <v>7.509072550610103E-3</v>
      </c>
      <c r="M72" s="84">
        <f t="shared" si="0"/>
        <v>8.36208645034495E-3</v>
      </c>
      <c r="N72" s="84">
        <f>K72/'סכום נכסי הקרן'!$C$42</f>
        <v>1.3371455015708138E-3</v>
      </c>
    </row>
    <row r="73" spans="2:14">
      <c r="B73" s="76" t="s">
        <v>1832</v>
      </c>
      <c r="C73" s="73" t="s">
        <v>1833</v>
      </c>
      <c r="D73" s="86" t="s">
        <v>27</v>
      </c>
      <c r="E73" s="73"/>
      <c r="F73" s="86" t="s">
        <v>1721</v>
      </c>
      <c r="G73" s="86" t="s">
        <v>132</v>
      </c>
      <c r="H73" s="83">
        <v>163421.50034000003</v>
      </c>
      <c r="I73" s="85">
        <v>6703.4</v>
      </c>
      <c r="J73" s="73"/>
      <c r="K73" s="83">
        <v>43206.814272137017</v>
      </c>
      <c r="L73" s="84">
        <v>1.8114393454935793E-2</v>
      </c>
      <c r="M73" s="84">
        <f t="shared" si="0"/>
        <v>2.63754909854238E-2</v>
      </c>
      <c r="N73" s="84">
        <f>K73/'סכום נכסי הקרן'!$C$42</f>
        <v>4.21759202470648E-3</v>
      </c>
    </row>
    <row r="74" spans="2:14">
      <c r="B74" s="76" t="s">
        <v>1834</v>
      </c>
      <c r="C74" s="73" t="s">
        <v>1835</v>
      </c>
      <c r="D74" s="86" t="s">
        <v>27</v>
      </c>
      <c r="E74" s="73"/>
      <c r="F74" s="86" t="s">
        <v>1721</v>
      </c>
      <c r="G74" s="86" t="s">
        <v>132</v>
      </c>
      <c r="H74" s="83">
        <v>256694.27400100001</v>
      </c>
      <c r="I74" s="85">
        <v>1430.4</v>
      </c>
      <c r="J74" s="73"/>
      <c r="K74" s="83">
        <v>14481.768482538</v>
      </c>
      <c r="L74" s="84">
        <v>6.7199835826903392E-3</v>
      </c>
      <c r="M74" s="84">
        <f t="shared" si="0"/>
        <v>8.840359107671919E-3</v>
      </c>
      <c r="N74" s="84">
        <f>K74/'סכום נכסי הקרן'!$C$42</f>
        <v>1.4136240378866747E-3</v>
      </c>
    </row>
    <row r="75" spans="2:14">
      <c r="B75" s="76" t="s">
        <v>1836</v>
      </c>
      <c r="C75" s="73" t="s">
        <v>1837</v>
      </c>
      <c r="D75" s="86" t="s">
        <v>1468</v>
      </c>
      <c r="E75" s="73"/>
      <c r="F75" s="86" t="s">
        <v>1721</v>
      </c>
      <c r="G75" s="86" t="s">
        <v>130</v>
      </c>
      <c r="H75" s="83">
        <v>49219.815046999996</v>
      </c>
      <c r="I75" s="85">
        <v>21842</v>
      </c>
      <c r="J75" s="73"/>
      <c r="K75" s="83">
        <v>34563.153287609006</v>
      </c>
      <c r="L75" s="84">
        <v>2.7774950640025412E-3</v>
      </c>
      <c r="M75" s="84">
        <f t="shared" si="0"/>
        <v>2.1098989900605401E-2</v>
      </c>
      <c r="N75" s="84">
        <f>K75/'סכום נכסי הקרן'!$C$42</f>
        <v>3.3738492899841681E-3</v>
      </c>
    </row>
    <row r="76" spans="2:14">
      <c r="B76" s="76" t="s">
        <v>1838</v>
      </c>
      <c r="C76" s="73" t="s">
        <v>1839</v>
      </c>
      <c r="D76" s="86" t="s">
        <v>120</v>
      </c>
      <c r="E76" s="73"/>
      <c r="F76" s="86" t="s">
        <v>1721</v>
      </c>
      <c r="G76" s="86" t="s">
        <v>139</v>
      </c>
      <c r="H76" s="83">
        <v>752684.65454000002</v>
      </c>
      <c r="I76" s="85">
        <v>1875</v>
      </c>
      <c r="J76" s="73"/>
      <c r="K76" s="83">
        <v>44019.350737329994</v>
      </c>
      <c r="L76" s="84">
        <v>9.7896174425460579E-5</v>
      </c>
      <c r="M76" s="84">
        <f t="shared" ref="M76:M94" si="1">IFERROR(K76/$K$11,0)</f>
        <v>2.6871501824779893E-2</v>
      </c>
      <c r="N76" s="84">
        <f>K76/'סכום נכסי הקרן'!$C$42</f>
        <v>4.2969069978909544E-3</v>
      </c>
    </row>
    <row r="77" spans="2:14">
      <c r="B77" s="76" t="s">
        <v>1840</v>
      </c>
      <c r="C77" s="73" t="s">
        <v>1841</v>
      </c>
      <c r="D77" s="86" t="s">
        <v>119</v>
      </c>
      <c r="E77" s="73"/>
      <c r="F77" s="86" t="s">
        <v>1721</v>
      </c>
      <c r="G77" s="86" t="s">
        <v>130</v>
      </c>
      <c r="H77" s="83">
        <v>12735.515624</v>
      </c>
      <c r="I77" s="85">
        <v>69431</v>
      </c>
      <c r="J77" s="73"/>
      <c r="K77" s="83">
        <v>28428.302666508003</v>
      </c>
      <c r="L77" s="84">
        <v>1.0015668656245026E-3</v>
      </c>
      <c r="M77" s="84">
        <f t="shared" si="1"/>
        <v>1.7353985785406888E-2</v>
      </c>
      <c r="N77" s="84">
        <f>K77/'סכום נכסי הקרן'!$C$42</f>
        <v>2.7750016894794748E-3</v>
      </c>
    </row>
    <row r="78" spans="2:14">
      <c r="B78" s="76" t="s">
        <v>1842</v>
      </c>
      <c r="C78" s="73" t="s">
        <v>1843</v>
      </c>
      <c r="D78" s="86" t="s">
        <v>1468</v>
      </c>
      <c r="E78" s="73"/>
      <c r="F78" s="86" t="s">
        <v>1721</v>
      </c>
      <c r="G78" s="86" t="s">
        <v>130</v>
      </c>
      <c r="H78" s="83">
        <v>241627.06167699999</v>
      </c>
      <c r="I78" s="85">
        <v>4182</v>
      </c>
      <c r="J78" s="73"/>
      <c r="K78" s="83">
        <v>32487.072557603002</v>
      </c>
      <c r="L78" s="84">
        <v>3.9065284987815614E-3</v>
      </c>
      <c r="M78" s="84">
        <f t="shared" si="1"/>
        <v>1.9831651646171837E-2</v>
      </c>
      <c r="N78" s="84">
        <f>K78/'סכום נכסי הקרן'!$C$42</f>
        <v>3.1711946467982508E-3</v>
      </c>
    </row>
    <row r="79" spans="2:14">
      <c r="B79" s="76" t="s">
        <v>1844</v>
      </c>
      <c r="C79" s="73" t="s">
        <v>1845</v>
      </c>
      <c r="D79" s="86" t="s">
        <v>27</v>
      </c>
      <c r="E79" s="73"/>
      <c r="F79" s="86" t="s">
        <v>1721</v>
      </c>
      <c r="G79" s="86" t="s">
        <v>132</v>
      </c>
      <c r="H79" s="83">
        <v>21723.180761000003</v>
      </c>
      <c r="I79" s="85">
        <v>19448</v>
      </c>
      <c r="J79" s="73"/>
      <c r="K79" s="83">
        <v>16662.734694832001</v>
      </c>
      <c r="L79" s="84">
        <v>2.199815773265823E-2</v>
      </c>
      <c r="M79" s="84">
        <f t="shared" si="1"/>
        <v>1.0171724440685375E-2</v>
      </c>
      <c r="N79" s="84">
        <f>K79/'סכום נכסי הקרן'!$C$42</f>
        <v>1.6265169775324774E-3</v>
      </c>
    </row>
    <row r="80" spans="2:14">
      <c r="B80" s="76" t="s">
        <v>1846</v>
      </c>
      <c r="C80" s="73" t="s">
        <v>1847</v>
      </c>
      <c r="D80" s="86" t="s">
        <v>119</v>
      </c>
      <c r="E80" s="73"/>
      <c r="F80" s="86" t="s">
        <v>1721</v>
      </c>
      <c r="G80" s="86" t="s">
        <v>130</v>
      </c>
      <c r="H80" s="83">
        <v>104113.31511</v>
      </c>
      <c r="I80" s="85">
        <v>3155.5</v>
      </c>
      <c r="J80" s="73"/>
      <c r="K80" s="83">
        <v>10562.225542405</v>
      </c>
      <c r="L80" s="84">
        <v>1.4767846114893617E-2</v>
      </c>
      <c r="M80" s="84">
        <f t="shared" si="1"/>
        <v>6.4476839885732511E-3</v>
      </c>
      <c r="N80" s="84">
        <f>K80/'סכום נכסי הקרן'!$C$42</f>
        <v>1.0310215867853452E-3</v>
      </c>
    </row>
    <row r="81" spans="2:14">
      <c r="B81" s="76" t="s">
        <v>1848</v>
      </c>
      <c r="C81" s="73" t="s">
        <v>1849</v>
      </c>
      <c r="D81" s="86" t="s">
        <v>1468</v>
      </c>
      <c r="E81" s="73"/>
      <c r="F81" s="86" t="s">
        <v>1721</v>
      </c>
      <c r="G81" s="86" t="s">
        <v>130</v>
      </c>
      <c r="H81" s="83">
        <v>15190.596704</v>
      </c>
      <c r="I81" s="85">
        <v>13002</v>
      </c>
      <c r="J81" s="73"/>
      <c r="K81" s="83">
        <v>6349.8866482079993</v>
      </c>
      <c r="L81" s="84">
        <v>5.169403390941649E-5</v>
      </c>
      <c r="M81" s="84">
        <f t="shared" si="1"/>
        <v>3.8762723165238666E-3</v>
      </c>
      <c r="N81" s="84">
        <f>K81/'סכום נכסי הקרן'!$C$42</f>
        <v>6.1983813748894606E-4</v>
      </c>
    </row>
    <row r="82" spans="2:14">
      <c r="B82" s="76" t="s">
        <v>1850</v>
      </c>
      <c r="C82" s="73" t="s">
        <v>1851</v>
      </c>
      <c r="D82" s="86" t="s">
        <v>123</v>
      </c>
      <c r="E82" s="73"/>
      <c r="F82" s="86" t="s">
        <v>1721</v>
      </c>
      <c r="G82" s="86" t="s">
        <v>130</v>
      </c>
      <c r="H82" s="83">
        <v>204488.87637499996</v>
      </c>
      <c r="I82" s="85">
        <v>12792</v>
      </c>
      <c r="J82" s="73"/>
      <c r="K82" s="83">
        <v>84098.667866757984</v>
      </c>
      <c r="L82" s="84">
        <v>1.2236355116008152E-2</v>
      </c>
      <c r="M82" s="84">
        <f t="shared" si="1"/>
        <v>5.1337820053913352E-2</v>
      </c>
      <c r="N82" s="84">
        <f>K82/'סכום נכסי הקרן'!$C$42</f>
        <v>8.2092113676617614E-3</v>
      </c>
    </row>
    <row r="83" spans="2:14">
      <c r="B83" s="76" t="s">
        <v>1852</v>
      </c>
      <c r="C83" s="73" t="s">
        <v>1853</v>
      </c>
      <c r="D83" s="86" t="s">
        <v>1468</v>
      </c>
      <c r="E83" s="73"/>
      <c r="F83" s="86" t="s">
        <v>1721</v>
      </c>
      <c r="G83" s="86" t="s">
        <v>130</v>
      </c>
      <c r="H83" s="83">
        <v>92438.460225999996</v>
      </c>
      <c r="I83" s="85">
        <v>2238</v>
      </c>
      <c r="J83" s="73"/>
      <c r="K83" s="83">
        <v>6651.1043586429996</v>
      </c>
      <c r="L83" s="84">
        <v>7.0617616673796792E-4</v>
      </c>
      <c r="M83" s="84">
        <f t="shared" si="1"/>
        <v>4.0601499094467895E-3</v>
      </c>
      <c r="N83" s="84">
        <f>K83/'סכום נכסי הקרן'!$C$42</f>
        <v>6.4924121741123187E-4</v>
      </c>
    </row>
    <row r="84" spans="2:14">
      <c r="B84" s="76" t="s">
        <v>1854</v>
      </c>
      <c r="C84" s="73" t="s">
        <v>1855</v>
      </c>
      <c r="D84" s="86" t="s">
        <v>121</v>
      </c>
      <c r="E84" s="73"/>
      <c r="F84" s="86" t="s">
        <v>1721</v>
      </c>
      <c r="G84" s="86" t="s">
        <v>134</v>
      </c>
      <c r="H84" s="83">
        <v>105837.55907</v>
      </c>
      <c r="I84" s="85">
        <v>8456</v>
      </c>
      <c r="J84" s="73"/>
      <c r="K84" s="83">
        <v>22225.496228817996</v>
      </c>
      <c r="L84" s="84">
        <v>1.2805251845996938E-3</v>
      </c>
      <c r="M84" s="84">
        <f t="shared" si="1"/>
        <v>1.356749821307216E-2</v>
      </c>
      <c r="N84" s="84">
        <f>K84/'סכום נכסי הקרן'!$C$42</f>
        <v>2.1695206466600349E-3</v>
      </c>
    </row>
    <row r="85" spans="2:14">
      <c r="B85" s="76" t="s">
        <v>1856</v>
      </c>
      <c r="C85" s="73" t="s">
        <v>1857</v>
      </c>
      <c r="D85" s="86" t="s">
        <v>119</v>
      </c>
      <c r="E85" s="73"/>
      <c r="F85" s="86" t="s">
        <v>1721</v>
      </c>
      <c r="G85" s="86" t="s">
        <v>133</v>
      </c>
      <c r="H85" s="83">
        <v>143471.734754</v>
      </c>
      <c r="I85" s="85">
        <v>3215</v>
      </c>
      <c r="J85" s="73"/>
      <c r="K85" s="83">
        <v>20258.149406686</v>
      </c>
      <c r="L85" s="84">
        <v>2.1135548566110244E-3</v>
      </c>
      <c r="M85" s="84">
        <f t="shared" si="1"/>
        <v>1.2366536298927821E-2</v>
      </c>
      <c r="N85" s="84">
        <f>K85/'סכום נכסי הקרן'!$C$42</f>
        <v>1.9774799603323144E-3</v>
      </c>
    </row>
    <row r="86" spans="2:14">
      <c r="B86" s="76" t="s">
        <v>1858</v>
      </c>
      <c r="C86" s="73" t="s">
        <v>1859</v>
      </c>
      <c r="D86" s="86" t="s">
        <v>1468</v>
      </c>
      <c r="E86" s="73"/>
      <c r="F86" s="86" t="s">
        <v>1721</v>
      </c>
      <c r="G86" s="86" t="s">
        <v>130</v>
      </c>
      <c r="H86" s="83">
        <v>115097.091965</v>
      </c>
      <c r="I86" s="85">
        <v>35379</v>
      </c>
      <c r="J86" s="73"/>
      <c r="K86" s="83">
        <v>130915.44353443099</v>
      </c>
      <c r="L86" s="84">
        <v>9.8103345054010248E-4</v>
      </c>
      <c r="M86" s="84">
        <f t="shared" si="1"/>
        <v>7.9917002884007327E-2</v>
      </c>
      <c r="N86" s="84">
        <f>K86/'סכום נכסי הקרן'!$C$42</f>
        <v>1.2779186335841334E-2</v>
      </c>
    </row>
    <row r="87" spans="2:14">
      <c r="B87" s="76" t="s">
        <v>1860</v>
      </c>
      <c r="C87" s="73" t="s">
        <v>1861</v>
      </c>
      <c r="D87" s="86" t="s">
        <v>1468</v>
      </c>
      <c r="E87" s="73"/>
      <c r="F87" s="86" t="s">
        <v>1721</v>
      </c>
      <c r="G87" s="86" t="s">
        <v>130</v>
      </c>
      <c r="H87" s="83">
        <v>157674.17259</v>
      </c>
      <c r="I87" s="85">
        <v>3967</v>
      </c>
      <c r="J87" s="73"/>
      <c r="K87" s="83">
        <v>20109.614181718</v>
      </c>
      <c r="L87" s="84">
        <v>1.8312912031358886E-3</v>
      </c>
      <c r="M87" s="84">
        <f t="shared" si="1"/>
        <v>1.2275863344831137E-2</v>
      </c>
      <c r="N87" s="84">
        <f>K87/'סכום נכסי הקרן'!$C$42</f>
        <v>1.9629808358130369E-3</v>
      </c>
    </row>
    <row r="88" spans="2:14">
      <c r="B88" s="76" t="s">
        <v>1862</v>
      </c>
      <c r="C88" s="73" t="s">
        <v>1863</v>
      </c>
      <c r="D88" s="86" t="s">
        <v>1468</v>
      </c>
      <c r="E88" s="73"/>
      <c r="F88" s="86" t="s">
        <v>1721</v>
      </c>
      <c r="G88" s="86" t="s">
        <v>130</v>
      </c>
      <c r="H88" s="83">
        <v>44950.019536</v>
      </c>
      <c r="I88" s="85">
        <v>6577</v>
      </c>
      <c r="J88" s="73"/>
      <c r="K88" s="83">
        <v>9504.7063533979999</v>
      </c>
      <c r="L88" s="84">
        <v>4.2405678807547172E-3</v>
      </c>
      <c r="M88" s="84">
        <f t="shared" si="1"/>
        <v>5.8021240622874093E-3</v>
      </c>
      <c r="N88" s="84">
        <f>K88/'סכום נכסי הקרן'!$C$42</f>
        <v>9.2779285833900261E-4</v>
      </c>
    </row>
    <row r="89" spans="2:14">
      <c r="B89" s="72"/>
      <c r="C89" s="73"/>
      <c r="D89" s="73"/>
      <c r="E89" s="73"/>
      <c r="F89" s="73"/>
      <c r="G89" s="73"/>
      <c r="H89" s="83"/>
      <c r="I89" s="85"/>
      <c r="J89" s="73"/>
      <c r="K89" s="73"/>
      <c r="L89" s="73"/>
      <c r="M89" s="84"/>
      <c r="N89" s="73"/>
    </row>
    <row r="90" spans="2:14">
      <c r="B90" s="89" t="s">
        <v>225</v>
      </c>
      <c r="C90" s="71"/>
      <c r="D90" s="71"/>
      <c r="E90" s="71"/>
      <c r="F90" s="71"/>
      <c r="G90" s="71"/>
      <c r="H90" s="80"/>
      <c r="I90" s="82"/>
      <c r="J90" s="80">
        <v>63.236947357999995</v>
      </c>
      <c r="K90" s="80">
        <v>31813.970247151003</v>
      </c>
      <c r="L90" s="71"/>
      <c r="M90" s="81">
        <f t="shared" si="1"/>
        <v>1.9420758035507201E-2</v>
      </c>
      <c r="N90" s="81">
        <f>K90/'סכום נכסי הקרן'!$C$42</f>
        <v>3.1054904058307659E-3</v>
      </c>
    </row>
    <row r="91" spans="2:14">
      <c r="B91" s="76" t="s">
        <v>1864</v>
      </c>
      <c r="C91" s="73" t="s">
        <v>1865</v>
      </c>
      <c r="D91" s="86" t="s">
        <v>119</v>
      </c>
      <c r="E91" s="73"/>
      <c r="F91" s="86" t="s">
        <v>1745</v>
      </c>
      <c r="G91" s="86" t="s">
        <v>130</v>
      </c>
      <c r="H91" s="83">
        <v>3173.319935</v>
      </c>
      <c r="I91" s="85">
        <v>10595</v>
      </c>
      <c r="J91" s="73"/>
      <c r="K91" s="83">
        <v>1080.9255893449999</v>
      </c>
      <c r="L91" s="84">
        <v>4.112016912641473E-4</v>
      </c>
      <c r="M91" s="84">
        <f t="shared" si="1"/>
        <v>6.5984830443905913E-4</v>
      </c>
      <c r="N91" s="84">
        <f>K91/'סכום נכסי הקרן'!$C$42</f>
        <v>1.0551352192291911E-4</v>
      </c>
    </row>
    <row r="92" spans="2:14">
      <c r="B92" s="76" t="s">
        <v>1866</v>
      </c>
      <c r="C92" s="73" t="s">
        <v>1867</v>
      </c>
      <c r="D92" s="86" t="s">
        <v>119</v>
      </c>
      <c r="E92" s="73"/>
      <c r="F92" s="86" t="s">
        <v>1745</v>
      </c>
      <c r="G92" s="86" t="s">
        <v>130</v>
      </c>
      <c r="H92" s="83">
        <v>61667.580202000005</v>
      </c>
      <c r="I92" s="85">
        <v>10305</v>
      </c>
      <c r="J92" s="73"/>
      <c r="K92" s="83">
        <v>20430.823909696999</v>
      </c>
      <c r="L92" s="84">
        <v>1.354988010555215E-3</v>
      </c>
      <c r="M92" s="84">
        <f t="shared" si="1"/>
        <v>1.2471945014527483E-2</v>
      </c>
      <c r="N92" s="84">
        <f>K92/'סכום נכסי הקרן'!$C$42</f>
        <v>1.9943354174873445E-3</v>
      </c>
    </row>
    <row r="93" spans="2:14">
      <c r="B93" s="76" t="s">
        <v>1868</v>
      </c>
      <c r="C93" s="73" t="s">
        <v>1869</v>
      </c>
      <c r="D93" s="86" t="s">
        <v>119</v>
      </c>
      <c r="E93" s="73"/>
      <c r="F93" s="86" t="s">
        <v>1745</v>
      </c>
      <c r="G93" s="86" t="s">
        <v>133</v>
      </c>
      <c r="H93" s="83">
        <v>479951.330005</v>
      </c>
      <c r="I93" s="85">
        <v>132</v>
      </c>
      <c r="J93" s="83">
        <v>63.236947357999995</v>
      </c>
      <c r="K93" s="83">
        <v>2845.6626324129998</v>
      </c>
      <c r="L93" s="84">
        <v>2.0928188374827574E-3</v>
      </c>
      <c r="M93" s="84">
        <f t="shared" si="1"/>
        <v>1.7371275890888348E-3</v>
      </c>
      <c r="N93" s="84">
        <f>K93/'סכום נכסי הקרן'!$C$42</f>
        <v>2.7777664763425989E-4</v>
      </c>
    </row>
    <row r="94" spans="2:14">
      <c r="B94" s="76" t="s">
        <v>1870</v>
      </c>
      <c r="C94" s="73" t="s">
        <v>1871</v>
      </c>
      <c r="D94" s="86" t="s">
        <v>119</v>
      </c>
      <c r="E94" s="73"/>
      <c r="F94" s="86" t="s">
        <v>1745</v>
      </c>
      <c r="G94" s="86" t="s">
        <v>130</v>
      </c>
      <c r="H94" s="83">
        <v>31540.119398999996</v>
      </c>
      <c r="I94" s="85">
        <v>7353.5</v>
      </c>
      <c r="J94" s="73"/>
      <c r="K94" s="83">
        <v>7456.5581156959997</v>
      </c>
      <c r="L94" s="84">
        <v>6.2893091598914595E-4</v>
      </c>
      <c r="M94" s="84">
        <f t="shared" si="1"/>
        <v>4.5518371274518212E-3</v>
      </c>
      <c r="N94" s="84">
        <f>K94/'סכום נכסי הקרן'!$C$42</f>
        <v>7.2786481878624209E-4</v>
      </c>
    </row>
    <row r="95" spans="2:14">
      <c r="B95" s="120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</row>
    <row r="96" spans="2:14">
      <c r="B96" s="120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</row>
    <row r="97" spans="2:14">
      <c r="B97" s="120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</row>
    <row r="98" spans="2:14">
      <c r="B98" s="122" t="s">
        <v>219</v>
      </c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99" spans="2:14">
      <c r="B99" s="122" t="s">
        <v>110</v>
      </c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</row>
    <row r="100" spans="2:14">
      <c r="B100" s="122" t="s">
        <v>202</v>
      </c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</row>
    <row r="101" spans="2:14">
      <c r="B101" s="122" t="s">
        <v>210</v>
      </c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</row>
    <row r="102" spans="2:14">
      <c r="B102" s="122" t="s">
        <v>217</v>
      </c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</row>
    <row r="103" spans="2:14">
      <c r="B103" s="120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</row>
    <row r="104" spans="2:14">
      <c r="B104" s="120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</row>
    <row r="105" spans="2:14">
      <c r="B105" s="120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</row>
    <row r="106" spans="2:14">
      <c r="B106" s="120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</row>
    <row r="107" spans="2:14">
      <c r="B107" s="120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</row>
    <row r="108" spans="2:14">
      <c r="B108" s="120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2:14">
      <c r="B109" s="120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</row>
    <row r="110" spans="2:14">
      <c r="B110" s="1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</row>
    <row r="111" spans="2:14">
      <c r="B111" s="1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  <row r="112" spans="2:14">
      <c r="B112" s="1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2:14">
      <c r="B113" s="1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</row>
    <row r="114" spans="2:14">
      <c r="B114" s="1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</row>
    <row r="115" spans="2:14">
      <c r="B115" s="1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</row>
    <row r="116" spans="2:14">
      <c r="B116" s="1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</row>
    <row r="117" spans="2:14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</row>
    <row r="118" spans="2:14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</row>
    <row r="119" spans="2:14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</row>
    <row r="120" spans="2:14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</row>
    <row r="121" spans="2:14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</row>
    <row r="122" spans="2:14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</row>
    <row r="123" spans="2:14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</row>
    <row r="124" spans="2:14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</row>
    <row r="125" spans="2:14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</row>
    <row r="126" spans="2:14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</row>
    <row r="127" spans="2:14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</row>
    <row r="128" spans="2:14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</row>
    <row r="129" spans="2:14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</row>
    <row r="130" spans="2:14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</row>
    <row r="131" spans="2:14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</row>
    <row r="132" spans="2:14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</row>
    <row r="133" spans="2:14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</row>
    <row r="134" spans="2:14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</row>
    <row r="135" spans="2:14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</row>
    <row r="136" spans="2:14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</row>
    <row r="137" spans="2:14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2:14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</row>
    <row r="139" spans="2:14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</row>
    <row r="140" spans="2:14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</row>
    <row r="141" spans="2:14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</row>
    <row r="142" spans="2:14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</row>
    <row r="143" spans="2:14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</row>
    <row r="144" spans="2:14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</row>
    <row r="145" spans="2:14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</row>
    <row r="146" spans="2:14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</row>
    <row r="147" spans="2:14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</row>
    <row r="148" spans="2:14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</row>
    <row r="149" spans="2:14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</row>
    <row r="150" spans="2:14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</row>
    <row r="151" spans="2:14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</row>
    <row r="152" spans="2:14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</row>
    <row r="153" spans="2:14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</row>
    <row r="154" spans="2:14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</row>
    <row r="155" spans="2:14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</row>
    <row r="156" spans="2:14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</row>
    <row r="157" spans="2:14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</row>
    <row r="158" spans="2:14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</row>
    <row r="159" spans="2:14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</row>
    <row r="160" spans="2:14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</row>
    <row r="161" spans="2:14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</row>
    <row r="162" spans="2:14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</row>
    <row r="163" spans="2:14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</row>
    <row r="164" spans="2:14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</row>
    <row r="165" spans="2:14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</row>
    <row r="166" spans="2:14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</row>
    <row r="167" spans="2:14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</row>
    <row r="168" spans="2:14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</row>
    <row r="169" spans="2:14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</row>
    <row r="170" spans="2:14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</row>
    <row r="171" spans="2:14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</row>
    <row r="172" spans="2:14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</row>
    <row r="173" spans="2:14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</row>
    <row r="174" spans="2:14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</row>
    <row r="175" spans="2:14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</row>
    <row r="176" spans="2:14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</row>
    <row r="177" spans="2:14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</row>
    <row r="178" spans="2:14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</row>
    <row r="179" spans="2:14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</row>
    <row r="180" spans="2:14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</row>
    <row r="181" spans="2:14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</row>
    <row r="182" spans="2:14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</row>
    <row r="183" spans="2:14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</row>
    <row r="184" spans="2:14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</row>
    <row r="185" spans="2:14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</row>
    <row r="186" spans="2:14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</row>
    <row r="187" spans="2:14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</row>
    <row r="188" spans="2:14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</row>
    <row r="189" spans="2:14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</row>
    <row r="190" spans="2:14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</row>
    <row r="191" spans="2:14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</row>
    <row r="192" spans="2:14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</row>
    <row r="193" spans="2:14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</row>
    <row r="194" spans="2:14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</row>
    <row r="195" spans="2:14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</row>
    <row r="196" spans="2:14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</row>
    <row r="197" spans="2:14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</row>
    <row r="198" spans="2:14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</row>
    <row r="199" spans="2:14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</row>
    <row r="200" spans="2:14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</row>
    <row r="201" spans="2:14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</row>
    <row r="202" spans="2:14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</row>
    <row r="203" spans="2:14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</row>
    <row r="204" spans="2:14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</row>
    <row r="205" spans="2:14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</row>
    <row r="206" spans="2:14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</row>
    <row r="207" spans="2:14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</row>
    <row r="208" spans="2:14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</row>
    <row r="209" spans="2:14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</row>
    <row r="210" spans="2:14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</row>
    <row r="211" spans="2:14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</row>
    <row r="212" spans="2:14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</row>
    <row r="213" spans="2:14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</row>
    <row r="214" spans="2:14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</row>
    <row r="215" spans="2:14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</row>
    <row r="216" spans="2:14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</row>
    <row r="217" spans="2:14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</row>
    <row r="218" spans="2:14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</row>
    <row r="219" spans="2:14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</row>
    <row r="220" spans="2:14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</row>
    <row r="221" spans="2:14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</row>
    <row r="222" spans="2:14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</row>
    <row r="223" spans="2:14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</row>
    <row r="224" spans="2:14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</row>
    <row r="225" spans="2:14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</row>
    <row r="226" spans="2:14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</row>
    <row r="227" spans="2:14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</row>
    <row r="228" spans="2:14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</row>
    <row r="229" spans="2:14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</row>
    <row r="230" spans="2:14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</row>
    <row r="231" spans="2:14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</row>
    <row r="232" spans="2:14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</row>
    <row r="233" spans="2:14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</row>
    <row r="234" spans="2:14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</row>
    <row r="235" spans="2:14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</row>
    <row r="236" spans="2:14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</row>
    <row r="237" spans="2:14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</row>
    <row r="238" spans="2:14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</row>
    <row r="239" spans="2:14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</row>
    <row r="240" spans="2:14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</row>
    <row r="241" spans="2:14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</row>
    <row r="242" spans="2:14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</row>
    <row r="243" spans="2:14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</row>
    <row r="244" spans="2:14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</row>
    <row r="245" spans="2:14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</row>
    <row r="246" spans="2:14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</row>
    <row r="247" spans="2:14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</row>
    <row r="248" spans="2:14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</row>
    <row r="249" spans="2:14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</row>
    <row r="250" spans="2:14">
      <c r="B250" s="129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</row>
    <row r="251" spans="2:14">
      <c r="B251" s="129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</row>
    <row r="252" spans="2:14">
      <c r="B252" s="128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</row>
    <row r="253" spans="2:14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</row>
    <row r="254" spans="2:14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</row>
    <row r="255" spans="2:14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</row>
    <row r="256" spans="2:14">
      <c r="B256" s="120"/>
      <c r="C256" s="120"/>
      <c r="D256" s="120"/>
      <c r="E256" s="120"/>
      <c r="F256" s="120"/>
      <c r="G256" s="120"/>
      <c r="H256" s="121"/>
      <c r="I256" s="121"/>
      <c r="J256" s="121"/>
      <c r="K256" s="121"/>
      <c r="L256" s="121"/>
      <c r="M256" s="121"/>
      <c r="N256" s="121"/>
    </row>
    <row r="257" spans="2:14">
      <c r="B257" s="120"/>
      <c r="C257" s="120"/>
      <c r="D257" s="120"/>
      <c r="E257" s="120"/>
      <c r="F257" s="120"/>
      <c r="G257" s="120"/>
      <c r="H257" s="121"/>
      <c r="I257" s="121"/>
      <c r="J257" s="121"/>
      <c r="K257" s="121"/>
      <c r="L257" s="121"/>
      <c r="M257" s="121"/>
      <c r="N257" s="121"/>
    </row>
    <row r="258" spans="2:14">
      <c r="B258" s="120"/>
      <c r="C258" s="120"/>
      <c r="D258" s="120"/>
      <c r="E258" s="120"/>
      <c r="F258" s="120"/>
      <c r="G258" s="120"/>
      <c r="H258" s="121"/>
      <c r="I258" s="121"/>
      <c r="J258" s="121"/>
      <c r="K258" s="121"/>
      <c r="L258" s="121"/>
      <c r="M258" s="121"/>
      <c r="N258" s="121"/>
    </row>
    <row r="259" spans="2:14">
      <c r="B259" s="120"/>
      <c r="C259" s="120"/>
      <c r="D259" s="120"/>
      <c r="E259" s="120"/>
      <c r="F259" s="120"/>
      <c r="G259" s="120"/>
      <c r="H259" s="121"/>
      <c r="I259" s="121"/>
      <c r="J259" s="121"/>
      <c r="K259" s="121"/>
      <c r="L259" s="121"/>
      <c r="M259" s="121"/>
      <c r="N259" s="121"/>
    </row>
    <row r="260" spans="2:14">
      <c r="B260" s="120"/>
      <c r="C260" s="120"/>
      <c r="D260" s="120"/>
      <c r="E260" s="120"/>
      <c r="F260" s="120"/>
      <c r="G260" s="120"/>
      <c r="H260" s="121"/>
      <c r="I260" s="121"/>
      <c r="J260" s="121"/>
      <c r="K260" s="121"/>
      <c r="L260" s="121"/>
      <c r="M260" s="121"/>
      <c r="N260" s="121"/>
    </row>
    <row r="261" spans="2:14">
      <c r="B261" s="120"/>
      <c r="C261" s="120"/>
      <c r="D261" s="120"/>
      <c r="E261" s="120"/>
      <c r="F261" s="120"/>
      <c r="G261" s="120"/>
      <c r="H261" s="121"/>
      <c r="I261" s="121"/>
      <c r="J261" s="121"/>
      <c r="K261" s="121"/>
      <c r="L261" s="121"/>
      <c r="M261" s="121"/>
      <c r="N261" s="121"/>
    </row>
    <row r="262" spans="2:14">
      <c r="B262" s="120"/>
      <c r="C262" s="120"/>
      <c r="D262" s="120"/>
      <c r="E262" s="120"/>
      <c r="F262" s="120"/>
      <c r="G262" s="120"/>
      <c r="H262" s="121"/>
      <c r="I262" s="121"/>
      <c r="J262" s="121"/>
      <c r="K262" s="121"/>
      <c r="L262" s="121"/>
      <c r="M262" s="121"/>
      <c r="N262" s="121"/>
    </row>
    <row r="263" spans="2:14">
      <c r="B263" s="120"/>
      <c r="C263" s="120"/>
      <c r="D263" s="120"/>
      <c r="E263" s="120"/>
      <c r="F263" s="120"/>
      <c r="G263" s="120"/>
      <c r="H263" s="121"/>
      <c r="I263" s="121"/>
      <c r="J263" s="121"/>
      <c r="K263" s="121"/>
      <c r="L263" s="121"/>
      <c r="M263" s="121"/>
      <c r="N263" s="121"/>
    </row>
    <row r="264" spans="2:14">
      <c r="B264" s="120"/>
      <c r="C264" s="120"/>
      <c r="D264" s="120"/>
      <c r="E264" s="120"/>
      <c r="F264" s="120"/>
      <c r="G264" s="120"/>
      <c r="H264" s="121"/>
      <c r="I264" s="121"/>
      <c r="J264" s="121"/>
      <c r="K264" s="121"/>
      <c r="L264" s="121"/>
      <c r="M264" s="121"/>
      <c r="N264" s="121"/>
    </row>
    <row r="265" spans="2:14">
      <c r="B265" s="120"/>
      <c r="C265" s="120"/>
      <c r="D265" s="120"/>
      <c r="E265" s="120"/>
      <c r="F265" s="120"/>
      <c r="G265" s="120"/>
      <c r="H265" s="121"/>
      <c r="I265" s="121"/>
      <c r="J265" s="121"/>
      <c r="K265" s="121"/>
      <c r="L265" s="121"/>
      <c r="M265" s="121"/>
      <c r="N265" s="121"/>
    </row>
    <row r="266" spans="2:14">
      <c r="B266" s="120"/>
      <c r="C266" s="120"/>
      <c r="D266" s="120"/>
      <c r="E266" s="120"/>
      <c r="F266" s="120"/>
      <c r="G266" s="120"/>
      <c r="H266" s="121"/>
      <c r="I266" s="121"/>
      <c r="J266" s="121"/>
      <c r="K266" s="121"/>
      <c r="L266" s="121"/>
      <c r="M266" s="121"/>
      <c r="N266" s="121"/>
    </row>
    <row r="267" spans="2:14">
      <c r="B267" s="120"/>
      <c r="C267" s="120"/>
      <c r="D267" s="120"/>
      <c r="E267" s="120"/>
      <c r="F267" s="120"/>
      <c r="G267" s="120"/>
      <c r="H267" s="121"/>
      <c r="I267" s="121"/>
      <c r="J267" s="121"/>
      <c r="K267" s="121"/>
      <c r="L267" s="121"/>
      <c r="M267" s="121"/>
      <c r="N267" s="121"/>
    </row>
    <row r="268" spans="2:14">
      <c r="B268" s="120"/>
      <c r="C268" s="120"/>
      <c r="D268" s="120"/>
      <c r="E268" s="120"/>
      <c r="F268" s="120"/>
      <c r="G268" s="120"/>
      <c r="H268" s="121"/>
      <c r="I268" s="121"/>
      <c r="J268" s="121"/>
      <c r="K268" s="121"/>
      <c r="L268" s="121"/>
      <c r="M268" s="121"/>
      <c r="N268" s="121"/>
    </row>
    <row r="269" spans="2:14">
      <c r="B269" s="120"/>
      <c r="C269" s="120"/>
      <c r="D269" s="120"/>
      <c r="E269" s="120"/>
      <c r="F269" s="120"/>
      <c r="G269" s="120"/>
      <c r="H269" s="121"/>
      <c r="I269" s="121"/>
      <c r="J269" s="121"/>
      <c r="K269" s="121"/>
      <c r="L269" s="121"/>
      <c r="M269" s="121"/>
      <c r="N269" s="121"/>
    </row>
    <row r="270" spans="2:14">
      <c r="B270" s="120"/>
      <c r="C270" s="120"/>
      <c r="D270" s="120"/>
      <c r="E270" s="120"/>
      <c r="F270" s="120"/>
      <c r="G270" s="120"/>
      <c r="H270" s="121"/>
      <c r="I270" s="121"/>
      <c r="J270" s="121"/>
      <c r="K270" s="121"/>
      <c r="L270" s="121"/>
      <c r="M270" s="121"/>
      <c r="N270" s="121"/>
    </row>
    <row r="271" spans="2:14">
      <c r="B271" s="120"/>
      <c r="C271" s="120"/>
      <c r="D271" s="120"/>
      <c r="E271" s="120"/>
      <c r="F271" s="120"/>
      <c r="G271" s="120"/>
      <c r="H271" s="121"/>
      <c r="I271" s="121"/>
      <c r="J271" s="121"/>
      <c r="K271" s="121"/>
      <c r="L271" s="121"/>
      <c r="M271" s="121"/>
      <c r="N271" s="121"/>
    </row>
    <row r="272" spans="2:14">
      <c r="B272" s="120"/>
      <c r="C272" s="120"/>
      <c r="D272" s="120"/>
      <c r="E272" s="120"/>
      <c r="F272" s="120"/>
      <c r="G272" s="120"/>
      <c r="H272" s="121"/>
      <c r="I272" s="121"/>
      <c r="J272" s="121"/>
      <c r="K272" s="121"/>
      <c r="L272" s="121"/>
      <c r="M272" s="121"/>
      <c r="N272" s="121"/>
    </row>
    <row r="273" spans="2:14">
      <c r="B273" s="120"/>
      <c r="C273" s="120"/>
      <c r="D273" s="120"/>
      <c r="E273" s="120"/>
      <c r="F273" s="120"/>
      <c r="G273" s="120"/>
      <c r="H273" s="121"/>
      <c r="I273" s="121"/>
      <c r="J273" s="121"/>
      <c r="K273" s="121"/>
      <c r="L273" s="121"/>
      <c r="M273" s="121"/>
      <c r="N273" s="121"/>
    </row>
    <row r="274" spans="2:14">
      <c r="B274" s="120"/>
      <c r="C274" s="120"/>
      <c r="D274" s="120"/>
      <c r="E274" s="120"/>
      <c r="F274" s="120"/>
      <c r="G274" s="120"/>
      <c r="H274" s="121"/>
      <c r="I274" s="121"/>
      <c r="J274" s="121"/>
      <c r="K274" s="121"/>
      <c r="L274" s="121"/>
      <c r="M274" s="121"/>
      <c r="N274" s="121"/>
    </row>
    <row r="275" spans="2:14">
      <c r="B275" s="120"/>
      <c r="C275" s="120"/>
      <c r="D275" s="120"/>
      <c r="E275" s="120"/>
      <c r="F275" s="120"/>
      <c r="G275" s="120"/>
      <c r="H275" s="121"/>
      <c r="I275" s="121"/>
      <c r="J275" s="121"/>
      <c r="K275" s="121"/>
      <c r="L275" s="121"/>
      <c r="M275" s="121"/>
      <c r="N275" s="121"/>
    </row>
    <row r="276" spans="2:14">
      <c r="B276" s="120"/>
      <c r="C276" s="120"/>
      <c r="D276" s="120"/>
      <c r="E276" s="120"/>
      <c r="F276" s="120"/>
      <c r="G276" s="120"/>
      <c r="H276" s="121"/>
      <c r="I276" s="121"/>
      <c r="J276" s="121"/>
      <c r="K276" s="121"/>
      <c r="L276" s="121"/>
      <c r="M276" s="121"/>
      <c r="N276" s="121"/>
    </row>
    <row r="277" spans="2:14">
      <c r="B277" s="120"/>
      <c r="C277" s="120"/>
      <c r="D277" s="120"/>
      <c r="E277" s="120"/>
      <c r="F277" s="120"/>
      <c r="G277" s="120"/>
      <c r="H277" s="121"/>
      <c r="I277" s="121"/>
      <c r="J277" s="121"/>
      <c r="K277" s="121"/>
      <c r="L277" s="121"/>
      <c r="M277" s="121"/>
      <c r="N277" s="121"/>
    </row>
    <row r="278" spans="2:14">
      <c r="B278" s="120"/>
      <c r="C278" s="120"/>
      <c r="D278" s="120"/>
      <c r="E278" s="120"/>
      <c r="F278" s="120"/>
      <c r="G278" s="120"/>
      <c r="H278" s="121"/>
      <c r="I278" s="121"/>
      <c r="J278" s="121"/>
      <c r="K278" s="121"/>
      <c r="L278" s="121"/>
      <c r="M278" s="121"/>
      <c r="N278" s="121"/>
    </row>
    <row r="279" spans="2:14">
      <c r="B279" s="120"/>
      <c r="C279" s="120"/>
      <c r="D279" s="120"/>
      <c r="E279" s="120"/>
      <c r="F279" s="120"/>
      <c r="G279" s="120"/>
      <c r="H279" s="121"/>
      <c r="I279" s="121"/>
      <c r="J279" s="121"/>
      <c r="K279" s="121"/>
      <c r="L279" s="121"/>
      <c r="M279" s="121"/>
      <c r="N279" s="121"/>
    </row>
    <row r="280" spans="2:14">
      <c r="B280" s="120"/>
      <c r="C280" s="120"/>
      <c r="D280" s="120"/>
      <c r="E280" s="120"/>
      <c r="F280" s="120"/>
      <c r="G280" s="120"/>
      <c r="H280" s="121"/>
      <c r="I280" s="121"/>
      <c r="J280" s="121"/>
      <c r="K280" s="121"/>
      <c r="L280" s="121"/>
      <c r="M280" s="121"/>
      <c r="N280" s="121"/>
    </row>
    <row r="281" spans="2:14">
      <c r="B281" s="120"/>
      <c r="C281" s="120"/>
      <c r="D281" s="120"/>
      <c r="E281" s="120"/>
      <c r="F281" s="120"/>
      <c r="G281" s="120"/>
      <c r="H281" s="121"/>
      <c r="I281" s="121"/>
      <c r="J281" s="121"/>
      <c r="K281" s="121"/>
      <c r="L281" s="121"/>
      <c r="M281" s="121"/>
      <c r="N281" s="121"/>
    </row>
    <row r="282" spans="2:14">
      <c r="B282" s="120"/>
      <c r="C282" s="120"/>
      <c r="D282" s="120"/>
      <c r="E282" s="120"/>
      <c r="F282" s="120"/>
      <c r="G282" s="120"/>
      <c r="H282" s="121"/>
      <c r="I282" s="121"/>
      <c r="J282" s="121"/>
      <c r="K282" s="121"/>
      <c r="L282" s="121"/>
      <c r="M282" s="121"/>
      <c r="N282" s="121"/>
    </row>
    <row r="283" spans="2:14">
      <c r="B283" s="120"/>
      <c r="C283" s="120"/>
      <c r="D283" s="120"/>
      <c r="E283" s="120"/>
      <c r="F283" s="120"/>
      <c r="G283" s="120"/>
      <c r="H283" s="121"/>
      <c r="I283" s="121"/>
      <c r="J283" s="121"/>
      <c r="K283" s="121"/>
      <c r="L283" s="121"/>
      <c r="M283" s="121"/>
      <c r="N283" s="121"/>
    </row>
    <row r="284" spans="2:14">
      <c r="B284" s="120"/>
      <c r="C284" s="120"/>
      <c r="D284" s="120"/>
      <c r="E284" s="120"/>
      <c r="F284" s="120"/>
      <c r="G284" s="120"/>
      <c r="H284" s="121"/>
      <c r="I284" s="121"/>
      <c r="J284" s="121"/>
      <c r="K284" s="121"/>
      <c r="L284" s="121"/>
      <c r="M284" s="121"/>
      <c r="N284" s="121"/>
    </row>
    <row r="285" spans="2:14">
      <c r="B285" s="120"/>
      <c r="C285" s="120"/>
      <c r="D285" s="120"/>
      <c r="E285" s="120"/>
      <c r="F285" s="120"/>
      <c r="G285" s="120"/>
      <c r="H285" s="121"/>
      <c r="I285" s="121"/>
      <c r="J285" s="121"/>
      <c r="K285" s="121"/>
      <c r="L285" s="121"/>
      <c r="M285" s="121"/>
      <c r="N285" s="121"/>
    </row>
    <row r="286" spans="2:14">
      <c r="B286" s="120"/>
      <c r="C286" s="120"/>
      <c r="D286" s="120"/>
      <c r="E286" s="120"/>
      <c r="F286" s="120"/>
      <c r="G286" s="120"/>
      <c r="H286" s="121"/>
      <c r="I286" s="121"/>
      <c r="J286" s="121"/>
      <c r="K286" s="121"/>
      <c r="L286" s="121"/>
      <c r="M286" s="121"/>
      <c r="N286" s="121"/>
    </row>
    <row r="287" spans="2:14">
      <c r="B287" s="120"/>
      <c r="C287" s="120"/>
      <c r="D287" s="120"/>
      <c r="E287" s="120"/>
      <c r="F287" s="120"/>
      <c r="G287" s="120"/>
      <c r="H287" s="121"/>
      <c r="I287" s="121"/>
      <c r="J287" s="121"/>
      <c r="K287" s="121"/>
      <c r="L287" s="121"/>
      <c r="M287" s="121"/>
      <c r="N287" s="121"/>
    </row>
    <row r="288" spans="2:14">
      <c r="B288" s="120"/>
      <c r="C288" s="120"/>
      <c r="D288" s="120"/>
      <c r="E288" s="120"/>
      <c r="F288" s="120"/>
      <c r="G288" s="120"/>
      <c r="H288" s="121"/>
      <c r="I288" s="121"/>
      <c r="J288" s="121"/>
      <c r="K288" s="121"/>
      <c r="L288" s="121"/>
      <c r="M288" s="121"/>
      <c r="N288" s="121"/>
    </row>
    <row r="289" spans="2:14">
      <c r="B289" s="120"/>
      <c r="C289" s="120"/>
      <c r="D289" s="120"/>
      <c r="E289" s="120"/>
      <c r="F289" s="120"/>
      <c r="G289" s="120"/>
      <c r="H289" s="121"/>
      <c r="I289" s="121"/>
      <c r="J289" s="121"/>
      <c r="K289" s="121"/>
      <c r="L289" s="121"/>
      <c r="M289" s="121"/>
      <c r="N289" s="121"/>
    </row>
    <row r="290" spans="2:14">
      <c r="B290" s="120"/>
      <c r="C290" s="120"/>
      <c r="D290" s="120"/>
      <c r="E290" s="120"/>
      <c r="F290" s="120"/>
      <c r="G290" s="120"/>
      <c r="H290" s="121"/>
      <c r="I290" s="121"/>
      <c r="J290" s="121"/>
      <c r="K290" s="121"/>
      <c r="L290" s="121"/>
      <c r="M290" s="121"/>
      <c r="N290" s="121"/>
    </row>
    <row r="291" spans="2:14">
      <c r="B291" s="120"/>
      <c r="C291" s="120"/>
      <c r="D291" s="120"/>
      <c r="E291" s="120"/>
      <c r="F291" s="120"/>
      <c r="G291" s="120"/>
      <c r="H291" s="121"/>
      <c r="I291" s="121"/>
      <c r="J291" s="121"/>
      <c r="K291" s="121"/>
      <c r="L291" s="121"/>
      <c r="M291" s="121"/>
      <c r="N291" s="121"/>
    </row>
    <row r="292" spans="2:14">
      <c r="B292" s="120"/>
      <c r="C292" s="120"/>
      <c r="D292" s="120"/>
      <c r="E292" s="120"/>
      <c r="F292" s="120"/>
      <c r="G292" s="120"/>
      <c r="H292" s="121"/>
      <c r="I292" s="121"/>
      <c r="J292" s="121"/>
      <c r="K292" s="121"/>
      <c r="L292" s="121"/>
      <c r="M292" s="121"/>
      <c r="N292" s="121"/>
    </row>
    <row r="293" spans="2:14">
      <c r="B293" s="120"/>
      <c r="C293" s="120"/>
      <c r="D293" s="120"/>
      <c r="E293" s="120"/>
      <c r="F293" s="120"/>
      <c r="G293" s="120"/>
      <c r="H293" s="121"/>
      <c r="I293" s="121"/>
      <c r="J293" s="121"/>
      <c r="K293" s="121"/>
      <c r="L293" s="121"/>
      <c r="M293" s="121"/>
      <c r="N293" s="121"/>
    </row>
    <row r="294" spans="2:14">
      <c r="B294" s="120"/>
      <c r="C294" s="120"/>
      <c r="D294" s="120"/>
      <c r="E294" s="120"/>
      <c r="F294" s="120"/>
      <c r="G294" s="120"/>
      <c r="H294" s="121"/>
      <c r="I294" s="121"/>
      <c r="J294" s="121"/>
      <c r="K294" s="121"/>
      <c r="L294" s="121"/>
      <c r="M294" s="121"/>
      <c r="N294" s="121"/>
    </row>
    <row r="295" spans="2:14">
      <c r="B295" s="120"/>
      <c r="C295" s="120"/>
      <c r="D295" s="120"/>
      <c r="E295" s="120"/>
      <c r="F295" s="120"/>
      <c r="G295" s="120"/>
      <c r="H295" s="121"/>
      <c r="I295" s="121"/>
      <c r="J295" s="121"/>
      <c r="K295" s="121"/>
      <c r="L295" s="121"/>
      <c r="M295" s="121"/>
      <c r="N295" s="121"/>
    </row>
    <row r="296" spans="2:14">
      <c r="B296" s="120"/>
      <c r="C296" s="120"/>
      <c r="D296" s="120"/>
      <c r="E296" s="120"/>
      <c r="F296" s="120"/>
      <c r="G296" s="120"/>
      <c r="H296" s="121"/>
      <c r="I296" s="121"/>
      <c r="J296" s="121"/>
      <c r="K296" s="121"/>
      <c r="L296" s="121"/>
      <c r="M296" s="121"/>
      <c r="N296" s="121"/>
    </row>
    <row r="297" spans="2:14">
      <c r="B297" s="120"/>
      <c r="C297" s="120"/>
      <c r="D297" s="120"/>
      <c r="E297" s="120"/>
      <c r="F297" s="120"/>
      <c r="G297" s="120"/>
      <c r="H297" s="121"/>
      <c r="I297" s="121"/>
      <c r="J297" s="121"/>
      <c r="K297" s="121"/>
      <c r="L297" s="121"/>
      <c r="M297" s="121"/>
      <c r="N297" s="121"/>
    </row>
    <row r="298" spans="2:14">
      <c r="B298" s="120"/>
      <c r="C298" s="120"/>
      <c r="D298" s="120"/>
      <c r="E298" s="120"/>
      <c r="F298" s="120"/>
      <c r="G298" s="120"/>
      <c r="H298" s="121"/>
      <c r="I298" s="121"/>
      <c r="J298" s="121"/>
      <c r="K298" s="121"/>
      <c r="L298" s="121"/>
      <c r="M298" s="121"/>
      <c r="N298" s="121"/>
    </row>
    <row r="299" spans="2:14">
      <c r="B299" s="120"/>
      <c r="C299" s="120"/>
      <c r="D299" s="120"/>
      <c r="E299" s="120"/>
      <c r="F299" s="120"/>
      <c r="G299" s="120"/>
      <c r="H299" s="121"/>
      <c r="I299" s="121"/>
      <c r="J299" s="121"/>
      <c r="K299" s="121"/>
      <c r="L299" s="121"/>
      <c r="M299" s="121"/>
      <c r="N299" s="121"/>
    </row>
    <row r="300" spans="2:14">
      <c r="B300" s="120"/>
      <c r="C300" s="120"/>
      <c r="D300" s="120"/>
      <c r="E300" s="120"/>
      <c r="F300" s="120"/>
      <c r="G300" s="120"/>
      <c r="H300" s="121"/>
      <c r="I300" s="121"/>
      <c r="J300" s="121"/>
      <c r="K300" s="121"/>
      <c r="L300" s="121"/>
      <c r="M300" s="121"/>
      <c r="N300" s="121"/>
    </row>
    <row r="301" spans="2:14">
      <c r="B301" s="120"/>
      <c r="C301" s="120"/>
      <c r="D301" s="120"/>
      <c r="E301" s="120"/>
      <c r="F301" s="120"/>
      <c r="G301" s="120"/>
      <c r="H301" s="121"/>
      <c r="I301" s="121"/>
      <c r="J301" s="121"/>
      <c r="K301" s="121"/>
      <c r="L301" s="121"/>
      <c r="M301" s="121"/>
      <c r="N301" s="121"/>
    </row>
    <row r="302" spans="2:14">
      <c r="B302" s="120"/>
      <c r="C302" s="120"/>
      <c r="D302" s="120"/>
      <c r="E302" s="120"/>
      <c r="F302" s="120"/>
      <c r="G302" s="120"/>
      <c r="H302" s="121"/>
      <c r="I302" s="121"/>
      <c r="J302" s="121"/>
      <c r="K302" s="121"/>
      <c r="L302" s="121"/>
      <c r="M302" s="121"/>
      <c r="N302" s="121"/>
    </row>
    <row r="303" spans="2:14">
      <c r="B303" s="120"/>
      <c r="C303" s="120"/>
      <c r="D303" s="120"/>
      <c r="E303" s="120"/>
      <c r="F303" s="120"/>
      <c r="G303" s="120"/>
      <c r="H303" s="121"/>
      <c r="I303" s="121"/>
      <c r="J303" s="121"/>
      <c r="K303" s="121"/>
      <c r="L303" s="121"/>
      <c r="M303" s="121"/>
      <c r="N303" s="121"/>
    </row>
    <row r="304" spans="2:14">
      <c r="B304" s="120"/>
      <c r="C304" s="120"/>
      <c r="D304" s="120"/>
      <c r="E304" s="120"/>
      <c r="F304" s="120"/>
      <c r="G304" s="120"/>
      <c r="H304" s="121"/>
      <c r="I304" s="121"/>
      <c r="J304" s="121"/>
      <c r="K304" s="121"/>
      <c r="L304" s="121"/>
      <c r="M304" s="121"/>
      <c r="N304" s="121"/>
    </row>
    <row r="305" spans="2:14">
      <c r="B305" s="120"/>
      <c r="C305" s="120"/>
      <c r="D305" s="120"/>
      <c r="E305" s="120"/>
      <c r="F305" s="120"/>
      <c r="G305" s="120"/>
      <c r="H305" s="121"/>
      <c r="I305" s="121"/>
      <c r="J305" s="121"/>
      <c r="K305" s="121"/>
      <c r="L305" s="121"/>
      <c r="M305" s="121"/>
      <c r="N305" s="121"/>
    </row>
    <row r="306" spans="2:14">
      <c r="B306" s="120"/>
      <c r="C306" s="120"/>
      <c r="D306" s="120"/>
      <c r="E306" s="120"/>
      <c r="F306" s="120"/>
      <c r="G306" s="120"/>
      <c r="H306" s="121"/>
      <c r="I306" s="121"/>
      <c r="J306" s="121"/>
      <c r="K306" s="121"/>
      <c r="L306" s="121"/>
      <c r="M306" s="121"/>
      <c r="N306" s="121"/>
    </row>
    <row r="307" spans="2:14">
      <c r="B307" s="120"/>
      <c r="C307" s="120"/>
      <c r="D307" s="120"/>
      <c r="E307" s="120"/>
      <c r="F307" s="120"/>
      <c r="G307" s="120"/>
      <c r="H307" s="121"/>
      <c r="I307" s="121"/>
      <c r="J307" s="121"/>
      <c r="K307" s="121"/>
      <c r="L307" s="121"/>
      <c r="M307" s="121"/>
      <c r="N307" s="121"/>
    </row>
    <row r="308" spans="2:14">
      <c r="B308" s="120"/>
      <c r="C308" s="120"/>
      <c r="D308" s="120"/>
      <c r="E308" s="120"/>
      <c r="F308" s="120"/>
      <c r="G308" s="120"/>
      <c r="H308" s="121"/>
      <c r="I308" s="121"/>
      <c r="J308" s="121"/>
      <c r="K308" s="121"/>
      <c r="L308" s="121"/>
      <c r="M308" s="121"/>
      <c r="N308" s="121"/>
    </row>
    <row r="309" spans="2:14">
      <c r="B309" s="120"/>
      <c r="C309" s="120"/>
      <c r="D309" s="120"/>
      <c r="E309" s="120"/>
      <c r="F309" s="120"/>
      <c r="G309" s="120"/>
      <c r="H309" s="121"/>
      <c r="I309" s="121"/>
      <c r="J309" s="121"/>
      <c r="K309" s="121"/>
      <c r="L309" s="121"/>
      <c r="M309" s="121"/>
      <c r="N309" s="121"/>
    </row>
    <row r="310" spans="2:14">
      <c r="B310" s="120"/>
      <c r="C310" s="120"/>
      <c r="D310" s="120"/>
      <c r="E310" s="120"/>
      <c r="F310" s="120"/>
      <c r="G310" s="120"/>
      <c r="H310" s="121"/>
      <c r="I310" s="121"/>
      <c r="J310" s="121"/>
      <c r="K310" s="121"/>
      <c r="L310" s="121"/>
      <c r="M310" s="121"/>
      <c r="N310" s="121"/>
    </row>
    <row r="311" spans="2:14">
      <c r="B311" s="120"/>
      <c r="C311" s="120"/>
      <c r="D311" s="120"/>
      <c r="E311" s="120"/>
      <c r="F311" s="120"/>
      <c r="G311" s="120"/>
      <c r="H311" s="121"/>
      <c r="I311" s="121"/>
      <c r="J311" s="121"/>
      <c r="K311" s="121"/>
      <c r="L311" s="121"/>
      <c r="M311" s="121"/>
      <c r="N311" s="121"/>
    </row>
    <row r="312" spans="2:14">
      <c r="B312" s="120"/>
      <c r="C312" s="120"/>
      <c r="D312" s="120"/>
      <c r="E312" s="120"/>
      <c r="F312" s="120"/>
      <c r="G312" s="120"/>
      <c r="H312" s="121"/>
      <c r="I312" s="121"/>
      <c r="J312" s="121"/>
      <c r="K312" s="121"/>
      <c r="L312" s="121"/>
      <c r="M312" s="121"/>
      <c r="N312" s="121"/>
    </row>
    <row r="313" spans="2:14">
      <c r="B313" s="120"/>
      <c r="C313" s="120"/>
      <c r="D313" s="120"/>
      <c r="E313" s="120"/>
      <c r="F313" s="120"/>
      <c r="G313" s="120"/>
      <c r="H313" s="121"/>
      <c r="I313" s="121"/>
      <c r="J313" s="121"/>
      <c r="K313" s="121"/>
      <c r="L313" s="121"/>
      <c r="M313" s="121"/>
      <c r="N313" s="121"/>
    </row>
    <row r="314" spans="2:14">
      <c r="B314" s="120"/>
      <c r="C314" s="120"/>
      <c r="D314" s="120"/>
      <c r="E314" s="120"/>
      <c r="F314" s="120"/>
      <c r="G314" s="120"/>
      <c r="H314" s="121"/>
      <c r="I314" s="121"/>
      <c r="J314" s="121"/>
      <c r="K314" s="121"/>
      <c r="L314" s="121"/>
      <c r="M314" s="121"/>
      <c r="N314" s="121"/>
    </row>
    <row r="315" spans="2:14">
      <c r="B315" s="120"/>
      <c r="C315" s="120"/>
      <c r="D315" s="120"/>
      <c r="E315" s="120"/>
      <c r="F315" s="120"/>
      <c r="G315" s="120"/>
      <c r="H315" s="121"/>
      <c r="I315" s="121"/>
      <c r="J315" s="121"/>
      <c r="K315" s="121"/>
      <c r="L315" s="121"/>
      <c r="M315" s="121"/>
      <c r="N315" s="121"/>
    </row>
    <row r="316" spans="2:14">
      <c r="B316" s="120"/>
      <c r="C316" s="120"/>
      <c r="D316" s="120"/>
      <c r="E316" s="120"/>
      <c r="F316" s="120"/>
      <c r="G316" s="120"/>
      <c r="H316" s="121"/>
      <c r="I316" s="121"/>
      <c r="J316" s="121"/>
      <c r="K316" s="121"/>
      <c r="L316" s="121"/>
      <c r="M316" s="121"/>
      <c r="N316" s="121"/>
    </row>
    <row r="317" spans="2:14">
      <c r="B317" s="120"/>
      <c r="C317" s="120"/>
      <c r="D317" s="120"/>
      <c r="E317" s="120"/>
      <c r="F317" s="120"/>
      <c r="G317" s="120"/>
      <c r="H317" s="121"/>
      <c r="I317" s="121"/>
      <c r="J317" s="121"/>
      <c r="K317" s="121"/>
      <c r="L317" s="121"/>
      <c r="M317" s="121"/>
      <c r="N317" s="121"/>
    </row>
    <row r="318" spans="2:14">
      <c r="B318" s="120"/>
      <c r="C318" s="120"/>
      <c r="D318" s="120"/>
      <c r="E318" s="120"/>
      <c r="F318" s="120"/>
      <c r="G318" s="120"/>
      <c r="H318" s="121"/>
      <c r="I318" s="121"/>
      <c r="J318" s="121"/>
      <c r="K318" s="121"/>
      <c r="L318" s="121"/>
      <c r="M318" s="121"/>
      <c r="N318" s="121"/>
    </row>
    <row r="319" spans="2:14">
      <c r="B319" s="120"/>
      <c r="C319" s="120"/>
      <c r="D319" s="120"/>
      <c r="E319" s="120"/>
      <c r="F319" s="120"/>
      <c r="G319" s="120"/>
      <c r="H319" s="121"/>
      <c r="I319" s="121"/>
      <c r="J319" s="121"/>
      <c r="K319" s="121"/>
      <c r="L319" s="121"/>
      <c r="M319" s="121"/>
      <c r="N319" s="121"/>
    </row>
    <row r="320" spans="2:14">
      <c r="B320" s="120"/>
      <c r="C320" s="120"/>
      <c r="D320" s="120"/>
      <c r="E320" s="120"/>
      <c r="F320" s="120"/>
      <c r="G320" s="120"/>
      <c r="H320" s="121"/>
      <c r="I320" s="121"/>
      <c r="J320" s="121"/>
      <c r="K320" s="121"/>
      <c r="L320" s="121"/>
      <c r="M320" s="121"/>
      <c r="N320" s="121"/>
    </row>
    <row r="321" spans="2:14">
      <c r="B321" s="120"/>
      <c r="C321" s="120"/>
      <c r="D321" s="120"/>
      <c r="E321" s="120"/>
      <c r="F321" s="120"/>
      <c r="G321" s="120"/>
      <c r="H321" s="121"/>
      <c r="I321" s="121"/>
      <c r="J321" s="121"/>
      <c r="K321" s="121"/>
      <c r="L321" s="121"/>
      <c r="M321" s="121"/>
      <c r="N321" s="121"/>
    </row>
    <row r="322" spans="2:14">
      <c r="B322" s="120"/>
      <c r="C322" s="120"/>
      <c r="D322" s="120"/>
      <c r="E322" s="120"/>
      <c r="F322" s="120"/>
      <c r="G322" s="120"/>
      <c r="H322" s="121"/>
      <c r="I322" s="121"/>
      <c r="J322" s="121"/>
      <c r="K322" s="121"/>
      <c r="L322" s="121"/>
      <c r="M322" s="121"/>
      <c r="N322" s="121"/>
    </row>
    <row r="323" spans="2:14">
      <c r="B323" s="120"/>
      <c r="C323" s="120"/>
      <c r="D323" s="120"/>
      <c r="E323" s="120"/>
      <c r="F323" s="120"/>
      <c r="G323" s="120"/>
      <c r="H323" s="121"/>
      <c r="I323" s="121"/>
      <c r="J323" s="121"/>
      <c r="K323" s="121"/>
      <c r="L323" s="121"/>
      <c r="M323" s="121"/>
      <c r="N323" s="121"/>
    </row>
    <row r="324" spans="2:14">
      <c r="B324" s="120"/>
      <c r="C324" s="120"/>
      <c r="D324" s="120"/>
      <c r="E324" s="120"/>
      <c r="F324" s="120"/>
      <c r="G324" s="120"/>
      <c r="H324" s="121"/>
      <c r="I324" s="121"/>
      <c r="J324" s="121"/>
      <c r="K324" s="121"/>
      <c r="L324" s="121"/>
      <c r="M324" s="121"/>
      <c r="N324" s="121"/>
    </row>
    <row r="325" spans="2:14">
      <c r="B325" s="120"/>
      <c r="C325" s="120"/>
      <c r="D325" s="120"/>
      <c r="E325" s="120"/>
      <c r="F325" s="120"/>
      <c r="G325" s="120"/>
      <c r="H325" s="121"/>
      <c r="I325" s="121"/>
      <c r="J325" s="121"/>
      <c r="K325" s="121"/>
      <c r="L325" s="121"/>
      <c r="M325" s="121"/>
      <c r="N325" s="121"/>
    </row>
    <row r="326" spans="2:14">
      <c r="B326" s="120"/>
      <c r="C326" s="120"/>
      <c r="D326" s="120"/>
      <c r="E326" s="120"/>
      <c r="F326" s="120"/>
      <c r="G326" s="120"/>
      <c r="H326" s="121"/>
      <c r="I326" s="121"/>
      <c r="J326" s="121"/>
      <c r="K326" s="121"/>
      <c r="L326" s="121"/>
      <c r="M326" s="121"/>
      <c r="N326" s="121"/>
    </row>
    <row r="327" spans="2:14">
      <c r="B327" s="120"/>
      <c r="C327" s="120"/>
      <c r="D327" s="120"/>
      <c r="E327" s="120"/>
      <c r="F327" s="120"/>
      <c r="G327" s="120"/>
      <c r="H327" s="121"/>
      <c r="I327" s="121"/>
      <c r="J327" s="121"/>
      <c r="K327" s="121"/>
      <c r="L327" s="121"/>
      <c r="M327" s="121"/>
      <c r="N327" s="121"/>
    </row>
    <row r="328" spans="2:14">
      <c r="B328" s="120"/>
      <c r="C328" s="120"/>
      <c r="D328" s="120"/>
      <c r="E328" s="120"/>
      <c r="F328" s="120"/>
      <c r="G328" s="120"/>
      <c r="H328" s="121"/>
      <c r="I328" s="121"/>
      <c r="J328" s="121"/>
      <c r="K328" s="121"/>
      <c r="L328" s="121"/>
      <c r="M328" s="121"/>
      <c r="N328" s="121"/>
    </row>
    <row r="329" spans="2:14">
      <c r="B329" s="120"/>
      <c r="C329" s="120"/>
      <c r="D329" s="120"/>
      <c r="E329" s="120"/>
      <c r="F329" s="120"/>
      <c r="G329" s="120"/>
      <c r="H329" s="121"/>
      <c r="I329" s="121"/>
      <c r="J329" s="121"/>
      <c r="K329" s="121"/>
      <c r="L329" s="121"/>
      <c r="M329" s="121"/>
      <c r="N329" s="121"/>
    </row>
    <row r="330" spans="2:14">
      <c r="B330" s="120"/>
      <c r="C330" s="120"/>
      <c r="D330" s="120"/>
      <c r="E330" s="120"/>
      <c r="F330" s="120"/>
      <c r="G330" s="120"/>
      <c r="H330" s="121"/>
      <c r="I330" s="121"/>
      <c r="J330" s="121"/>
      <c r="K330" s="121"/>
      <c r="L330" s="121"/>
      <c r="M330" s="121"/>
      <c r="N330" s="121"/>
    </row>
    <row r="331" spans="2:14">
      <c r="B331" s="120"/>
      <c r="C331" s="120"/>
      <c r="D331" s="120"/>
      <c r="E331" s="120"/>
      <c r="F331" s="120"/>
      <c r="G331" s="120"/>
      <c r="H331" s="121"/>
      <c r="I331" s="121"/>
      <c r="J331" s="121"/>
      <c r="K331" s="121"/>
      <c r="L331" s="121"/>
      <c r="M331" s="121"/>
      <c r="N331" s="121"/>
    </row>
    <row r="332" spans="2:14">
      <c r="B332" s="120"/>
      <c r="C332" s="120"/>
      <c r="D332" s="120"/>
      <c r="E332" s="120"/>
      <c r="F332" s="120"/>
      <c r="G332" s="120"/>
      <c r="H332" s="121"/>
      <c r="I332" s="121"/>
      <c r="J332" s="121"/>
      <c r="K332" s="121"/>
      <c r="L332" s="121"/>
      <c r="M332" s="121"/>
      <c r="N332" s="121"/>
    </row>
    <row r="333" spans="2:14">
      <c r="B333" s="120"/>
      <c r="C333" s="120"/>
      <c r="D333" s="120"/>
      <c r="E333" s="120"/>
      <c r="F333" s="120"/>
      <c r="G333" s="120"/>
      <c r="H333" s="121"/>
      <c r="I333" s="121"/>
      <c r="J333" s="121"/>
      <c r="K333" s="121"/>
      <c r="L333" s="121"/>
      <c r="M333" s="121"/>
      <c r="N333" s="121"/>
    </row>
    <row r="334" spans="2:14">
      <c r="B334" s="120"/>
      <c r="C334" s="120"/>
      <c r="D334" s="120"/>
      <c r="E334" s="120"/>
      <c r="F334" s="120"/>
      <c r="G334" s="120"/>
      <c r="H334" s="121"/>
      <c r="I334" s="121"/>
      <c r="J334" s="121"/>
      <c r="K334" s="121"/>
      <c r="L334" s="121"/>
      <c r="M334" s="121"/>
      <c r="N334" s="121"/>
    </row>
    <row r="335" spans="2:14">
      <c r="B335" s="120"/>
      <c r="C335" s="120"/>
      <c r="D335" s="120"/>
      <c r="E335" s="120"/>
      <c r="F335" s="120"/>
      <c r="G335" s="120"/>
      <c r="H335" s="121"/>
      <c r="I335" s="121"/>
      <c r="J335" s="121"/>
      <c r="K335" s="121"/>
      <c r="L335" s="121"/>
      <c r="M335" s="121"/>
      <c r="N335" s="121"/>
    </row>
    <row r="336" spans="2:14">
      <c r="B336" s="120"/>
      <c r="C336" s="120"/>
      <c r="D336" s="120"/>
      <c r="E336" s="120"/>
      <c r="F336" s="120"/>
      <c r="G336" s="120"/>
      <c r="H336" s="121"/>
      <c r="I336" s="121"/>
      <c r="J336" s="121"/>
      <c r="K336" s="121"/>
      <c r="L336" s="121"/>
      <c r="M336" s="121"/>
      <c r="N336" s="121"/>
    </row>
    <row r="337" spans="2:14">
      <c r="B337" s="120"/>
      <c r="C337" s="120"/>
      <c r="D337" s="120"/>
      <c r="E337" s="120"/>
      <c r="F337" s="120"/>
      <c r="G337" s="120"/>
      <c r="H337" s="121"/>
      <c r="I337" s="121"/>
      <c r="J337" s="121"/>
      <c r="K337" s="121"/>
      <c r="L337" s="121"/>
      <c r="M337" s="121"/>
      <c r="N337" s="121"/>
    </row>
    <row r="338" spans="2:14">
      <c r="B338" s="120"/>
      <c r="C338" s="120"/>
      <c r="D338" s="120"/>
      <c r="E338" s="120"/>
      <c r="F338" s="120"/>
      <c r="G338" s="120"/>
      <c r="H338" s="121"/>
      <c r="I338" s="121"/>
      <c r="J338" s="121"/>
      <c r="K338" s="121"/>
      <c r="L338" s="121"/>
      <c r="M338" s="121"/>
      <c r="N338" s="121"/>
    </row>
    <row r="339" spans="2:14">
      <c r="B339" s="120"/>
      <c r="C339" s="120"/>
      <c r="D339" s="120"/>
      <c r="E339" s="120"/>
      <c r="F339" s="120"/>
      <c r="G339" s="120"/>
      <c r="H339" s="121"/>
      <c r="I339" s="121"/>
      <c r="J339" s="121"/>
      <c r="K339" s="121"/>
      <c r="L339" s="121"/>
      <c r="M339" s="121"/>
      <c r="N339" s="121"/>
    </row>
    <row r="340" spans="2:14">
      <c r="B340" s="120"/>
      <c r="C340" s="120"/>
      <c r="D340" s="120"/>
      <c r="E340" s="120"/>
      <c r="F340" s="120"/>
      <c r="G340" s="120"/>
      <c r="H340" s="121"/>
      <c r="I340" s="121"/>
      <c r="J340" s="121"/>
      <c r="K340" s="121"/>
      <c r="L340" s="121"/>
      <c r="M340" s="121"/>
      <c r="N340" s="121"/>
    </row>
    <row r="341" spans="2:14">
      <c r="B341" s="120"/>
      <c r="C341" s="120"/>
      <c r="D341" s="120"/>
      <c r="E341" s="120"/>
      <c r="F341" s="120"/>
      <c r="G341" s="120"/>
      <c r="H341" s="121"/>
      <c r="I341" s="121"/>
      <c r="J341" s="121"/>
      <c r="K341" s="121"/>
      <c r="L341" s="121"/>
      <c r="M341" s="121"/>
      <c r="N341" s="121"/>
    </row>
    <row r="342" spans="2:14">
      <c r="B342" s="120"/>
      <c r="C342" s="120"/>
      <c r="D342" s="120"/>
      <c r="E342" s="120"/>
      <c r="F342" s="120"/>
      <c r="G342" s="120"/>
      <c r="H342" s="121"/>
      <c r="I342" s="121"/>
      <c r="J342" s="121"/>
      <c r="K342" s="121"/>
      <c r="L342" s="121"/>
      <c r="M342" s="121"/>
      <c r="N342" s="121"/>
    </row>
    <row r="343" spans="2:14">
      <c r="B343" s="120"/>
      <c r="C343" s="120"/>
      <c r="D343" s="120"/>
      <c r="E343" s="120"/>
      <c r="F343" s="120"/>
      <c r="G343" s="120"/>
      <c r="H343" s="121"/>
      <c r="I343" s="121"/>
      <c r="J343" s="121"/>
      <c r="K343" s="121"/>
      <c r="L343" s="121"/>
      <c r="M343" s="121"/>
      <c r="N343" s="121"/>
    </row>
    <row r="344" spans="2:14">
      <c r="B344" s="120"/>
      <c r="C344" s="120"/>
      <c r="D344" s="120"/>
      <c r="E344" s="120"/>
      <c r="F344" s="120"/>
      <c r="G344" s="120"/>
      <c r="H344" s="121"/>
      <c r="I344" s="121"/>
      <c r="J344" s="121"/>
      <c r="K344" s="121"/>
      <c r="L344" s="121"/>
      <c r="M344" s="121"/>
      <c r="N344" s="121"/>
    </row>
    <row r="345" spans="2:14">
      <c r="B345" s="120"/>
      <c r="C345" s="120"/>
      <c r="D345" s="120"/>
      <c r="E345" s="120"/>
      <c r="F345" s="120"/>
      <c r="G345" s="120"/>
      <c r="H345" s="121"/>
      <c r="I345" s="121"/>
      <c r="J345" s="121"/>
      <c r="K345" s="121"/>
      <c r="L345" s="121"/>
      <c r="M345" s="121"/>
      <c r="N345" s="121"/>
    </row>
    <row r="346" spans="2:14">
      <c r="B346" s="120"/>
      <c r="C346" s="120"/>
      <c r="D346" s="120"/>
      <c r="E346" s="120"/>
      <c r="F346" s="120"/>
      <c r="G346" s="120"/>
      <c r="H346" s="121"/>
      <c r="I346" s="121"/>
      <c r="J346" s="121"/>
      <c r="K346" s="121"/>
      <c r="L346" s="121"/>
      <c r="M346" s="121"/>
      <c r="N346" s="121"/>
    </row>
    <row r="347" spans="2:14">
      <c r="B347" s="120"/>
      <c r="C347" s="120"/>
      <c r="D347" s="120"/>
      <c r="E347" s="120"/>
      <c r="F347" s="120"/>
      <c r="G347" s="120"/>
      <c r="H347" s="121"/>
      <c r="I347" s="121"/>
      <c r="J347" s="121"/>
      <c r="K347" s="121"/>
      <c r="L347" s="121"/>
      <c r="M347" s="121"/>
      <c r="N347" s="121"/>
    </row>
    <row r="348" spans="2:14">
      <c r="B348" s="120"/>
      <c r="C348" s="120"/>
      <c r="D348" s="120"/>
      <c r="E348" s="120"/>
      <c r="F348" s="120"/>
      <c r="G348" s="120"/>
      <c r="H348" s="121"/>
      <c r="I348" s="121"/>
      <c r="J348" s="121"/>
      <c r="K348" s="121"/>
      <c r="L348" s="121"/>
      <c r="M348" s="121"/>
      <c r="N348" s="121"/>
    </row>
    <row r="349" spans="2:14">
      <c r="B349" s="120"/>
      <c r="C349" s="120"/>
      <c r="D349" s="120"/>
      <c r="E349" s="120"/>
      <c r="F349" s="120"/>
      <c r="G349" s="120"/>
      <c r="H349" s="121"/>
      <c r="I349" s="121"/>
      <c r="J349" s="121"/>
      <c r="K349" s="121"/>
      <c r="L349" s="121"/>
      <c r="M349" s="121"/>
      <c r="N349" s="121"/>
    </row>
    <row r="350" spans="2:14">
      <c r="B350" s="120"/>
      <c r="C350" s="120"/>
      <c r="D350" s="120"/>
      <c r="E350" s="120"/>
      <c r="F350" s="120"/>
      <c r="G350" s="120"/>
      <c r="H350" s="121"/>
      <c r="I350" s="121"/>
      <c r="J350" s="121"/>
      <c r="K350" s="121"/>
      <c r="L350" s="121"/>
      <c r="M350" s="121"/>
      <c r="N350" s="121"/>
    </row>
    <row r="351" spans="2:14">
      <c r="B351" s="120"/>
      <c r="C351" s="120"/>
      <c r="D351" s="120"/>
      <c r="E351" s="120"/>
      <c r="F351" s="120"/>
      <c r="G351" s="120"/>
      <c r="H351" s="121"/>
      <c r="I351" s="121"/>
      <c r="J351" s="121"/>
      <c r="K351" s="121"/>
      <c r="L351" s="121"/>
      <c r="M351" s="121"/>
      <c r="N351" s="121"/>
    </row>
    <row r="352" spans="2:14">
      <c r="B352" s="120"/>
      <c r="C352" s="120"/>
      <c r="D352" s="120"/>
      <c r="E352" s="120"/>
      <c r="F352" s="120"/>
      <c r="G352" s="120"/>
      <c r="H352" s="121"/>
      <c r="I352" s="121"/>
      <c r="J352" s="121"/>
      <c r="K352" s="121"/>
      <c r="L352" s="121"/>
      <c r="M352" s="121"/>
      <c r="N352" s="121"/>
    </row>
    <row r="353" spans="2:14">
      <c r="B353" s="120"/>
      <c r="C353" s="120"/>
      <c r="D353" s="120"/>
      <c r="E353" s="120"/>
      <c r="F353" s="120"/>
      <c r="G353" s="120"/>
      <c r="H353" s="121"/>
      <c r="I353" s="121"/>
      <c r="J353" s="121"/>
      <c r="K353" s="121"/>
      <c r="L353" s="121"/>
      <c r="M353" s="121"/>
      <c r="N353" s="121"/>
    </row>
    <row r="354" spans="2:14">
      <c r="B354" s="120"/>
      <c r="C354" s="120"/>
      <c r="D354" s="120"/>
      <c r="E354" s="120"/>
      <c r="F354" s="120"/>
      <c r="G354" s="120"/>
      <c r="H354" s="121"/>
      <c r="I354" s="121"/>
      <c r="J354" s="121"/>
      <c r="K354" s="121"/>
      <c r="L354" s="121"/>
      <c r="M354" s="121"/>
      <c r="N354" s="121"/>
    </row>
    <row r="355" spans="2:14">
      <c r="B355" s="120"/>
      <c r="C355" s="120"/>
      <c r="D355" s="120"/>
      <c r="E355" s="120"/>
      <c r="F355" s="120"/>
      <c r="G355" s="120"/>
      <c r="H355" s="121"/>
      <c r="I355" s="121"/>
      <c r="J355" s="121"/>
      <c r="K355" s="121"/>
      <c r="L355" s="121"/>
      <c r="M355" s="121"/>
      <c r="N355" s="121"/>
    </row>
    <row r="356" spans="2:14">
      <c r="B356" s="120"/>
      <c r="C356" s="120"/>
      <c r="D356" s="120"/>
      <c r="E356" s="120"/>
      <c r="F356" s="120"/>
      <c r="G356" s="120"/>
      <c r="H356" s="121"/>
      <c r="I356" s="121"/>
      <c r="J356" s="121"/>
      <c r="K356" s="121"/>
      <c r="L356" s="121"/>
      <c r="M356" s="121"/>
      <c r="N356" s="121"/>
    </row>
    <row r="357" spans="2:14">
      <c r="B357" s="120"/>
      <c r="C357" s="120"/>
      <c r="D357" s="120"/>
      <c r="E357" s="120"/>
      <c r="F357" s="120"/>
      <c r="G357" s="120"/>
      <c r="H357" s="121"/>
      <c r="I357" s="121"/>
      <c r="J357" s="121"/>
      <c r="K357" s="121"/>
      <c r="L357" s="121"/>
      <c r="M357" s="121"/>
      <c r="N357" s="121"/>
    </row>
    <row r="358" spans="2:14">
      <c r="B358" s="120"/>
      <c r="C358" s="120"/>
      <c r="D358" s="120"/>
      <c r="E358" s="120"/>
      <c r="F358" s="120"/>
      <c r="G358" s="120"/>
      <c r="H358" s="121"/>
      <c r="I358" s="121"/>
      <c r="J358" s="121"/>
      <c r="K358" s="121"/>
      <c r="L358" s="121"/>
      <c r="M358" s="121"/>
      <c r="N358" s="121"/>
    </row>
    <row r="359" spans="2:14">
      <c r="B359" s="120"/>
      <c r="C359" s="120"/>
      <c r="D359" s="120"/>
      <c r="E359" s="120"/>
      <c r="F359" s="120"/>
      <c r="G359" s="120"/>
      <c r="H359" s="121"/>
      <c r="I359" s="121"/>
      <c r="J359" s="121"/>
      <c r="K359" s="121"/>
      <c r="L359" s="121"/>
      <c r="M359" s="121"/>
      <c r="N359" s="121"/>
    </row>
    <row r="360" spans="2:14">
      <c r="B360" s="120"/>
      <c r="C360" s="120"/>
      <c r="D360" s="120"/>
      <c r="E360" s="120"/>
      <c r="F360" s="120"/>
      <c r="G360" s="120"/>
      <c r="H360" s="121"/>
      <c r="I360" s="121"/>
      <c r="J360" s="121"/>
      <c r="K360" s="121"/>
      <c r="L360" s="121"/>
      <c r="M360" s="121"/>
      <c r="N360" s="121"/>
    </row>
    <row r="361" spans="2:14">
      <c r="B361" s="120"/>
      <c r="C361" s="120"/>
      <c r="D361" s="120"/>
      <c r="E361" s="120"/>
      <c r="F361" s="120"/>
      <c r="G361" s="120"/>
      <c r="H361" s="121"/>
      <c r="I361" s="121"/>
      <c r="J361" s="121"/>
      <c r="K361" s="121"/>
      <c r="L361" s="121"/>
      <c r="M361" s="121"/>
      <c r="N361" s="121"/>
    </row>
    <row r="362" spans="2:14">
      <c r="B362" s="120"/>
      <c r="C362" s="120"/>
      <c r="D362" s="120"/>
      <c r="E362" s="120"/>
      <c r="F362" s="120"/>
      <c r="G362" s="120"/>
      <c r="H362" s="121"/>
      <c r="I362" s="121"/>
      <c r="J362" s="121"/>
      <c r="K362" s="121"/>
      <c r="L362" s="121"/>
      <c r="M362" s="121"/>
      <c r="N362" s="121"/>
    </row>
    <row r="363" spans="2:14">
      <c r="B363" s="120"/>
      <c r="C363" s="120"/>
      <c r="D363" s="120"/>
      <c r="E363" s="120"/>
      <c r="F363" s="120"/>
      <c r="G363" s="120"/>
      <c r="H363" s="121"/>
      <c r="I363" s="121"/>
      <c r="J363" s="121"/>
      <c r="K363" s="121"/>
      <c r="L363" s="121"/>
      <c r="M363" s="121"/>
      <c r="N363" s="121"/>
    </row>
    <row r="364" spans="2:14">
      <c r="B364" s="120"/>
      <c r="C364" s="120"/>
      <c r="D364" s="120"/>
      <c r="E364" s="120"/>
      <c r="F364" s="120"/>
      <c r="G364" s="120"/>
      <c r="H364" s="121"/>
      <c r="I364" s="121"/>
      <c r="J364" s="121"/>
      <c r="K364" s="121"/>
      <c r="L364" s="121"/>
      <c r="M364" s="121"/>
      <c r="N364" s="121"/>
    </row>
    <row r="365" spans="2:14">
      <c r="B365" s="120"/>
      <c r="C365" s="120"/>
      <c r="D365" s="120"/>
      <c r="E365" s="120"/>
      <c r="F365" s="120"/>
      <c r="G365" s="120"/>
      <c r="H365" s="121"/>
      <c r="I365" s="121"/>
      <c r="J365" s="121"/>
      <c r="K365" s="121"/>
      <c r="L365" s="121"/>
      <c r="M365" s="121"/>
      <c r="N365" s="121"/>
    </row>
    <row r="366" spans="2:14">
      <c r="B366" s="120"/>
      <c r="C366" s="120"/>
      <c r="D366" s="120"/>
      <c r="E366" s="120"/>
      <c r="F366" s="120"/>
      <c r="G366" s="120"/>
      <c r="H366" s="121"/>
      <c r="I366" s="121"/>
      <c r="J366" s="121"/>
      <c r="K366" s="121"/>
      <c r="L366" s="121"/>
      <c r="M366" s="121"/>
      <c r="N366" s="121"/>
    </row>
    <row r="367" spans="2:14">
      <c r="B367" s="120"/>
      <c r="C367" s="120"/>
      <c r="D367" s="120"/>
      <c r="E367" s="120"/>
      <c r="F367" s="120"/>
      <c r="G367" s="120"/>
      <c r="H367" s="121"/>
      <c r="I367" s="121"/>
      <c r="J367" s="121"/>
      <c r="K367" s="121"/>
      <c r="L367" s="121"/>
      <c r="M367" s="121"/>
      <c r="N367" s="121"/>
    </row>
    <row r="368" spans="2:14">
      <c r="B368" s="120"/>
      <c r="C368" s="120"/>
      <c r="D368" s="120"/>
      <c r="E368" s="120"/>
      <c r="F368" s="120"/>
      <c r="G368" s="120"/>
      <c r="H368" s="121"/>
      <c r="I368" s="121"/>
      <c r="J368" s="121"/>
      <c r="K368" s="121"/>
      <c r="L368" s="121"/>
      <c r="M368" s="121"/>
      <c r="N368" s="121"/>
    </row>
    <row r="369" spans="2:14">
      <c r="B369" s="120"/>
      <c r="C369" s="120"/>
      <c r="D369" s="120"/>
      <c r="E369" s="120"/>
      <c r="F369" s="120"/>
      <c r="G369" s="120"/>
      <c r="H369" s="121"/>
      <c r="I369" s="121"/>
      <c r="J369" s="121"/>
      <c r="K369" s="121"/>
      <c r="L369" s="121"/>
      <c r="M369" s="121"/>
      <c r="N369" s="121"/>
    </row>
    <row r="370" spans="2:14">
      <c r="B370" s="120"/>
      <c r="C370" s="120"/>
      <c r="D370" s="120"/>
      <c r="E370" s="120"/>
      <c r="F370" s="120"/>
      <c r="G370" s="120"/>
      <c r="H370" s="121"/>
      <c r="I370" s="121"/>
      <c r="J370" s="121"/>
      <c r="K370" s="121"/>
      <c r="L370" s="121"/>
      <c r="M370" s="121"/>
      <c r="N370" s="121"/>
    </row>
    <row r="371" spans="2:14">
      <c r="B371" s="120"/>
      <c r="C371" s="120"/>
      <c r="D371" s="120"/>
      <c r="E371" s="120"/>
      <c r="F371" s="120"/>
      <c r="G371" s="120"/>
      <c r="H371" s="121"/>
      <c r="I371" s="121"/>
      <c r="J371" s="121"/>
      <c r="K371" s="121"/>
      <c r="L371" s="121"/>
      <c r="M371" s="121"/>
      <c r="N371" s="121"/>
    </row>
    <row r="372" spans="2:14">
      <c r="B372" s="120"/>
      <c r="C372" s="120"/>
      <c r="D372" s="120"/>
      <c r="E372" s="120"/>
      <c r="F372" s="120"/>
      <c r="G372" s="120"/>
      <c r="H372" s="121"/>
      <c r="I372" s="121"/>
      <c r="J372" s="121"/>
      <c r="K372" s="121"/>
      <c r="L372" s="121"/>
      <c r="M372" s="121"/>
      <c r="N372" s="121"/>
    </row>
    <row r="373" spans="2:14">
      <c r="B373" s="120"/>
      <c r="C373" s="120"/>
      <c r="D373" s="120"/>
      <c r="E373" s="120"/>
      <c r="F373" s="120"/>
      <c r="G373" s="120"/>
      <c r="H373" s="121"/>
      <c r="I373" s="121"/>
      <c r="J373" s="121"/>
      <c r="K373" s="121"/>
      <c r="L373" s="121"/>
      <c r="M373" s="121"/>
      <c r="N373" s="121"/>
    </row>
    <row r="374" spans="2:14">
      <c r="B374" s="120"/>
      <c r="C374" s="120"/>
      <c r="D374" s="120"/>
      <c r="E374" s="120"/>
      <c r="F374" s="120"/>
      <c r="G374" s="120"/>
      <c r="H374" s="121"/>
      <c r="I374" s="121"/>
      <c r="J374" s="121"/>
      <c r="K374" s="121"/>
      <c r="L374" s="121"/>
      <c r="M374" s="121"/>
      <c r="N374" s="121"/>
    </row>
    <row r="375" spans="2:14">
      <c r="B375" s="120"/>
      <c r="C375" s="120"/>
      <c r="D375" s="120"/>
      <c r="E375" s="120"/>
      <c r="F375" s="120"/>
      <c r="G375" s="120"/>
      <c r="H375" s="121"/>
      <c r="I375" s="121"/>
      <c r="J375" s="121"/>
      <c r="K375" s="121"/>
      <c r="L375" s="121"/>
      <c r="M375" s="121"/>
      <c r="N375" s="121"/>
    </row>
    <row r="376" spans="2:14">
      <c r="B376" s="120"/>
      <c r="C376" s="120"/>
      <c r="D376" s="120"/>
      <c r="E376" s="120"/>
      <c r="F376" s="120"/>
      <c r="G376" s="120"/>
      <c r="H376" s="121"/>
      <c r="I376" s="121"/>
      <c r="J376" s="121"/>
      <c r="K376" s="121"/>
      <c r="L376" s="121"/>
      <c r="M376" s="121"/>
      <c r="N376" s="121"/>
    </row>
    <row r="377" spans="2:14">
      <c r="B377" s="120"/>
      <c r="C377" s="120"/>
      <c r="D377" s="120"/>
      <c r="E377" s="120"/>
      <c r="F377" s="120"/>
      <c r="G377" s="120"/>
      <c r="H377" s="121"/>
      <c r="I377" s="121"/>
      <c r="J377" s="121"/>
      <c r="K377" s="121"/>
      <c r="L377" s="121"/>
      <c r="M377" s="121"/>
      <c r="N377" s="121"/>
    </row>
    <row r="378" spans="2:14">
      <c r="B378" s="120"/>
      <c r="C378" s="120"/>
      <c r="D378" s="120"/>
      <c r="E378" s="120"/>
      <c r="F378" s="120"/>
      <c r="G378" s="120"/>
      <c r="H378" s="121"/>
      <c r="I378" s="121"/>
      <c r="J378" s="121"/>
      <c r="K378" s="121"/>
      <c r="L378" s="121"/>
      <c r="M378" s="121"/>
      <c r="N378" s="121"/>
    </row>
    <row r="379" spans="2:14">
      <c r="B379" s="120"/>
      <c r="C379" s="120"/>
      <c r="D379" s="120"/>
      <c r="E379" s="120"/>
      <c r="F379" s="120"/>
      <c r="G379" s="120"/>
      <c r="H379" s="121"/>
      <c r="I379" s="121"/>
      <c r="J379" s="121"/>
      <c r="K379" s="121"/>
      <c r="L379" s="121"/>
      <c r="M379" s="121"/>
      <c r="N379" s="121"/>
    </row>
    <row r="380" spans="2:14">
      <c r="B380" s="120"/>
      <c r="C380" s="120"/>
      <c r="D380" s="120"/>
      <c r="E380" s="120"/>
      <c r="F380" s="120"/>
      <c r="G380" s="120"/>
      <c r="H380" s="121"/>
      <c r="I380" s="121"/>
      <c r="J380" s="121"/>
      <c r="K380" s="121"/>
      <c r="L380" s="121"/>
      <c r="M380" s="121"/>
      <c r="N380" s="121"/>
    </row>
    <row r="381" spans="2:14">
      <c r="B381" s="120"/>
      <c r="C381" s="120"/>
      <c r="D381" s="120"/>
      <c r="E381" s="120"/>
      <c r="F381" s="120"/>
      <c r="G381" s="120"/>
      <c r="H381" s="121"/>
      <c r="I381" s="121"/>
      <c r="J381" s="121"/>
      <c r="K381" s="121"/>
      <c r="L381" s="121"/>
      <c r="M381" s="121"/>
      <c r="N381" s="121"/>
    </row>
    <row r="382" spans="2:14">
      <c r="B382" s="120"/>
      <c r="C382" s="120"/>
      <c r="D382" s="120"/>
      <c r="E382" s="120"/>
      <c r="F382" s="120"/>
      <c r="G382" s="120"/>
      <c r="H382" s="121"/>
      <c r="I382" s="121"/>
      <c r="J382" s="121"/>
      <c r="K382" s="121"/>
      <c r="L382" s="121"/>
      <c r="M382" s="121"/>
      <c r="N382" s="121"/>
    </row>
    <row r="383" spans="2:14">
      <c r="B383" s="120"/>
      <c r="C383" s="120"/>
      <c r="D383" s="120"/>
      <c r="E383" s="120"/>
      <c r="F383" s="120"/>
      <c r="G383" s="120"/>
      <c r="H383" s="121"/>
      <c r="I383" s="121"/>
      <c r="J383" s="121"/>
      <c r="K383" s="121"/>
      <c r="L383" s="121"/>
      <c r="M383" s="121"/>
      <c r="N383" s="121"/>
    </row>
    <row r="384" spans="2:14">
      <c r="B384" s="120"/>
      <c r="C384" s="120"/>
      <c r="D384" s="120"/>
      <c r="E384" s="120"/>
      <c r="F384" s="120"/>
      <c r="G384" s="120"/>
      <c r="H384" s="121"/>
      <c r="I384" s="121"/>
      <c r="J384" s="121"/>
      <c r="K384" s="121"/>
      <c r="L384" s="121"/>
      <c r="M384" s="121"/>
      <c r="N384" s="121"/>
    </row>
    <row r="385" spans="2:14">
      <c r="B385" s="120"/>
      <c r="C385" s="120"/>
      <c r="D385" s="120"/>
      <c r="E385" s="120"/>
      <c r="F385" s="120"/>
      <c r="G385" s="120"/>
      <c r="H385" s="121"/>
      <c r="I385" s="121"/>
      <c r="J385" s="121"/>
      <c r="K385" s="121"/>
      <c r="L385" s="121"/>
      <c r="M385" s="121"/>
      <c r="N385" s="121"/>
    </row>
    <row r="386" spans="2:14">
      <c r="B386" s="120"/>
      <c r="C386" s="120"/>
      <c r="D386" s="120"/>
      <c r="E386" s="120"/>
      <c r="F386" s="120"/>
      <c r="G386" s="120"/>
      <c r="H386" s="121"/>
      <c r="I386" s="121"/>
      <c r="J386" s="121"/>
      <c r="K386" s="121"/>
      <c r="L386" s="121"/>
      <c r="M386" s="121"/>
      <c r="N386" s="121"/>
    </row>
    <row r="387" spans="2:14">
      <c r="B387" s="120"/>
      <c r="C387" s="120"/>
      <c r="D387" s="120"/>
      <c r="E387" s="120"/>
      <c r="F387" s="120"/>
      <c r="G387" s="120"/>
      <c r="H387" s="121"/>
      <c r="I387" s="121"/>
      <c r="J387" s="121"/>
      <c r="K387" s="121"/>
      <c r="L387" s="121"/>
      <c r="M387" s="121"/>
      <c r="N387" s="121"/>
    </row>
    <row r="388" spans="2:14">
      <c r="B388" s="120"/>
      <c r="C388" s="120"/>
      <c r="D388" s="120"/>
      <c r="E388" s="120"/>
      <c r="F388" s="120"/>
      <c r="G388" s="120"/>
      <c r="H388" s="121"/>
      <c r="I388" s="121"/>
      <c r="J388" s="121"/>
      <c r="K388" s="121"/>
      <c r="L388" s="121"/>
      <c r="M388" s="121"/>
      <c r="N388" s="121"/>
    </row>
    <row r="389" spans="2:14">
      <c r="B389" s="120"/>
      <c r="C389" s="120"/>
      <c r="D389" s="120"/>
      <c r="E389" s="120"/>
      <c r="F389" s="120"/>
      <c r="G389" s="120"/>
      <c r="H389" s="121"/>
      <c r="I389" s="121"/>
      <c r="J389" s="121"/>
      <c r="K389" s="121"/>
      <c r="L389" s="121"/>
      <c r="M389" s="121"/>
      <c r="N389" s="121"/>
    </row>
    <row r="390" spans="2:14">
      <c r="B390" s="120"/>
      <c r="C390" s="120"/>
      <c r="D390" s="120"/>
      <c r="E390" s="120"/>
      <c r="F390" s="120"/>
      <c r="G390" s="120"/>
      <c r="H390" s="121"/>
      <c r="I390" s="121"/>
      <c r="J390" s="121"/>
      <c r="K390" s="121"/>
      <c r="L390" s="121"/>
      <c r="M390" s="121"/>
      <c r="N390" s="121"/>
    </row>
    <row r="391" spans="2:14">
      <c r="B391" s="120"/>
      <c r="C391" s="120"/>
      <c r="D391" s="120"/>
      <c r="E391" s="120"/>
      <c r="F391" s="120"/>
      <c r="G391" s="120"/>
      <c r="H391" s="121"/>
      <c r="I391" s="121"/>
      <c r="J391" s="121"/>
      <c r="K391" s="121"/>
      <c r="L391" s="121"/>
      <c r="M391" s="121"/>
      <c r="N391" s="121"/>
    </row>
    <row r="392" spans="2:14">
      <c r="B392" s="120"/>
      <c r="C392" s="120"/>
      <c r="D392" s="120"/>
      <c r="E392" s="120"/>
      <c r="F392" s="120"/>
      <c r="G392" s="120"/>
      <c r="H392" s="121"/>
      <c r="I392" s="121"/>
      <c r="J392" s="121"/>
      <c r="K392" s="121"/>
      <c r="L392" s="121"/>
      <c r="M392" s="121"/>
      <c r="N392" s="121"/>
    </row>
    <row r="393" spans="2:14">
      <c r="B393" s="120"/>
      <c r="C393" s="120"/>
      <c r="D393" s="120"/>
      <c r="E393" s="120"/>
      <c r="F393" s="120"/>
      <c r="G393" s="120"/>
      <c r="H393" s="121"/>
      <c r="I393" s="121"/>
      <c r="J393" s="121"/>
      <c r="K393" s="121"/>
      <c r="L393" s="121"/>
      <c r="M393" s="121"/>
      <c r="N393" s="121"/>
    </row>
    <row r="394" spans="2:14">
      <c r="B394" s="120"/>
      <c r="C394" s="120"/>
      <c r="D394" s="120"/>
      <c r="E394" s="120"/>
      <c r="F394" s="120"/>
      <c r="G394" s="120"/>
      <c r="H394" s="121"/>
      <c r="I394" s="121"/>
      <c r="J394" s="121"/>
      <c r="K394" s="121"/>
      <c r="L394" s="121"/>
      <c r="M394" s="121"/>
      <c r="N394" s="121"/>
    </row>
    <row r="395" spans="2:14">
      <c r="B395" s="120"/>
      <c r="C395" s="120"/>
      <c r="D395" s="120"/>
      <c r="E395" s="120"/>
      <c r="F395" s="120"/>
      <c r="G395" s="120"/>
      <c r="H395" s="121"/>
      <c r="I395" s="121"/>
      <c r="J395" s="121"/>
      <c r="K395" s="121"/>
      <c r="L395" s="121"/>
      <c r="M395" s="121"/>
      <c r="N395" s="121"/>
    </row>
    <row r="396" spans="2:14">
      <c r="B396" s="120"/>
      <c r="C396" s="120"/>
      <c r="D396" s="120"/>
      <c r="E396" s="120"/>
      <c r="F396" s="120"/>
      <c r="G396" s="120"/>
      <c r="H396" s="121"/>
      <c r="I396" s="121"/>
      <c r="J396" s="121"/>
      <c r="K396" s="121"/>
      <c r="L396" s="121"/>
      <c r="M396" s="121"/>
      <c r="N396" s="121"/>
    </row>
    <row r="397" spans="2:14">
      <c r="B397" s="120"/>
      <c r="C397" s="120"/>
      <c r="D397" s="120"/>
      <c r="E397" s="120"/>
      <c r="F397" s="120"/>
      <c r="G397" s="120"/>
      <c r="H397" s="121"/>
      <c r="I397" s="121"/>
      <c r="J397" s="121"/>
      <c r="K397" s="121"/>
      <c r="L397" s="121"/>
      <c r="M397" s="121"/>
      <c r="N397" s="121"/>
    </row>
    <row r="398" spans="2:14">
      <c r="B398" s="120"/>
      <c r="C398" s="120"/>
      <c r="D398" s="120"/>
      <c r="E398" s="120"/>
      <c r="F398" s="120"/>
      <c r="G398" s="120"/>
      <c r="H398" s="121"/>
      <c r="I398" s="121"/>
      <c r="J398" s="121"/>
      <c r="K398" s="121"/>
      <c r="L398" s="121"/>
      <c r="M398" s="121"/>
      <c r="N398" s="121"/>
    </row>
    <row r="399" spans="2:14">
      <c r="B399" s="120"/>
      <c r="C399" s="120"/>
      <c r="D399" s="120"/>
      <c r="E399" s="120"/>
      <c r="F399" s="120"/>
      <c r="G399" s="120"/>
      <c r="H399" s="121"/>
      <c r="I399" s="121"/>
      <c r="J399" s="121"/>
      <c r="K399" s="121"/>
      <c r="L399" s="121"/>
      <c r="M399" s="121"/>
      <c r="N399" s="121"/>
    </row>
    <row r="400" spans="2:14">
      <c r="B400" s="120"/>
      <c r="C400" s="120"/>
      <c r="D400" s="120"/>
      <c r="E400" s="120"/>
      <c r="F400" s="120"/>
      <c r="G400" s="120"/>
      <c r="H400" s="121"/>
      <c r="I400" s="121"/>
      <c r="J400" s="121"/>
      <c r="K400" s="121"/>
      <c r="L400" s="121"/>
      <c r="M400" s="121"/>
      <c r="N400" s="121"/>
    </row>
    <row r="401" spans="2:14">
      <c r="B401" s="120"/>
      <c r="C401" s="120"/>
      <c r="D401" s="120"/>
      <c r="E401" s="120"/>
      <c r="F401" s="120"/>
      <c r="G401" s="120"/>
      <c r="H401" s="121"/>
      <c r="I401" s="121"/>
      <c r="J401" s="121"/>
      <c r="K401" s="121"/>
      <c r="L401" s="121"/>
      <c r="M401" s="121"/>
      <c r="N401" s="121"/>
    </row>
    <row r="402" spans="2:14">
      <c r="B402" s="120"/>
      <c r="C402" s="120"/>
      <c r="D402" s="120"/>
      <c r="E402" s="120"/>
      <c r="F402" s="120"/>
      <c r="G402" s="120"/>
      <c r="H402" s="121"/>
      <c r="I402" s="121"/>
      <c r="J402" s="121"/>
      <c r="K402" s="121"/>
      <c r="L402" s="121"/>
      <c r="M402" s="121"/>
      <c r="N402" s="121"/>
    </row>
    <row r="403" spans="2:14">
      <c r="B403" s="120"/>
      <c r="C403" s="120"/>
      <c r="D403" s="120"/>
      <c r="E403" s="120"/>
      <c r="F403" s="120"/>
      <c r="G403" s="120"/>
      <c r="H403" s="121"/>
      <c r="I403" s="121"/>
      <c r="J403" s="121"/>
      <c r="K403" s="121"/>
      <c r="L403" s="121"/>
      <c r="M403" s="121"/>
      <c r="N403" s="121"/>
    </row>
    <row r="404" spans="2:14">
      <c r="B404" s="120"/>
      <c r="C404" s="120"/>
      <c r="D404" s="120"/>
      <c r="E404" s="120"/>
      <c r="F404" s="120"/>
      <c r="G404" s="120"/>
      <c r="H404" s="121"/>
      <c r="I404" s="121"/>
      <c r="J404" s="121"/>
      <c r="K404" s="121"/>
      <c r="L404" s="121"/>
      <c r="M404" s="121"/>
      <c r="N404" s="121"/>
    </row>
    <row r="405" spans="2:14">
      <c r="B405" s="120"/>
      <c r="C405" s="120"/>
      <c r="D405" s="120"/>
      <c r="E405" s="120"/>
      <c r="F405" s="120"/>
      <c r="G405" s="120"/>
      <c r="H405" s="121"/>
      <c r="I405" s="121"/>
      <c r="J405" s="121"/>
      <c r="K405" s="121"/>
      <c r="L405" s="121"/>
      <c r="M405" s="121"/>
      <c r="N405" s="121"/>
    </row>
    <row r="406" spans="2:14">
      <c r="B406" s="120"/>
      <c r="C406" s="120"/>
      <c r="D406" s="120"/>
      <c r="E406" s="120"/>
      <c r="F406" s="120"/>
      <c r="G406" s="120"/>
      <c r="H406" s="121"/>
      <c r="I406" s="121"/>
      <c r="J406" s="121"/>
      <c r="K406" s="121"/>
      <c r="L406" s="121"/>
      <c r="M406" s="121"/>
      <c r="N406" s="121"/>
    </row>
    <row r="407" spans="2:14">
      <c r="B407" s="120"/>
      <c r="C407" s="120"/>
      <c r="D407" s="120"/>
      <c r="E407" s="120"/>
      <c r="F407" s="120"/>
      <c r="G407" s="120"/>
      <c r="H407" s="121"/>
      <c r="I407" s="121"/>
      <c r="J407" s="121"/>
      <c r="K407" s="121"/>
      <c r="L407" s="121"/>
      <c r="M407" s="121"/>
      <c r="N407" s="121"/>
    </row>
    <row r="408" spans="2:14">
      <c r="B408" s="120"/>
      <c r="C408" s="120"/>
      <c r="D408" s="120"/>
      <c r="E408" s="120"/>
      <c r="F408" s="120"/>
      <c r="G408" s="120"/>
      <c r="H408" s="121"/>
      <c r="I408" s="121"/>
      <c r="J408" s="121"/>
      <c r="K408" s="121"/>
      <c r="L408" s="121"/>
      <c r="M408" s="121"/>
      <c r="N408" s="121"/>
    </row>
    <row r="409" spans="2:14">
      <c r="B409" s="120"/>
      <c r="C409" s="120"/>
      <c r="D409" s="120"/>
      <c r="E409" s="120"/>
      <c r="F409" s="120"/>
      <c r="G409" s="120"/>
      <c r="H409" s="121"/>
      <c r="I409" s="121"/>
      <c r="J409" s="121"/>
      <c r="K409" s="121"/>
      <c r="L409" s="121"/>
      <c r="M409" s="121"/>
      <c r="N409" s="121"/>
    </row>
    <row r="410" spans="2:14">
      <c r="B410" s="120"/>
      <c r="C410" s="120"/>
      <c r="D410" s="120"/>
      <c r="E410" s="120"/>
      <c r="F410" s="120"/>
      <c r="G410" s="120"/>
      <c r="H410" s="121"/>
      <c r="I410" s="121"/>
      <c r="J410" s="121"/>
      <c r="K410" s="121"/>
      <c r="L410" s="121"/>
      <c r="M410" s="121"/>
      <c r="N410" s="121"/>
    </row>
    <row r="411" spans="2:14">
      <c r="B411" s="120"/>
      <c r="C411" s="120"/>
      <c r="D411" s="120"/>
      <c r="E411" s="120"/>
      <c r="F411" s="120"/>
      <c r="G411" s="120"/>
      <c r="H411" s="121"/>
      <c r="I411" s="121"/>
      <c r="J411" s="121"/>
      <c r="K411" s="121"/>
      <c r="L411" s="121"/>
      <c r="M411" s="121"/>
      <c r="N411" s="121"/>
    </row>
    <row r="412" spans="2:14">
      <c r="B412" s="120"/>
      <c r="C412" s="120"/>
      <c r="D412" s="120"/>
      <c r="E412" s="120"/>
      <c r="F412" s="120"/>
      <c r="G412" s="120"/>
      <c r="H412" s="121"/>
      <c r="I412" s="121"/>
      <c r="J412" s="121"/>
      <c r="K412" s="121"/>
      <c r="L412" s="121"/>
      <c r="M412" s="121"/>
      <c r="N412" s="121"/>
    </row>
    <row r="413" spans="2:14">
      <c r="B413" s="120"/>
      <c r="C413" s="120"/>
      <c r="D413" s="120"/>
      <c r="E413" s="120"/>
      <c r="F413" s="120"/>
      <c r="G413" s="120"/>
      <c r="H413" s="121"/>
      <c r="I413" s="121"/>
      <c r="J413" s="121"/>
      <c r="K413" s="121"/>
      <c r="L413" s="121"/>
      <c r="M413" s="121"/>
      <c r="N413" s="121"/>
    </row>
    <row r="414" spans="2:14">
      <c r="B414" s="120"/>
      <c r="C414" s="120"/>
      <c r="D414" s="120"/>
      <c r="E414" s="120"/>
      <c r="F414" s="120"/>
      <c r="G414" s="120"/>
      <c r="H414" s="121"/>
      <c r="I414" s="121"/>
      <c r="J414" s="121"/>
      <c r="K414" s="121"/>
      <c r="L414" s="121"/>
      <c r="M414" s="121"/>
      <c r="N414" s="121"/>
    </row>
    <row r="415" spans="2:14">
      <c r="B415" s="120"/>
      <c r="C415" s="120"/>
      <c r="D415" s="120"/>
      <c r="E415" s="120"/>
      <c r="F415" s="120"/>
      <c r="G415" s="120"/>
      <c r="H415" s="121"/>
      <c r="I415" s="121"/>
      <c r="J415" s="121"/>
      <c r="K415" s="121"/>
      <c r="L415" s="121"/>
      <c r="M415" s="121"/>
      <c r="N415" s="121"/>
    </row>
    <row r="416" spans="2:14">
      <c r="B416" s="120"/>
      <c r="C416" s="120"/>
      <c r="D416" s="120"/>
      <c r="E416" s="120"/>
      <c r="F416" s="120"/>
      <c r="G416" s="120"/>
      <c r="H416" s="121"/>
      <c r="I416" s="121"/>
      <c r="J416" s="121"/>
      <c r="K416" s="121"/>
      <c r="L416" s="121"/>
      <c r="M416" s="121"/>
      <c r="N416" s="121"/>
    </row>
    <row r="417" spans="2:14">
      <c r="B417" s="120"/>
      <c r="C417" s="120"/>
      <c r="D417" s="120"/>
      <c r="E417" s="120"/>
      <c r="F417" s="120"/>
      <c r="G417" s="120"/>
      <c r="H417" s="121"/>
      <c r="I417" s="121"/>
      <c r="J417" s="121"/>
      <c r="K417" s="121"/>
      <c r="L417" s="121"/>
      <c r="M417" s="121"/>
      <c r="N417" s="121"/>
    </row>
    <row r="418" spans="2:14">
      <c r="B418" s="120"/>
      <c r="C418" s="120"/>
      <c r="D418" s="120"/>
      <c r="E418" s="120"/>
      <c r="F418" s="120"/>
      <c r="G418" s="120"/>
      <c r="H418" s="121"/>
      <c r="I418" s="121"/>
      <c r="J418" s="121"/>
      <c r="K418" s="121"/>
      <c r="L418" s="121"/>
      <c r="M418" s="121"/>
      <c r="N418" s="121"/>
    </row>
    <row r="419" spans="2:14">
      <c r="B419" s="120"/>
      <c r="C419" s="120"/>
      <c r="D419" s="120"/>
      <c r="E419" s="120"/>
      <c r="F419" s="120"/>
      <c r="G419" s="120"/>
      <c r="H419" s="121"/>
      <c r="I419" s="121"/>
      <c r="J419" s="121"/>
      <c r="K419" s="121"/>
      <c r="L419" s="121"/>
      <c r="M419" s="121"/>
      <c r="N419" s="121"/>
    </row>
    <row r="420" spans="2:14">
      <c r="B420" s="120"/>
      <c r="C420" s="120"/>
      <c r="D420" s="120"/>
      <c r="E420" s="120"/>
      <c r="F420" s="120"/>
      <c r="G420" s="120"/>
      <c r="H420" s="121"/>
      <c r="I420" s="121"/>
      <c r="J420" s="121"/>
      <c r="K420" s="121"/>
      <c r="L420" s="121"/>
      <c r="M420" s="121"/>
      <c r="N420" s="121"/>
    </row>
    <row r="421" spans="2:14">
      <c r="B421" s="120"/>
      <c r="C421" s="120"/>
      <c r="D421" s="120"/>
      <c r="E421" s="120"/>
      <c r="F421" s="120"/>
      <c r="G421" s="120"/>
      <c r="H421" s="121"/>
      <c r="I421" s="121"/>
      <c r="J421" s="121"/>
      <c r="K421" s="121"/>
      <c r="L421" s="121"/>
      <c r="M421" s="121"/>
      <c r="N421" s="121"/>
    </row>
    <row r="422" spans="2:14">
      <c r="B422" s="120"/>
      <c r="C422" s="120"/>
      <c r="D422" s="120"/>
      <c r="E422" s="120"/>
      <c r="F422" s="120"/>
      <c r="G422" s="120"/>
      <c r="H422" s="121"/>
      <c r="I422" s="121"/>
      <c r="J422" s="121"/>
      <c r="K422" s="121"/>
      <c r="L422" s="121"/>
      <c r="M422" s="121"/>
      <c r="N422" s="121"/>
    </row>
    <row r="423" spans="2:14">
      <c r="B423" s="120"/>
      <c r="C423" s="120"/>
      <c r="D423" s="120"/>
      <c r="E423" s="120"/>
      <c r="F423" s="120"/>
      <c r="G423" s="120"/>
      <c r="H423" s="121"/>
      <c r="I423" s="121"/>
      <c r="J423" s="121"/>
      <c r="K423" s="121"/>
      <c r="L423" s="121"/>
      <c r="M423" s="121"/>
      <c r="N423" s="121"/>
    </row>
    <row r="424" spans="2:14">
      <c r="B424" s="120"/>
      <c r="C424" s="120"/>
      <c r="D424" s="120"/>
      <c r="E424" s="120"/>
      <c r="F424" s="120"/>
      <c r="G424" s="120"/>
      <c r="H424" s="121"/>
      <c r="I424" s="121"/>
      <c r="J424" s="121"/>
      <c r="K424" s="121"/>
      <c r="L424" s="121"/>
      <c r="M424" s="121"/>
      <c r="N424" s="121"/>
    </row>
    <row r="425" spans="2:14">
      <c r="B425" s="120"/>
      <c r="C425" s="120"/>
      <c r="D425" s="120"/>
      <c r="E425" s="120"/>
      <c r="F425" s="120"/>
      <c r="G425" s="120"/>
      <c r="H425" s="121"/>
      <c r="I425" s="121"/>
      <c r="J425" s="121"/>
      <c r="K425" s="121"/>
      <c r="L425" s="121"/>
      <c r="M425" s="121"/>
      <c r="N425" s="121"/>
    </row>
    <row r="426" spans="2:14">
      <c r="B426" s="120"/>
      <c r="C426" s="120"/>
      <c r="D426" s="120"/>
      <c r="E426" s="120"/>
      <c r="F426" s="120"/>
      <c r="G426" s="120"/>
      <c r="H426" s="121"/>
      <c r="I426" s="121"/>
      <c r="J426" s="121"/>
      <c r="K426" s="121"/>
      <c r="L426" s="121"/>
      <c r="M426" s="121"/>
      <c r="N426" s="121"/>
    </row>
    <row r="427" spans="2:14">
      <c r="B427" s="120"/>
      <c r="C427" s="120"/>
      <c r="D427" s="120"/>
      <c r="E427" s="120"/>
      <c r="F427" s="120"/>
      <c r="G427" s="120"/>
      <c r="H427" s="121"/>
      <c r="I427" s="121"/>
      <c r="J427" s="121"/>
      <c r="K427" s="121"/>
      <c r="L427" s="121"/>
      <c r="M427" s="121"/>
      <c r="N427" s="121"/>
    </row>
    <row r="428" spans="2:14">
      <c r="B428" s="120"/>
      <c r="C428" s="120"/>
      <c r="D428" s="120"/>
      <c r="E428" s="120"/>
      <c r="F428" s="120"/>
      <c r="G428" s="120"/>
      <c r="H428" s="121"/>
      <c r="I428" s="121"/>
      <c r="J428" s="121"/>
      <c r="K428" s="121"/>
      <c r="L428" s="121"/>
      <c r="M428" s="121"/>
      <c r="N428" s="121"/>
    </row>
    <row r="429" spans="2:14">
      <c r="B429" s="120"/>
      <c r="C429" s="120"/>
      <c r="D429" s="120"/>
      <c r="E429" s="120"/>
      <c r="F429" s="120"/>
      <c r="G429" s="120"/>
      <c r="H429" s="121"/>
      <c r="I429" s="121"/>
      <c r="J429" s="121"/>
      <c r="K429" s="121"/>
      <c r="L429" s="121"/>
      <c r="M429" s="121"/>
      <c r="N429" s="121"/>
    </row>
    <row r="430" spans="2:14">
      <c r="B430" s="120"/>
      <c r="C430" s="120"/>
      <c r="D430" s="120"/>
      <c r="E430" s="120"/>
      <c r="F430" s="120"/>
      <c r="G430" s="120"/>
      <c r="H430" s="121"/>
      <c r="I430" s="121"/>
      <c r="J430" s="121"/>
      <c r="K430" s="121"/>
      <c r="L430" s="121"/>
      <c r="M430" s="121"/>
      <c r="N430" s="121"/>
    </row>
    <row r="431" spans="2:14">
      <c r="B431" s="120"/>
      <c r="C431" s="120"/>
      <c r="D431" s="120"/>
      <c r="E431" s="120"/>
      <c r="F431" s="120"/>
      <c r="G431" s="120"/>
      <c r="H431" s="121"/>
      <c r="I431" s="121"/>
      <c r="J431" s="121"/>
      <c r="K431" s="121"/>
      <c r="L431" s="121"/>
      <c r="M431" s="121"/>
      <c r="N431" s="121"/>
    </row>
    <row r="432" spans="2:14">
      <c r="B432" s="120"/>
      <c r="C432" s="120"/>
      <c r="D432" s="120"/>
      <c r="E432" s="120"/>
      <c r="F432" s="120"/>
      <c r="G432" s="120"/>
      <c r="H432" s="121"/>
      <c r="I432" s="121"/>
      <c r="J432" s="121"/>
      <c r="K432" s="121"/>
      <c r="L432" s="121"/>
      <c r="M432" s="121"/>
      <c r="N432" s="121"/>
    </row>
    <row r="433" spans="2:14">
      <c r="B433" s="120"/>
      <c r="C433" s="120"/>
      <c r="D433" s="120"/>
      <c r="E433" s="120"/>
      <c r="F433" s="120"/>
      <c r="G433" s="120"/>
      <c r="H433" s="121"/>
      <c r="I433" s="121"/>
      <c r="J433" s="121"/>
      <c r="K433" s="121"/>
      <c r="L433" s="121"/>
      <c r="M433" s="121"/>
      <c r="N433" s="121"/>
    </row>
    <row r="434" spans="2:14">
      <c r="B434" s="120"/>
      <c r="C434" s="120"/>
      <c r="D434" s="120"/>
      <c r="E434" s="120"/>
      <c r="F434" s="120"/>
      <c r="G434" s="120"/>
      <c r="H434" s="121"/>
      <c r="I434" s="121"/>
      <c r="J434" s="121"/>
      <c r="K434" s="121"/>
      <c r="L434" s="121"/>
      <c r="M434" s="121"/>
      <c r="N434" s="121"/>
    </row>
    <row r="435" spans="2:14">
      <c r="B435" s="120"/>
      <c r="C435" s="120"/>
      <c r="D435" s="120"/>
      <c r="E435" s="120"/>
      <c r="F435" s="120"/>
      <c r="G435" s="120"/>
      <c r="H435" s="121"/>
      <c r="I435" s="121"/>
      <c r="J435" s="121"/>
      <c r="K435" s="121"/>
      <c r="L435" s="121"/>
      <c r="M435" s="121"/>
      <c r="N435" s="121"/>
    </row>
    <row r="436" spans="2:14">
      <c r="B436" s="120"/>
      <c r="C436" s="120"/>
      <c r="D436" s="120"/>
      <c r="E436" s="120"/>
      <c r="F436" s="120"/>
      <c r="G436" s="120"/>
      <c r="H436" s="121"/>
      <c r="I436" s="121"/>
      <c r="J436" s="121"/>
      <c r="K436" s="121"/>
      <c r="L436" s="121"/>
      <c r="M436" s="121"/>
      <c r="N436" s="121"/>
    </row>
    <row r="437" spans="2:14">
      <c r="B437" s="120"/>
      <c r="C437" s="120"/>
      <c r="D437" s="120"/>
      <c r="E437" s="120"/>
      <c r="F437" s="120"/>
      <c r="G437" s="120"/>
      <c r="H437" s="121"/>
      <c r="I437" s="121"/>
      <c r="J437" s="121"/>
      <c r="K437" s="121"/>
      <c r="L437" s="121"/>
      <c r="M437" s="121"/>
      <c r="N437" s="121"/>
    </row>
    <row r="438" spans="2:14">
      <c r="B438" s="120"/>
      <c r="C438" s="120"/>
      <c r="D438" s="120"/>
      <c r="E438" s="120"/>
      <c r="F438" s="120"/>
      <c r="G438" s="120"/>
      <c r="H438" s="121"/>
      <c r="I438" s="121"/>
      <c r="J438" s="121"/>
      <c r="K438" s="121"/>
      <c r="L438" s="121"/>
      <c r="M438" s="121"/>
      <c r="N438" s="121"/>
    </row>
    <row r="439" spans="2:14">
      <c r="B439" s="120"/>
      <c r="C439" s="120"/>
      <c r="D439" s="120"/>
      <c r="E439" s="120"/>
      <c r="F439" s="120"/>
      <c r="G439" s="120"/>
      <c r="H439" s="121"/>
      <c r="I439" s="121"/>
      <c r="J439" s="121"/>
      <c r="K439" s="121"/>
      <c r="L439" s="121"/>
      <c r="M439" s="121"/>
      <c r="N439" s="121"/>
    </row>
    <row r="440" spans="2:14">
      <c r="B440" s="120"/>
      <c r="C440" s="120"/>
      <c r="D440" s="120"/>
      <c r="E440" s="120"/>
      <c r="F440" s="120"/>
      <c r="G440" s="120"/>
      <c r="H440" s="121"/>
      <c r="I440" s="121"/>
      <c r="J440" s="121"/>
      <c r="K440" s="121"/>
      <c r="L440" s="121"/>
      <c r="M440" s="121"/>
      <c r="N440" s="121"/>
    </row>
    <row r="441" spans="2:14">
      <c r="B441" s="120"/>
      <c r="C441" s="120"/>
      <c r="D441" s="120"/>
      <c r="E441" s="120"/>
      <c r="F441" s="120"/>
      <c r="G441" s="120"/>
      <c r="H441" s="121"/>
      <c r="I441" s="121"/>
      <c r="J441" s="121"/>
      <c r="K441" s="121"/>
      <c r="L441" s="121"/>
      <c r="M441" s="121"/>
      <c r="N441" s="121"/>
    </row>
    <row r="442" spans="2:14">
      <c r="B442" s="120"/>
      <c r="C442" s="120"/>
      <c r="D442" s="120"/>
      <c r="E442" s="120"/>
      <c r="F442" s="120"/>
      <c r="G442" s="120"/>
      <c r="H442" s="121"/>
      <c r="I442" s="121"/>
      <c r="J442" s="121"/>
      <c r="K442" s="121"/>
      <c r="L442" s="121"/>
      <c r="M442" s="121"/>
      <c r="N442" s="121"/>
    </row>
    <row r="443" spans="2:14">
      <c r="B443" s="120"/>
      <c r="C443" s="120"/>
      <c r="D443" s="120"/>
      <c r="E443" s="120"/>
      <c r="F443" s="120"/>
      <c r="G443" s="120"/>
      <c r="H443" s="121"/>
      <c r="I443" s="121"/>
      <c r="J443" s="121"/>
      <c r="K443" s="121"/>
      <c r="L443" s="121"/>
      <c r="M443" s="121"/>
      <c r="N443" s="121"/>
    </row>
    <row r="444" spans="2:14">
      <c r="B444" s="120"/>
      <c r="C444" s="120"/>
      <c r="D444" s="120"/>
      <c r="E444" s="120"/>
      <c r="F444" s="120"/>
      <c r="G444" s="120"/>
      <c r="H444" s="121"/>
      <c r="I444" s="121"/>
      <c r="J444" s="121"/>
      <c r="K444" s="121"/>
      <c r="L444" s="121"/>
      <c r="M444" s="121"/>
      <c r="N444" s="121"/>
    </row>
    <row r="445" spans="2:14">
      <c r="B445" s="120"/>
      <c r="C445" s="120"/>
      <c r="D445" s="120"/>
      <c r="E445" s="120"/>
      <c r="F445" s="120"/>
      <c r="G445" s="120"/>
      <c r="H445" s="121"/>
      <c r="I445" s="121"/>
      <c r="J445" s="121"/>
      <c r="K445" s="121"/>
      <c r="L445" s="121"/>
      <c r="M445" s="121"/>
      <c r="N445" s="121"/>
    </row>
    <row r="446" spans="2:14">
      <c r="B446" s="120"/>
      <c r="C446" s="120"/>
      <c r="D446" s="120"/>
      <c r="E446" s="120"/>
      <c r="F446" s="120"/>
      <c r="G446" s="120"/>
      <c r="H446" s="121"/>
      <c r="I446" s="121"/>
      <c r="J446" s="121"/>
      <c r="K446" s="121"/>
      <c r="L446" s="121"/>
      <c r="M446" s="121"/>
      <c r="N446" s="121"/>
    </row>
    <row r="447" spans="2:14">
      <c r="B447" s="120"/>
      <c r="C447" s="120"/>
      <c r="D447" s="120"/>
      <c r="E447" s="120"/>
      <c r="F447" s="120"/>
      <c r="G447" s="120"/>
      <c r="H447" s="121"/>
      <c r="I447" s="121"/>
      <c r="J447" s="121"/>
      <c r="K447" s="121"/>
      <c r="L447" s="121"/>
      <c r="M447" s="121"/>
      <c r="N447" s="121"/>
    </row>
    <row r="448" spans="2:14">
      <c r="B448" s="120"/>
      <c r="C448" s="120"/>
      <c r="D448" s="120"/>
      <c r="E448" s="120"/>
      <c r="F448" s="120"/>
      <c r="G448" s="120"/>
      <c r="H448" s="121"/>
      <c r="I448" s="121"/>
      <c r="J448" s="121"/>
      <c r="K448" s="121"/>
      <c r="L448" s="121"/>
      <c r="M448" s="121"/>
      <c r="N448" s="121"/>
    </row>
    <row r="449" spans="2:14">
      <c r="B449" s="120"/>
      <c r="C449" s="120"/>
      <c r="D449" s="120"/>
      <c r="E449" s="120"/>
      <c r="F449" s="120"/>
      <c r="G449" s="120"/>
      <c r="H449" s="121"/>
      <c r="I449" s="121"/>
      <c r="J449" s="121"/>
      <c r="K449" s="121"/>
      <c r="L449" s="121"/>
      <c r="M449" s="121"/>
      <c r="N449" s="121"/>
    </row>
    <row r="450" spans="2:14">
      <c r="B450" s="120"/>
      <c r="C450" s="120"/>
      <c r="D450" s="120"/>
      <c r="E450" s="120"/>
      <c r="F450" s="120"/>
      <c r="G450" s="120"/>
      <c r="H450" s="121"/>
      <c r="I450" s="121"/>
      <c r="J450" s="121"/>
      <c r="K450" s="121"/>
      <c r="L450" s="121"/>
      <c r="M450" s="121"/>
      <c r="N450" s="121"/>
    </row>
    <row r="451" spans="2:14">
      <c r="B451" s="120"/>
      <c r="C451" s="120"/>
      <c r="D451" s="120"/>
      <c r="E451" s="120"/>
      <c r="F451" s="120"/>
      <c r="G451" s="120"/>
      <c r="H451" s="121"/>
      <c r="I451" s="121"/>
      <c r="J451" s="121"/>
      <c r="K451" s="121"/>
      <c r="L451" s="121"/>
      <c r="M451" s="121"/>
      <c r="N451" s="121"/>
    </row>
    <row r="452" spans="2:14">
      <c r="B452" s="120"/>
      <c r="C452" s="120"/>
      <c r="D452" s="120"/>
      <c r="E452" s="120"/>
      <c r="F452" s="120"/>
      <c r="G452" s="120"/>
      <c r="H452" s="121"/>
      <c r="I452" s="121"/>
      <c r="J452" s="121"/>
      <c r="K452" s="121"/>
      <c r="L452" s="121"/>
      <c r="M452" s="121"/>
      <c r="N452" s="121"/>
    </row>
    <row r="453" spans="2:14">
      <c r="B453" s="120"/>
      <c r="C453" s="120"/>
      <c r="D453" s="120"/>
      <c r="E453" s="120"/>
      <c r="F453" s="120"/>
      <c r="G453" s="120"/>
      <c r="H453" s="121"/>
      <c r="I453" s="121"/>
      <c r="J453" s="121"/>
      <c r="K453" s="121"/>
      <c r="L453" s="121"/>
      <c r="M453" s="121"/>
      <c r="N453" s="121"/>
    </row>
    <row r="454" spans="2:14">
      <c r="B454" s="120"/>
      <c r="C454" s="120"/>
      <c r="D454" s="120"/>
      <c r="E454" s="120"/>
      <c r="F454" s="120"/>
      <c r="G454" s="120"/>
      <c r="H454" s="121"/>
      <c r="I454" s="121"/>
      <c r="J454" s="121"/>
      <c r="K454" s="121"/>
      <c r="L454" s="121"/>
      <c r="M454" s="121"/>
      <c r="N454" s="121"/>
    </row>
    <row r="455" spans="2:14">
      <c r="B455" s="120"/>
      <c r="C455" s="120"/>
      <c r="D455" s="120"/>
      <c r="E455" s="120"/>
      <c r="F455" s="120"/>
      <c r="G455" s="120"/>
      <c r="H455" s="121"/>
      <c r="I455" s="121"/>
      <c r="J455" s="121"/>
      <c r="K455" s="121"/>
      <c r="L455" s="121"/>
      <c r="M455" s="121"/>
      <c r="N455" s="121"/>
    </row>
    <row r="456" spans="2:14">
      <c r="B456" s="120"/>
      <c r="C456" s="120"/>
      <c r="D456" s="120"/>
      <c r="E456" s="120"/>
      <c r="F456" s="120"/>
      <c r="G456" s="120"/>
      <c r="H456" s="121"/>
      <c r="I456" s="121"/>
      <c r="J456" s="121"/>
      <c r="K456" s="121"/>
      <c r="L456" s="121"/>
      <c r="M456" s="121"/>
      <c r="N456" s="121"/>
    </row>
    <row r="457" spans="2:14">
      <c r="B457" s="120"/>
      <c r="C457" s="120"/>
      <c r="D457" s="120"/>
      <c r="E457" s="120"/>
      <c r="F457" s="120"/>
      <c r="G457" s="120"/>
      <c r="H457" s="121"/>
      <c r="I457" s="121"/>
      <c r="J457" s="121"/>
      <c r="K457" s="121"/>
      <c r="L457" s="121"/>
      <c r="M457" s="121"/>
      <c r="N457" s="121"/>
    </row>
    <row r="458" spans="2:14">
      <c r="B458" s="120"/>
      <c r="C458" s="120"/>
      <c r="D458" s="120"/>
      <c r="E458" s="120"/>
      <c r="F458" s="120"/>
      <c r="G458" s="120"/>
      <c r="H458" s="121"/>
      <c r="I458" s="121"/>
      <c r="J458" s="121"/>
      <c r="K458" s="121"/>
      <c r="L458" s="121"/>
      <c r="M458" s="121"/>
      <c r="N458" s="121"/>
    </row>
    <row r="459" spans="2:14">
      <c r="B459" s="120"/>
      <c r="C459" s="120"/>
      <c r="D459" s="120"/>
      <c r="E459" s="120"/>
      <c r="F459" s="120"/>
      <c r="G459" s="120"/>
      <c r="H459" s="121"/>
      <c r="I459" s="121"/>
      <c r="J459" s="121"/>
      <c r="K459" s="121"/>
      <c r="L459" s="121"/>
      <c r="M459" s="121"/>
      <c r="N459" s="121"/>
    </row>
    <row r="460" spans="2:14">
      <c r="B460" s="120"/>
      <c r="C460" s="120"/>
      <c r="D460" s="120"/>
      <c r="E460" s="120"/>
      <c r="F460" s="120"/>
      <c r="G460" s="120"/>
      <c r="H460" s="121"/>
      <c r="I460" s="121"/>
      <c r="J460" s="121"/>
      <c r="K460" s="121"/>
      <c r="L460" s="121"/>
      <c r="M460" s="121"/>
      <c r="N460" s="121"/>
    </row>
    <row r="461" spans="2:14">
      <c r="B461" s="120"/>
      <c r="C461" s="120"/>
      <c r="D461" s="120"/>
      <c r="E461" s="120"/>
      <c r="F461" s="120"/>
      <c r="G461" s="120"/>
      <c r="H461" s="121"/>
      <c r="I461" s="121"/>
      <c r="J461" s="121"/>
      <c r="K461" s="121"/>
      <c r="L461" s="121"/>
      <c r="M461" s="121"/>
      <c r="N461" s="121"/>
    </row>
    <row r="462" spans="2:14">
      <c r="B462" s="120"/>
      <c r="C462" s="120"/>
      <c r="D462" s="120"/>
      <c r="E462" s="120"/>
      <c r="F462" s="120"/>
      <c r="G462" s="120"/>
      <c r="H462" s="121"/>
      <c r="I462" s="121"/>
      <c r="J462" s="121"/>
      <c r="K462" s="121"/>
      <c r="L462" s="121"/>
      <c r="M462" s="121"/>
      <c r="N462" s="121"/>
    </row>
    <row r="463" spans="2:14">
      <c r="B463" s="120"/>
      <c r="C463" s="120"/>
      <c r="D463" s="120"/>
      <c r="E463" s="120"/>
      <c r="F463" s="120"/>
      <c r="G463" s="120"/>
      <c r="H463" s="121"/>
      <c r="I463" s="121"/>
      <c r="J463" s="121"/>
      <c r="K463" s="121"/>
      <c r="L463" s="121"/>
      <c r="M463" s="121"/>
      <c r="N463" s="121"/>
    </row>
    <row r="464" spans="2:14">
      <c r="B464" s="120"/>
      <c r="C464" s="120"/>
      <c r="D464" s="120"/>
      <c r="E464" s="120"/>
      <c r="F464" s="120"/>
      <c r="G464" s="120"/>
      <c r="H464" s="121"/>
      <c r="I464" s="121"/>
      <c r="J464" s="121"/>
      <c r="K464" s="121"/>
      <c r="L464" s="121"/>
      <c r="M464" s="121"/>
      <c r="N464" s="121"/>
    </row>
    <row r="465" spans="2:14">
      <c r="B465" s="120"/>
      <c r="C465" s="120"/>
      <c r="D465" s="120"/>
      <c r="E465" s="120"/>
      <c r="F465" s="120"/>
      <c r="G465" s="120"/>
      <c r="H465" s="121"/>
      <c r="I465" s="121"/>
      <c r="J465" s="121"/>
      <c r="K465" s="121"/>
      <c r="L465" s="121"/>
      <c r="M465" s="121"/>
      <c r="N465" s="121"/>
    </row>
    <row r="466" spans="2:14">
      <c r="B466" s="120"/>
      <c r="C466" s="120"/>
      <c r="D466" s="120"/>
      <c r="E466" s="120"/>
      <c r="F466" s="120"/>
      <c r="G466" s="120"/>
      <c r="H466" s="121"/>
      <c r="I466" s="121"/>
      <c r="J466" s="121"/>
      <c r="K466" s="121"/>
      <c r="L466" s="121"/>
      <c r="M466" s="121"/>
      <c r="N466" s="121"/>
    </row>
    <row r="467" spans="2:14">
      <c r="B467" s="120"/>
      <c r="C467" s="120"/>
      <c r="D467" s="120"/>
      <c r="E467" s="120"/>
      <c r="F467" s="120"/>
      <c r="G467" s="120"/>
      <c r="H467" s="121"/>
      <c r="I467" s="121"/>
      <c r="J467" s="121"/>
      <c r="K467" s="121"/>
      <c r="L467" s="121"/>
      <c r="M467" s="121"/>
      <c r="N467" s="121"/>
    </row>
    <row r="468" spans="2:14">
      <c r="B468" s="120"/>
      <c r="C468" s="120"/>
      <c r="D468" s="120"/>
      <c r="E468" s="120"/>
      <c r="F468" s="120"/>
      <c r="G468" s="120"/>
      <c r="H468" s="121"/>
      <c r="I468" s="121"/>
      <c r="J468" s="121"/>
      <c r="K468" s="121"/>
      <c r="L468" s="121"/>
      <c r="M468" s="121"/>
      <c r="N468" s="121"/>
    </row>
    <row r="469" spans="2:14">
      <c r="B469" s="120"/>
      <c r="C469" s="120"/>
      <c r="D469" s="120"/>
      <c r="E469" s="120"/>
      <c r="F469" s="120"/>
      <c r="G469" s="120"/>
      <c r="H469" s="121"/>
      <c r="I469" s="121"/>
      <c r="J469" s="121"/>
      <c r="K469" s="121"/>
      <c r="L469" s="121"/>
      <c r="M469" s="121"/>
      <c r="N469" s="121"/>
    </row>
    <row r="470" spans="2:14">
      <c r="B470" s="120"/>
      <c r="C470" s="120"/>
      <c r="D470" s="120"/>
      <c r="E470" s="120"/>
      <c r="F470" s="120"/>
      <c r="G470" s="120"/>
      <c r="H470" s="121"/>
      <c r="I470" s="121"/>
      <c r="J470" s="121"/>
      <c r="K470" s="121"/>
      <c r="L470" s="121"/>
      <c r="M470" s="121"/>
      <c r="N470" s="121"/>
    </row>
    <row r="471" spans="2:14">
      <c r="B471" s="120"/>
      <c r="C471" s="120"/>
      <c r="D471" s="120"/>
      <c r="E471" s="120"/>
      <c r="F471" s="120"/>
      <c r="G471" s="120"/>
      <c r="H471" s="121"/>
      <c r="I471" s="121"/>
      <c r="J471" s="121"/>
      <c r="K471" s="121"/>
      <c r="L471" s="121"/>
      <c r="M471" s="121"/>
      <c r="N471" s="121"/>
    </row>
    <row r="472" spans="2:14">
      <c r="B472" s="120"/>
      <c r="C472" s="120"/>
      <c r="D472" s="120"/>
      <c r="E472" s="120"/>
      <c r="F472" s="120"/>
      <c r="G472" s="120"/>
      <c r="H472" s="121"/>
      <c r="I472" s="121"/>
      <c r="J472" s="121"/>
      <c r="K472" s="121"/>
      <c r="L472" s="121"/>
      <c r="M472" s="121"/>
      <c r="N472" s="121"/>
    </row>
    <row r="473" spans="2:14">
      <c r="B473" s="120"/>
      <c r="C473" s="120"/>
      <c r="D473" s="120"/>
      <c r="E473" s="120"/>
      <c r="F473" s="120"/>
      <c r="G473" s="120"/>
      <c r="H473" s="121"/>
      <c r="I473" s="121"/>
      <c r="J473" s="121"/>
      <c r="K473" s="121"/>
      <c r="L473" s="121"/>
      <c r="M473" s="121"/>
      <c r="N473" s="121"/>
    </row>
    <row r="474" spans="2:14">
      <c r="B474" s="120"/>
      <c r="C474" s="120"/>
      <c r="D474" s="120"/>
      <c r="E474" s="120"/>
      <c r="F474" s="120"/>
      <c r="G474" s="120"/>
      <c r="H474" s="121"/>
      <c r="I474" s="121"/>
      <c r="J474" s="121"/>
      <c r="K474" s="121"/>
      <c r="L474" s="121"/>
      <c r="M474" s="121"/>
      <c r="N474" s="121"/>
    </row>
    <row r="475" spans="2:14">
      <c r="B475" s="120"/>
      <c r="C475" s="120"/>
      <c r="D475" s="120"/>
      <c r="E475" s="120"/>
      <c r="F475" s="120"/>
      <c r="G475" s="120"/>
      <c r="H475" s="121"/>
      <c r="I475" s="121"/>
      <c r="J475" s="121"/>
      <c r="K475" s="121"/>
      <c r="L475" s="121"/>
      <c r="M475" s="121"/>
      <c r="N475" s="121"/>
    </row>
    <row r="476" spans="2:14">
      <c r="B476" s="120"/>
      <c r="C476" s="120"/>
      <c r="D476" s="120"/>
      <c r="E476" s="120"/>
      <c r="F476" s="120"/>
      <c r="G476" s="120"/>
      <c r="H476" s="121"/>
      <c r="I476" s="121"/>
      <c r="J476" s="121"/>
      <c r="K476" s="121"/>
      <c r="L476" s="121"/>
      <c r="M476" s="121"/>
      <c r="N476" s="121"/>
    </row>
    <row r="477" spans="2:14">
      <c r="B477" s="120"/>
      <c r="C477" s="120"/>
      <c r="D477" s="120"/>
      <c r="E477" s="120"/>
      <c r="F477" s="120"/>
      <c r="G477" s="120"/>
      <c r="H477" s="121"/>
      <c r="I477" s="121"/>
      <c r="J477" s="121"/>
      <c r="K477" s="121"/>
      <c r="L477" s="121"/>
      <c r="M477" s="121"/>
      <c r="N477" s="121"/>
    </row>
    <row r="478" spans="2:14">
      <c r="B478" s="120"/>
      <c r="C478" s="120"/>
      <c r="D478" s="120"/>
      <c r="E478" s="120"/>
      <c r="F478" s="120"/>
      <c r="G478" s="120"/>
      <c r="H478" s="121"/>
      <c r="I478" s="121"/>
      <c r="J478" s="121"/>
      <c r="K478" s="121"/>
      <c r="L478" s="121"/>
      <c r="M478" s="121"/>
      <c r="N478" s="121"/>
    </row>
    <row r="479" spans="2:14">
      <c r="B479" s="120"/>
      <c r="C479" s="120"/>
      <c r="D479" s="120"/>
      <c r="E479" s="120"/>
      <c r="F479" s="120"/>
      <c r="G479" s="120"/>
      <c r="H479" s="121"/>
      <c r="I479" s="121"/>
      <c r="J479" s="121"/>
      <c r="K479" s="121"/>
      <c r="L479" s="121"/>
      <c r="M479" s="121"/>
      <c r="N479" s="121"/>
    </row>
    <row r="480" spans="2:14">
      <c r="B480" s="120"/>
      <c r="C480" s="120"/>
      <c r="D480" s="120"/>
      <c r="E480" s="120"/>
      <c r="F480" s="120"/>
      <c r="G480" s="120"/>
      <c r="H480" s="121"/>
      <c r="I480" s="121"/>
      <c r="J480" s="121"/>
      <c r="K480" s="121"/>
      <c r="L480" s="121"/>
      <c r="M480" s="121"/>
      <c r="N480" s="121"/>
    </row>
    <row r="481" spans="2:14">
      <c r="B481" s="120"/>
      <c r="C481" s="120"/>
      <c r="D481" s="120"/>
      <c r="E481" s="120"/>
      <c r="F481" s="120"/>
      <c r="G481" s="120"/>
      <c r="H481" s="121"/>
      <c r="I481" s="121"/>
      <c r="J481" s="121"/>
      <c r="K481" s="121"/>
      <c r="L481" s="121"/>
      <c r="M481" s="121"/>
      <c r="N481" s="121"/>
    </row>
    <row r="482" spans="2:14">
      <c r="B482" s="120"/>
      <c r="C482" s="120"/>
      <c r="D482" s="120"/>
      <c r="E482" s="120"/>
      <c r="F482" s="120"/>
      <c r="G482" s="120"/>
      <c r="H482" s="121"/>
      <c r="I482" s="121"/>
      <c r="J482" s="121"/>
      <c r="K482" s="121"/>
      <c r="L482" s="121"/>
      <c r="M482" s="121"/>
      <c r="N482" s="121"/>
    </row>
    <row r="483" spans="2:14">
      <c r="B483" s="120"/>
      <c r="C483" s="120"/>
      <c r="D483" s="120"/>
      <c r="E483" s="120"/>
      <c r="F483" s="120"/>
      <c r="G483" s="120"/>
      <c r="H483" s="121"/>
      <c r="I483" s="121"/>
      <c r="J483" s="121"/>
      <c r="K483" s="121"/>
      <c r="L483" s="121"/>
      <c r="M483" s="121"/>
      <c r="N483" s="121"/>
    </row>
    <row r="484" spans="2:14">
      <c r="B484" s="120"/>
      <c r="C484" s="120"/>
      <c r="D484" s="120"/>
      <c r="E484" s="120"/>
      <c r="F484" s="120"/>
      <c r="G484" s="120"/>
      <c r="H484" s="121"/>
      <c r="I484" s="121"/>
      <c r="J484" s="121"/>
      <c r="K484" s="121"/>
      <c r="L484" s="121"/>
      <c r="M484" s="121"/>
      <c r="N484" s="121"/>
    </row>
    <row r="485" spans="2:14">
      <c r="B485" s="120"/>
      <c r="C485" s="120"/>
      <c r="D485" s="120"/>
      <c r="E485" s="120"/>
      <c r="F485" s="120"/>
      <c r="G485" s="120"/>
      <c r="H485" s="121"/>
      <c r="I485" s="121"/>
      <c r="J485" s="121"/>
      <c r="K485" s="121"/>
      <c r="L485" s="121"/>
      <c r="M485" s="121"/>
      <c r="N485" s="121"/>
    </row>
    <row r="486" spans="2:14">
      <c r="B486" s="120"/>
      <c r="C486" s="120"/>
      <c r="D486" s="120"/>
      <c r="E486" s="120"/>
      <c r="F486" s="120"/>
      <c r="G486" s="120"/>
      <c r="H486" s="121"/>
      <c r="I486" s="121"/>
      <c r="J486" s="121"/>
      <c r="K486" s="121"/>
      <c r="L486" s="121"/>
      <c r="M486" s="121"/>
      <c r="N486" s="121"/>
    </row>
    <row r="487" spans="2:14">
      <c r="B487" s="120"/>
      <c r="C487" s="120"/>
      <c r="D487" s="120"/>
      <c r="E487" s="120"/>
      <c r="F487" s="120"/>
      <c r="G487" s="120"/>
      <c r="H487" s="121"/>
      <c r="I487" s="121"/>
      <c r="J487" s="121"/>
      <c r="K487" s="121"/>
      <c r="L487" s="121"/>
      <c r="M487" s="121"/>
      <c r="N487" s="121"/>
    </row>
    <row r="488" spans="2:14">
      <c r="B488" s="120"/>
      <c r="C488" s="120"/>
      <c r="D488" s="120"/>
      <c r="E488" s="120"/>
      <c r="F488" s="120"/>
      <c r="G488" s="120"/>
      <c r="H488" s="121"/>
      <c r="I488" s="121"/>
      <c r="J488" s="121"/>
      <c r="K488" s="121"/>
      <c r="L488" s="121"/>
      <c r="M488" s="121"/>
      <c r="N488" s="121"/>
    </row>
    <row r="489" spans="2:14">
      <c r="B489" s="120"/>
      <c r="C489" s="120"/>
      <c r="D489" s="120"/>
      <c r="E489" s="120"/>
      <c r="F489" s="120"/>
      <c r="G489" s="120"/>
      <c r="H489" s="121"/>
      <c r="I489" s="121"/>
      <c r="J489" s="121"/>
      <c r="K489" s="121"/>
      <c r="L489" s="121"/>
      <c r="M489" s="121"/>
      <c r="N489" s="121"/>
    </row>
    <row r="490" spans="2:14">
      <c r="B490" s="120"/>
      <c r="C490" s="120"/>
      <c r="D490" s="120"/>
      <c r="E490" s="120"/>
      <c r="F490" s="120"/>
      <c r="G490" s="120"/>
      <c r="H490" s="121"/>
      <c r="I490" s="121"/>
      <c r="J490" s="121"/>
      <c r="K490" s="121"/>
      <c r="L490" s="121"/>
      <c r="M490" s="121"/>
      <c r="N490" s="121"/>
    </row>
    <row r="491" spans="2:14">
      <c r="B491" s="120"/>
      <c r="C491" s="120"/>
      <c r="D491" s="120"/>
      <c r="E491" s="120"/>
      <c r="F491" s="120"/>
      <c r="G491" s="120"/>
      <c r="H491" s="121"/>
      <c r="I491" s="121"/>
      <c r="J491" s="121"/>
      <c r="K491" s="121"/>
      <c r="L491" s="121"/>
      <c r="M491" s="121"/>
      <c r="N491" s="121"/>
    </row>
    <row r="492" spans="2:14">
      <c r="B492" s="120"/>
      <c r="C492" s="120"/>
      <c r="D492" s="120"/>
      <c r="E492" s="120"/>
      <c r="F492" s="120"/>
      <c r="G492" s="120"/>
      <c r="H492" s="121"/>
      <c r="I492" s="121"/>
      <c r="J492" s="121"/>
      <c r="K492" s="121"/>
      <c r="L492" s="121"/>
      <c r="M492" s="121"/>
      <c r="N492" s="121"/>
    </row>
    <row r="493" spans="2:14">
      <c r="B493" s="120"/>
      <c r="C493" s="120"/>
      <c r="D493" s="120"/>
      <c r="E493" s="120"/>
      <c r="F493" s="120"/>
      <c r="G493" s="120"/>
      <c r="H493" s="121"/>
      <c r="I493" s="121"/>
      <c r="J493" s="121"/>
      <c r="K493" s="121"/>
      <c r="L493" s="121"/>
      <c r="M493" s="121"/>
      <c r="N493" s="121"/>
    </row>
    <row r="494" spans="2:14">
      <c r="B494" s="120"/>
      <c r="C494" s="120"/>
      <c r="D494" s="120"/>
      <c r="E494" s="120"/>
      <c r="F494" s="120"/>
      <c r="G494" s="120"/>
      <c r="H494" s="121"/>
      <c r="I494" s="121"/>
      <c r="J494" s="121"/>
      <c r="K494" s="121"/>
      <c r="L494" s="121"/>
      <c r="M494" s="121"/>
      <c r="N494" s="121"/>
    </row>
    <row r="495" spans="2:14">
      <c r="B495" s="120"/>
      <c r="C495" s="120"/>
      <c r="D495" s="120"/>
      <c r="E495" s="120"/>
      <c r="F495" s="120"/>
      <c r="G495" s="120"/>
      <c r="H495" s="121"/>
      <c r="I495" s="121"/>
      <c r="J495" s="121"/>
      <c r="K495" s="121"/>
      <c r="L495" s="121"/>
      <c r="M495" s="121"/>
      <c r="N495" s="121"/>
    </row>
    <row r="496" spans="2:14">
      <c r="B496" s="120"/>
      <c r="C496" s="120"/>
      <c r="D496" s="120"/>
      <c r="E496" s="120"/>
      <c r="F496" s="120"/>
      <c r="G496" s="120"/>
      <c r="H496" s="121"/>
      <c r="I496" s="121"/>
      <c r="J496" s="121"/>
      <c r="K496" s="121"/>
      <c r="L496" s="121"/>
      <c r="M496" s="121"/>
      <c r="N496" s="121"/>
    </row>
    <row r="497" spans="2:14">
      <c r="B497" s="120"/>
      <c r="C497" s="120"/>
      <c r="D497" s="120"/>
      <c r="E497" s="120"/>
      <c r="F497" s="120"/>
      <c r="G497" s="120"/>
      <c r="H497" s="121"/>
      <c r="I497" s="121"/>
      <c r="J497" s="121"/>
      <c r="K497" s="121"/>
      <c r="L497" s="121"/>
      <c r="M497" s="121"/>
      <c r="N497" s="121"/>
    </row>
    <row r="498" spans="2:14">
      <c r="B498" s="120"/>
      <c r="C498" s="120"/>
      <c r="D498" s="120"/>
      <c r="E498" s="120"/>
      <c r="F498" s="120"/>
      <c r="G498" s="120"/>
      <c r="H498" s="121"/>
      <c r="I498" s="121"/>
      <c r="J498" s="121"/>
      <c r="K498" s="121"/>
      <c r="L498" s="121"/>
      <c r="M498" s="121"/>
      <c r="N498" s="121"/>
    </row>
    <row r="499" spans="2:14">
      <c r="B499" s="120"/>
      <c r="C499" s="120"/>
      <c r="D499" s="120"/>
      <c r="E499" s="120"/>
      <c r="F499" s="120"/>
      <c r="G499" s="120"/>
      <c r="H499" s="121"/>
      <c r="I499" s="121"/>
      <c r="J499" s="121"/>
      <c r="K499" s="121"/>
      <c r="L499" s="121"/>
      <c r="M499" s="121"/>
      <c r="N499" s="121"/>
    </row>
    <row r="500" spans="2:14">
      <c r="B500" s="120"/>
      <c r="C500" s="120"/>
      <c r="D500" s="120"/>
      <c r="E500" s="120"/>
      <c r="F500" s="120"/>
      <c r="G500" s="120"/>
      <c r="H500" s="121"/>
      <c r="I500" s="121"/>
      <c r="J500" s="121"/>
      <c r="K500" s="121"/>
      <c r="L500" s="121"/>
      <c r="M500" s="121"/>
      <c r="N500" s="121"/>
    </row>
    <row r="501" spans="2:14">
      <c r="B501" s="120"/>
      <c r="C501" s="120"/>
      <c r="D501" s="120"/>
      <c r="E501" s="120"/>
      <c r="F501" s="120"/>
      <c r="G501" s="120"/>
      <c r="H501" s="121"/>
      <c r="I501" s="121"/>
      <c r="J501" s="121"/>
      <c r="K501" s="121"/>
      <c r="L501" s="121"/>
      <c r="M501" s="121"/>
      <c r="N501" s="121"/>
    </row>
    <row r="502" spans="2:14">
      <c r="B502" s="120"/>
      <c r="C502" s="120"/>
      <c r="D502" s="120"/>
      <c r="E502" s="120"/>
      <c r="F502" s="120"/>
      <c r="G502" s="120"/>
      <c r="H502" s="121"/>
      <c r="I502" s="121"/>
      <c r="J502" s="121"/>
      <c r="K502" s="121"/>
      <c r="L502" s="121"/>
      <c r="M502" s="121"/>
      <c r="N502" s="121"/>
    </row>
    <row r="503" spans="2:14">
      <c r="B503" s="120"/>
      <c r="C503" s="120"/>
      <c r="D503" s="120"/>
      <c r="E503" s="120"/>
      <c r="F503" s="120"/>
      <c r="G503" s="120"/>
      <c r="H503" s="121"/>
      <c r="I503" s="121"/>
      <c r="J503" s="121"/>
      <c r="K503" s="121"/>
      <c r="L503" s="121"/>
      <c r="M503" s="121"/>
      <c r="N503" s="121"/>
    </row>
    <row r="504" spans="2:14">
      <c r="B504" s="120"/>
      <c r="C504" s="120"/>
      <c r="D504" s="120"/>
      <c r="E504" s="120"/>
      <c r="F504" s="120"/>
      <c r="G504" s="120"/>
      <c r="H504" s="121"/>
      <c r="I504" s="121"/>
      <c r="J504" s="121"/>
      <c r="K504" s="121"/>
      <c r="L504" s="121"/>
      <c r="M504" s="121"/>
      <c r="N504" s="121"/>
    </row>
    <row r="505" spans="2:14">
      <c r="B505" s="120"/>
      <c r="C505" s="120"/>
      <c r="D505" s="120"/>
      <c r="E505" s="120"/>
      <c r="F505" s="120"/>
      <c r="G505" s="120"/>
      <c r="H505" s="121"/>
      <c r="I505" s="121"/>
      <c r="J505" s="121"/>
      <c r="K505" s="121"/>
      <c r="L505" s="121"/>
      <c r="M505" s="121"/>
      <c r="N505" s="121"/>
    </row>
    <row r="506" spans="2:14">
      <c r="B506" s="120"/>
      <c r="C506" s="120"/>
      <c r="D506" s="120"/>
      <c r="E506" s="120"/>
      <c r="F506" s="120"/>
      <c r="G506" s="120"/>
      <c r="H506" s="121"/>
      <c r="I506" s="121"/>
      <c r="J506" s="121"/>
      <c r="K506" s="121"/>
      <c r="L506" s="121"/>
      <c r="M506" s="121"/>
      <c r="N506" s="121"/>
    </row>
    <row r="507" spans="2:14">
      <c r="B507" s="120"/>
      <c r="C507" s="120"/>
      <c r="D507" s="120"/>
      <c r="E507" s="120"/>
      <c r="F507" s="120"/>
      <c r="G507" s="120"/>
      <c r="H507" s="121"/>
      <c r="I507" s="121"/>
      <c r="J507" s="121"/>
      <c r="K507" s="121"/>
      <c r="L507" s="121"/>
      <c r="M507" s="121"/>
      <c r="N507" s="121"/>
    </row>
    <row r="508" spans="2:14">
      <c r="B508" s="120"/>
      <c r="C508" s="120"/>
      <c r="D508" s="120"/>
      <c r="E508" s="120"/>
      <c r="F508" s="120"/>
      <c r="G508" s="120"/>
      <c r="H508" s="121"/>
      <c r="I508" s="121"/>
      <c r="J508" s="121"/>
      <c r="K508" s="121"/>
      <c r="L508" s="121"/>
      <c r="M508" s="121"/>
      <c r="N508" s="121"/>
    </row>
    <row r="509" spans="2:14">
      <c r="B509" s="120"/>
      <c r="C509" s="120"/>
      <c r="D509" s="120"/>
      <c r="E509" s="120"/>
      <c r="F509" s="120"/>
      <c r="G509" s="120"/>
      <c r="H509" s="121"/>
      <c r="I509" s="121"/>
      <c r="J509" s="121"/>
      <c r="K509" s="121"/>
      <c r="L509" s="121"/>
      <c r="M509" s="121"/>
      <c r="N509" s="121"/>
    </row>
    <row r="510" spans="2:14">
      <c r="B510" s="120"/>
      <c r="C510" s="120"/>
      <c r="D510" s="120"/>
      <c r="E510" s="120"/>
      <c r="F510" s="120"/>
      <c r="G510" s="120"/>
      <c r="H510" s="121"/>
      <c r="I510" s="121"/>
      <c r="J510" s="121"/>
      <c r="K510" s="121"/>
      <c r="L510" s="121"/>
      <c r="M510" s="121"/>
      <c r="N510" s="121"/>
    </row>
    <row r="511" spans="2:14">
      <c r="B511" s="120"/>
      <c r="C511" s="120"/>
      <c r="D511" s="120"/>
      <c r="E511" s="120"/>
      <c r="F511" s="120"/>
      <c r="G511" s="120"/>
      <c r="H511" s="121"/>
      <c r="I511" s="121"/>
      <c r="J511" s="121"/>
      <c r="K511" s="121"/>
      <c r="L511" s="121"/>
      <c r="M511" s="121"/>
      <c r="N511" s="121"/>
    </row>
    <row r="512" spans="2:14">
      <c r="B512" s="120"/>
      <c r="C512" s="120"/>
      <c r="D512" s="120"/>
      <c r="E512" s="120"/>
      <c r="F512" s="120"/>
      <c r="G512" s="120"/>
      <c r="H512" s="121"/>
      <c r="I512" s="121"/>
      <c r="J512" s="121"/>
      <c r="K512" s="121"/>
      <c r="L512" s="121"/>
      <c r="M512" s="121"/>
      <c r="N512" s="121"/>
    </row>
    <row r="513" spans="2:14">
      <c r="B513" s="120"/>
      <c r="C513" s="120"/>
      <c r="D513" s="120"/>
      <c r="E513" s="120"/>
      <c r="F513" s="120"/>
      <c r="G513" s="120"/>
      <c r="H513" s="121"/>
      <c r="I513" s="121"/>
      <c r="J513" s="121"/>
      <c r="K513" s="121"/>
      <c r="L513" s="121"/>
      <c r="M513" s="121"/>
      <c r="N513" s="121"/>
    </row>
    <row r="514" spans="2:14">
      <c r="B514" s="120"/>
      <c r="C514" s="120"/>
      <c r="D514" s="120"/>
      <c r="E514" s="120"/>
      <c r="F514" s="120"/>
      <c r="G514" s="120"/>
      <c r="H514" s="121"/>
      <c r="I514" s="121"/>
      <c r="J514" s="121"/>
      <c r="K514" s="121"/>
      <c r="L514" s="121"/>
      <c r="M514" s="121"/>
      <c r="N514" s="121"/>
    </row>
    <row r="515" spans="2:14">
      <c r="B515" s="120"/>
      <c r="C515" s="120"/>
      <c r="D515" s="120"/>
      <c r="E515" s="120"/>
      <c r="F515" s="120"/>
      <c r="G515" s="120"/>
      <c r="H515" s="121"/>
      <c r="I515" s="121"/>
      <c r="J515" s="121"/>
      <c r="K515" s="121"/>
      <c r="L515" s="121"/>
      <c r="M515" s="121"/>
      <c r="N515" s="121"/>
    </row>
    <row r="516" spans="2:14">
      <c r="B516" s="120"/>
      <c r="C516" s="120"/>
      <c r="D516" s="120"/>
      <c r="E516" s="120"/>
      <c r="F516" s="120"/>
      <c r="G516" s="120"/>
      <c r="H516" s="121"/>
      <c r="I516" s="121"/>
      <c r="J516" s="121"/>
      <c r="K516" s="121"/>
      <c r="L516" s="121"/>
      <c r="M516" s="121"/>
      <c r="N516" s="121"/>
    </row>
    <row r="517" spans="2:14">
      <c r="B517" s="120"/>
      <c r="C517" s="120"/>
      <c r="D517" s="120"/>
      <c r="E517" s="120"/>
      <c r="F517" s="120"/>
      <c r="G517" s="120"/>
      <c r="H517" s="121"/>
      <c r="I517" s="121"/>
      <c r="J517" s="121"/>
      <c r="K517" s="121"/>
      <c r="L517" s="121"/>
      <c r="M517" s="121"/>
      <c r="N517" s="121"/>
    </row>
    <row r="518" spans="2:14">
      <c r="B518" s="120"/>
      <c r="C518" s="120"/>
      <c r="D518" s="120"/>
      <c r="E518" s="120"/>
      <c r="F518" s="120"/>
      <c r="G518" s="120"/>
      <c r="H518" s="121"/>
      <c r="I518" s="121"/>
      <c r="J518" s="121"/>
      <c r="K518" s="121"/>
      <c r="L518" s="121"/>
      <c r="M518" s="121"/>
      <c r="N518" s="121"/>
    </row>
    <row r="519" spans="2:14">
      <c r="B519" s="120"/>
      <c r="C519" s="120"/>
      <c r="D519" s="120"/>
      <c r="E519" s="120"/>
      <c r="F519" s="120"/>
      <c r="G519" s="120"/>
      <c r="H519" s="121"/>
      <c r="I519" s="121"/>
      <c r="J519" s="121"/>
      <c r="K519" s="121"/>
      <c r="L519" s="121"/>
      <c r="M519" s="121"/>
      <c r="N519" s="121"/>
    </row>
    <row r="520" spans="2:14">
      <c r="B520" s="120"/>
      <c r="C520" s="120"/>
      <c r="D520" s="120"/>
      <c r="E520" s="120"/>
      <c r="F520" s="120"/>
      <c r="G520" s="120"/>
      <c r="H520" s="121"/>
      <c r="I520" s="121"/>
      <c r="J520" s="121"/>
      <c r="K520" s="121"/>
      <c r="L520" s="121"/>
      <c r="M520" s="121"/>
      <c r="N520" s="121"/>
    </row>
    <row r="521" spans="2:14">
      <c r="B521" s="120"/>
      <c r="C521" s="120"/>
      <c r="D521" s="120"/>
      <c r="E521" s="120"/>
      <c r="F521" s="120"/>
      <c r="G521" s="120"/>
      <c r="H521" s="121"/>
      <c r="I521" s="121"/>
      <c r="J521" s="121"/>
      <c r="K521" s="121"/>
      <c r="L521" s="121"/>
      <c r="M521" s="121"/>
      <c r="N521" s="121"/>
    </row>
    <row r="522" spans="2:14">
      <c r="B522" s="120"/>
      <c r="C522" s="120"/>
      <c r="D522" s="120"/>
      <c r="E522" s="120"/>
      <c r="F522" s="120"/>
      <c r="G522" s="120"/>
      <c r="H522" s="121"/>
      <c r="I522" s="121"/>
      <c r="J522" s="121"/>
      <c r="K522" s="121"/>
      <c r="L522" s="121"/>
      <c r="M522" s="121"/>
      <c r="N522" s="121"/>
    </row>
    <row r="523" spans="2:14">
      <c r="B523" s="120"/>
      <c r="C523" s="120"/>
      <c r="D523" s="120"/>
      <c r="E523" s="120"/>
      <c r="F523" s="120"/>
      <c r="G523" s="120"/>
      <c r="H523" s="121"/>
      <c r="I523" s="121"/>
      <c r="J523" s="121"/>
      <c r="K523" s="121"/>
      <c r="L523" s="121"/>
      <c r="M523" s="121"/>
      <c r="N523" s="121"/>
    </row>
    <row r="524" spans="2:14">
      <c r="B524" s="120"/>
      <c r="C524" s="120"/>
      <c r="D524" s="120"/>
      <c r="E524" s="120"/>
      <c r="F524" s="120"/>
      <c r="G524" s="120"/>
      <c r="H524" s="121"/>
      <c r="I524" s="121"/>
      <c r="J524" s="121"/>
      <c r="K524" s="121"/>
      <c r="L524" s="121"/>
      <c r="M524" s="121"/>
      <c r="N524" s="121"/>
    </row>
    <row r="525" spans="2:14">
      <c r="B525" s="120"/>
      <c r="C525" s="120"/>
      <c r="D525" s="120"/>
      <c r="E525" s="120"/>
      <c r="F525" s="120"/>
      <c r="G525" s="120"/>
      <c r="H525" s="121"/>
      <c r="I525" s="121"/>
      <c r="J525" s="121"/>
      <c r="K525" s="121"/>
      <c r="L525" s="121"/>
      <c r="M525" s="121"/>
      <c r="N525" s="121"/>
    </row>
    <row r="526" spans="2:14">
      <c r="B526" s="120"/>
      <c r="C526" s="120"/>
      <c r="D526" s="120"/>
      <c r="E526" s="120"/>
      <c r="F526" s="120"/>
      <c r="G526" s="120"/>
      <c r="H526" s="121"/>
      <c r="I526" s="121"/>
      <c r="J526" s="121"/>
      <c r="K526" s="121"/>
      <c r="L526" s="121"/>
      <c r="M526" s="121"/>
      <c r="N526" s="121"/>
    </row>
    <row r="527" spans="2:14">
      <c r="B527" s="120"/>
      <c r="C527" s="120"/>
      <c r="D527" s="120"/>
      <c r="E527" s="120"/>
      <c r="F527" s="120"/>
      <c r="G527" s="120"/>
      <c r="H527" s="121"/>
      <c r="I527" s="121"/>
      <c r="J527" s="121"/>
      <c r="K527" s="121"/>
      <c r="L527" s="121"/>
      <c r="M527" s="121"/>
      <c r="N527" s="121"/>
    </row>
    <row r="528" spans="2:14">
      <c r="B528" s="120"/>
      <c r="C528" s="120"/>
      <c r="D528" s="120"/>
      <c r="E528" s="120"/>
      <c r="F528" s="120"/>
      <c r="G528" s="120"/>
      <c r="H528" s="121"/>
      <c r="I528" s="121"/>
      <c r="J528" s="121"/>
      <c r="K528" s="121"/>
      <c r="L528" s="121"/>
      <c r="M528" s="121"/>
      <c r="N528" s="121"/>
    </row>
    <row r="529" spans="2:14">
      <c r="B529" s="120"/>
      <c r="C529" s="120"/>
      <c r="D529" s="120"/>
      <c r="E529" s="120"/>
      <c r="F529" s="120"/>
      <c r="G529" s="120"/>
      <c r="H529" s="121"/>
      <c r="I529" s="121"/>
      <c r="J529" s="121"/>
      <c r="K529" s="121"/>
      <c r="L529" s="121"/>
      <c r="M529" s="121"/>
      <c r="N529" s="121"/>
    </row>
    <row r="530" spans="2:14">
      <c r="B530" s="120"/>
      <c r="C530" s="120"/>
      <c r="D530" s="120"/>
      <c r="E530" s="120"/>
      <c r="F530" s="120"/>
      <c r="G530" s="120"/>
      <c r="H530" s="121"/>
      <c r="I530" s="121"/>
      <c r="J530" s="121"/>
      <c r="K530" s="121"/>
      <c r="L530" s="121"/>
      <c r="M530" s="121"/>
      <c r="N530" s="121"/>
    </row>
    <row r="531" spans="2:14">
      <c r="B531" s="120"/>
      <c r="C531" s="120"/>
      <c r="D531" s="120"/>
      <c r="E531" s="120"/>
      <c r="F531" s="120"/>
      <c r="G531" s="120"/>
      <c r="H531" s="121"/>
      <c r="I531" s="121"/>
      <c r="J531" s="121"/>
      <c r="K531" s="121"/>
      <c r="L531" s="121"/>
      <c r="M531" s="121"/>
      <c r="N531" s="121"/>
    </row>
    <row r="532" spans="2:14">
      <c r="B532" s="120"/>
      <c r="C532" s="120"/>
      <c r="D532" s="120"/>
      <c r="E532" s="120"/>
      <c r="F532" s="120"/>
      <c r="G532" s="120"/>
      <c r="H532" s="121"/>
      <c r="I532" s="121"/>
      <c r="J532" s="121"/>
      <c r="K532" s="121"/>
      <c r="L532" s="121"/>
      <c r="M532" s="121"/>
      <c r="N532" s="121"/>
    </row>
    <row r="533" spans="2:14">
      <c r="B533" s="120"/>
      <c r="C533" s="120"/>
      <c r="D533" s="120"/>
      <c r="E533" s="120"/>
      <c r="F533" s="120"/>
      <c r="G533" s="120"/>
      <c r="H533" s="121"/>
      <c r="I533" s="121"/>
      <c r="J533" s="121"/>
      <c r="K533" s="121"/>
      <c r="L533" s="121"/>
      <c r="M533" s="121"/>
      <c r="N533" s="121"/>
    </row>
    <row r="534" spans="2:14">
      <c r="B534" s="120"/>
      <c r="C534" s="120"/>
      <c r="D534" s="120"/>
      <c r="E534" s="120"/>
      <c r="F534" s="120"/>
      <c r="G534" s="120"/>
      <c r="H534" s="121"/>
      <c r="I534" s="121"/>
      <c r="J534" s="121"/>
      <c r="K534" s="121"/>
      <c r="L534" s="121"/>
      <c r="M534" s="121"/>
      <c r="N534" s="121"/>
    </row>
    <row r="535" spans="2:14">
      <c r="B535" s="120"/>
      <c r="C535" s="120"/>
      <c r="D535" s="120"/>
      <c r="E535" s="120"/>
      <c r="F535" s="120"/>
      <c r="G535" s="120"/>
      <c r="H535" s="121"/>
      <c r="I535" s="121"/>
      <c r="J535" s="121"/>
      <c r="K535" s="121"/>
      <c r="L535" s="121"/>
      <c r="M535" s="121"/>
      <c r="N535" s="121"/>
    </row>
    <row r="536" spans="2:14">
      <c r="B536" s="120"/>
      <c r="C536" s="120"/>
      <c r="D536" s="120"/>
      <c r="E536" s="120"/>
      <c r="F536" s="120"/>
      <c r="G536" s="120"/>
      <c r="H536" s="121"/>
      <c r="I536" s="121"/>
      <c r="J536" s="121"/>
      <c r="K536" s="121"/>
      <c r="L536" s="121"/>
      <c r="M536" s="121"/>
      <c r="N536" s="121"/>
    </row>
    <row r="537" spans="2:14">
      <c r="B537" s="120"/>
      <c r="C537" s="120"/>
      <c r="D537" s="120"/>
      <c r="E537" s="120"/>
      <c r="F537" s="120"/>
      <c r="G537" s="120"/>
      <c r="H537" s="121"/>
      <c r="I537" s="121"/>
      <c r="J537" s="121"/>
      <c r="K537" s="121"/>
      <c r="L537" s="121"/>
      <c r="M537" s="121"/>
      <c r="N537" s="121"/>
    </row>
    <row r="538" spans="2:14">
      <c r="B538" s="120"/>
      <c r="C538" s="120"/>
      <c r="D538" s="120"/>
      <c r="E538" s="120"/>
      <c r="F538" s="120"/>
      <c r="G538" s="120"/>
      <c r="H538" s="121"/>
      <c r="I538" s="121"/>
      <c r="J538" s="121"/>
      <c r="K538" s="121"/>
      <c r="L538" s="121"/>
      <c r="M538" s="121"/>
      <c r="N538" s="121"/>
    </row>
    <row r="539" spans="2:14">
      <c r="B539" s="120"/>
      <c r="C539" s="120"/>
      <c r="D539" s="120"/>
      <c r="E539" s="120"/>
      <c r="F539" s="120"/>
      <c r="G539" s="120"/>
      <c r="H539" s="121"/>
      <c r="I539" s="121"/>
      <c r="J539" s="121"/>
      <c r="K539" s="121"/>
      <c r="L539" s="121"/>
      <c r="M539" s="121"/>
      <c r="N539" s="121"/>
    </row>
    <row r="540" spans="2:14">
      <c r="B540" s="120"/>
      <c r="C540" s="120"/>
      <c r="D540" s="120"/>
      <c r="E540" s="120"/>
      <c r="F540" s="120"/>
      <c r="G540" s="120"/>
      <c r="H540" s="121"/>
      <c r="I540" s="121"/>
      <c r="J540" s="121"/>
      <c r="K540" s="121"/>
      <c r="L540" s="121"/>
      <c r="M540" s="121"/>
      <c r="N540" s="121"/>
    </row>
    <row r="541" spans="2:14">
      <c r="B541" s="120"/>
      <c r="C541" s="120"/>
      <c r="D541" s="120"/>
      <c r="E541" s="120"/>
      <c r="F541" s="120"/>
      <c r="G541" s="120"/>
      <c r="H541" s="121"/>
      <c r="I541" s="121"/>
      <c r="J541" s="121"/>
      <c r="K541" s="121"/>
      <c r="L541" s="121"/>
      <c r="M541" s="121"/>
      <c r="N541" s="121"/>
    </row>
    <row r="542" spans="2:14">
      <c r="B542" s="120"/>
      <c r="C542" s="120"/>
      <c r="D542" s="120"/>
      <c r="E542" s="120"/>
      <c r="F542" s="120"/>
      <c r="G542" s="120"/>
      <c r="H542" s="121"/>
      <c r="I542" s="121"/>
      <c r="J542" s="121"/>
      <c r="K542" s="121"/>
      <c r="L542" s="121"/>
      <c r="M542" s="121"/>
      <c r="N542" s="121"/>
    </row>
    <row r="543" spans="2:14">
      <c r="B543" s="120"/>
      <c r="C543" s="120"/>
      <c r="D543" s="120"/>
      <c r="E543" s="120"/>
      <c r="F543" s="120"/>
      <c r="G543" s="120"/>
      <c r="H543" s="121"/>
      <c r="I543" s="121"/>
      <c r="J543" s="121"/>
      <c r="K543" s="121"/>
      <c r="L543" s="121"/>
      <c r="M543" s="121"/>
      <c r="N543" s="121"/>
    </row>
    <row r="544" spans="2:14">
      <c r="B544" s="120"/>
      <c r="C544" s="120"/>
      <c r="D544" s="120"/>
      <c r="E544" s="120"/>
      <c r="F544" s="120"/>
      <c r="G544" s="120"/>
      <c r="H544" s="121"/>
      <c r="I544" s="121"/>
      <c r="J544" s="121"/>
      <c r="K544" s="121"/>
      <c r="L544" s="121"/>
      <c r="M544" s="121"/>
      <c r="N544" s="121"/>
    </row>
    <row r="545" spans="2:14">
      <c r="B545" s="120"/>
      <c r="C545" s="120"/>
      <c r="D545" s="120"/>
      <c r="E545" s="120"/>
      <c r="F545" s="120"/>
      <c r="G545" s="120"/>
      <c r="H545" s="121"/>
      <c r="I545" s="121"/>
      <c r="J545" s="121"/>
      <c r="K545" s="121"/>
      <c r="L545" s="121"/>
      <c r="M545" s="121"/>
      <c r="N545" s="121"/>
    </row>
    <row r="546" spans="2:14">
      <c r="B546" s="120"/>
      <c r="C546" s="120"/>
      <c r="D546" s="120"/>
      <c r="E546" s="120"/>
      <c r="F546" s="120"/>
      <c r="G546" s="120"/>
      <c r="H546" s="121"/>
      <c r="I546" s="121"/>
      <c r="J546" s="121"/>
      <c r="K546" s="121"/>
      <c r="L546" s="121"/>
      <c r="M546" s="121"/>
      <c r="N546" s="121"/>
    </row>
    <row r="547" spans="2:14">
      <c r="B547" s="120"/>
      <c r="C547" s="120"/>
      <c r="D547" s="120"/>
      <c r="E547" s="120"/>
      <c r="F547" s="120"/>
      <c r="G547" s="120"/>
      <c r="H547" s="121"/>
      <c r="I547" s="121"/>
      <c r="J547" s="121"/>
      <c r="K547" s="121"/>
      <c r="L547" s="121"/>
      <c r="M547" s="121"/>
      <c r="N547" s="121"/>
    </row>
    <row r="548" spans="2:14">
      <c r="B548" s="120"/>
      <c r="C548" s="120"/>
      <c r="D548" s="120"/>
      <c r="E548" s="120"/>
      <c r="F548" s="120"/>
      <c r="G548" s="120"/>
      <c r="H548" s="121"/>
      <c r="I548" s="121"/>
      <c r="J548" s="121"/>
      <c r="K548" s="121"/>
      <c r="L548" s="121"/>
      <c r="M548" s="121"/>
      <c r="N548" s="121"/>
    </row>
    <row r="549" spans="2:14">
      <c r="B549" s="120"/>
      <c r="C549" s="120"/>
      <c r="D549" s="120"/>
      <c r="E549" s="120"/>
      <c r="F549" s="120"/>
      <c r="G549" s="120"/>
      <c r="H549" s="121"/>
      <c r="I549" s="121"/>
      <c r="J549" s="121"/>
      <c r="K549" s="121"/>
      <c r="L549" s="121"/>
      <c r="M549" s="121"/>
      <c r="N549" s="121"/>
    </row>
    <row r="550" spans="2:14">
      <c r="B550" s="120"/>
      <c r="C550" s="120"/>
      <c r="D550" s="120"/>
      <c r="E550" s="120"/>
      <c r="F550" s="120"/>
      <c r="G550" s="120"/>
      <c r="H550" s="121"/>
      <c r="I550" s="121"/>
      <c r="J550" s="121"/>
      <c r="K550" s="121"/>
      <c r="L550" s="121"/>
      <c r="M550" s="121"/>
      <c r="N550" s="121"/>
    </row>
    <row r="551" spans="2:14">
      <c r="B551" s="120"/>
      <c r="C551" s="120"/>
      <c r="D551" s="120"/>
      <c r="E551" s="120"/>
      <c r="F551" s="120"/>
      <c r="G551" s="120"/>
      <c r="H551" s="121"/>
      <c r="I551" s="121"/>
      <c r="J551" s="121"/>
      <c r="K551" s="121"/>
      <c r="L551" s="121"/>
      <c r="M551" s="121"/>
      <c r="N551" s="121"/>
    </row>
    <row r="552" spans="2:14">
      <c r="B552" s="120"/>
      <c r="C552" s="120"/>
      <c r="D552" s="120"/>
      <c r="E552" s="120"/>
      <c r="F552" s="120"/>
      <c r="G552" s="120"/>
      <c r="H552" s="121"/>
      <c r="I552" s="121"/>
      <c r="J552" s="121"/>
      <c r="K552" s="121"/>
      <c r="L552" s="121"/>
      <c r="M552" s="121"/>
      <c r="N552" s="121"/>
    </row>
    <row r="553" spans="2:14">
      <c r="B553" s="120"/>
      <c r="C553" s="120"/>
      <c r="D553" s="120"/>
      <c r="E553" s="120"/>
      <c r="F553" s="120"/>
      <c r="G553" s="120"/>
      <c r="H553" s="121"/>
      <c r="I553" s="121"/>
      <c r="J553" s="121"/>
      <c r="K553" s="121"/>
      <c r="L553" s="121"/>
      <c r="M553" s="121"/>
      <c r="N553" s="121"/>
    </row>
    <row r="554" spans="2:14">
      <c r="B554" s="120"/>
      <c r="C554" s="120"/>
      <c r="D554" s="120"/>
      <c r="E554" s="120"/>
      <c r="F554" s="120"/>
      <c r="G554" s="120"/>
      <c r="H554" s="121"/>
      <c r="I554" s="121"/>
      <c r="J554" s="121"/>
      <c r="K554" s="121"/>
      <c r="L554" s="121"/>
      <c r="M554" s="121"/>
      <c r="N554" s="121"/>
    </row>
    <row r="555" spans="2:14">
      <c r="B555" s="120"/>
      <c r="C555" s="120"/>
      <c r="D555" s="120"/>
      <c r="E555" s="120"/>
      <c r="F555" s="120"/>
      <c r="G555" s="120"/>
      <c r="H555" s="121"/>
      <c r="I555" s="121"/>
      <c r="J555" s="121"/>
      <c r="K555" s="121"/>
      <c r="L555" s="121"/>
      <c r="M555" s="121"/>
      <c r="N555" s="121"/>
    </row>
    <row r="556" spans="2:14">
      <c r="B556" s="120"/>
      <c r="C556" s="120"/>
      <c r="D556" s="120"/>
      <c r="E556" s="120"/>
      <c r="F556" s="120"/>
      <c r="G556" s="120"/>
      <c r="H556" s="121"/>
      <c r="I556" s="121"/>
      <c r="J556" s="121"/>
      <c r="K556" s="121"/>
      <c r="L556" s="121"/>
      <c r="M556" s="121"/>
      <c r="N556" s="121"/>
    </row>
    <row r="557" spans="2:14">
      <c r="B557" s="120"/>
      <c r="C557" s="120"/>
      <c r="D557" s="120"/>
      <c r="E557" s="120"/>
      <c r="F557" s="120"/>
      <c r="G557" s="120"/>
      <c r="H557" s="121"/>
      <c r="I557" s="121"/>
      <c r="J557" s="121"/>
      <c r="K557" s="121"/>
      <c r="L557" s="121"/>
      <c r="M557" s="121"/>
      <c r="N557" s="121"/>
    </row>
    <row r="558" spans="2:14">
      <c r="B558" s="120"/>
      <c r="C558" s="120"/>
      <c r="D558" s="120"/>
      <c r="E558" s="120"/>
      <c r="F558" s="120"/>
      <c r="G558" s="120"/>
      <c r="H558" s="121"/>
      <c r="I558" s="121"/>
      <c r="J558" s="121"/>
      <c r="K558" s="121"/>
      <c r="L558" s="121"/>
      <c r="M558" s="121"/>
      <c r="N558" s="121"/>
    </row>
    <row r="559" spans="2:14">
      <c r="B559" s="120"/>
      <c r="C559" s="120"/>
      <c r="D559" s="120"/>
      <c r="E559" s="120"/>
      <c r="F559" s="120"/>
      <c r="G559" s="120"/>
      <c r="H559" s="121"/>
      <c r="I559" s="121"/>
      <c r="J559" s="121"/>
      <c r="K559" s="121"/>
      <c r="L559" s="121"/>
      <c r="M559" s="121"/>
      <c r="N559" s="121"/>
    </row>
    <row r="560" spans="2:14">
      <c r="B560" s="120"/>
      <c r="C560" s="120"/>
      <c r="D560" s="120"/>
      <c r="E560" s="120"/>
      <c r="F560" s="120"/>
      <c r="G560" s="120"/>
      <c r="H560" s="121"/>
      <c r="I560" s="121"/>
      <c r="J560" s="121"/>
      <c r="K560" s="121"/>
      <c r="L560" s="121"/>
      <c r="M560" s="121"/>
      <c r="N560" s="121"/>
    </row>
    <row r="561" spans="2:14">
      <c r="B561" s="120"/>
      <c r="C561" s="120"/>
      <c r="D561" s="120"/>
      <c r="E561" s="120"/>
      <c r="F561" s="120"/>
      <c r="G561" s="120"/>
      <c r="H561" s="121"/>
      <c r="I561" s="121"/>
      <c r="J561" s="121"/>
      <c r="K561" s="121"/>
      <c r="L561" s="121"/>
      <c r="M561" s="121"/>
      <c r="N561" s="121"/>
    </row>
    <row r="562" spans="2:14">
      <c r="B562" s="120"/>
      <c r="C562" s="120"/>
      <c r="D562" s="120"/>
      <c r="E562" s="120"/>
      <c r="F562" s="120"/>
      <c r="G562" s="120"/>
      <c r="H562" s="121"/>
      <c r="I562" s="121"/>
      <c r="J562" s="121"/>
      <c r="K562" s="121"/>
      <c r="L562" s="121"/>
      <c r="M562" s="121"/>
      <c r="N562" s="121"/>
    </row>
    <row r="563" spans="2:14">
      <c r="B563" s="120"/>
      <c r="C563" s="120"/>
      <c r="D563" s="120"/>
      <c r="E563" s="120"/>
      <c r="F563" s="120"/>
      <c r="G563" s="120"/>
      <c r="H563" s="121"/>
      <c r="I563" s="121"/>
      <c r="J563" s="121"/>
      <c r="K563" s="121"/>
      <c r="L563" s="121"/>
      <c r="M563" s="121"/>
      <c r="N563" s="121"/>
    </row>
    <row r="564" spans="2:14">
      <c r="B564" s="120"/>
      <c r="C564" s="120"/>
      <c r="D564" s="120"/>
      <c r="E564" s="120"/>
      <c r="F564" s="120"/>
      <c r="G564" s="120"/>
      <c r="H564" s="121"/>
      <c r="I564" s="121"/>
      <c r="J564" s="121"/>
      <c r="K564" s="121"/>
      <c r="L564" s="121"/>
      <c r="M564" s="121"/>
      <c r="N564" s="121"/>
    </row>
    <row r="565" spans="2:14">
      <c r="B565" s="120"/>
      <c r="C565" s="120"/>
      <c r="D565" s="120"/>
      <c r="E565" s="120"/>
      <c r="F565" s="120"/>
      <c r="G565" s="120"/>
      <c r="H565" s="121"/>
      <c r="I565" s="121"/>
      <c r="J565" s="121"/>
      <c r="K565" s="121"/>
      <c r="L565" s="121"/>
      <c r="M565" s="121"/>
      <c r="N565" s="121"/>
    </row>
    <row r="566" spans="2:14">
      <c r="B566" s="120"/>
      <c r="C566" s="120"/>
      <c r="D566" s="120"/>
      <c r="E566" s="120"/>
      <c r="F566" s="120"/>
      <c r="G566" s="120"/>
      <c r="H566" s="121"/>
      <c r="I566" s="121"/>
      <c r="J566" s="121"/>
      <c r="K566" s="121"/>
      <c r="L566" s="121"/>
      <c r="M566" s="121"/>
      <c r="N566" s="121"/>
    </row>
    <row r="567" spans="2:14">
      <c r="B567" s="120"/>
      <c r="C567" s="120"/>
      <c r="D567" s="120"/>
      <c r="E567" s="120"/>
      <c r="F567" s="120"/>
      <c r="G567" s="120"/>
      <c r="H567" s="121"/>
      <c r="I567" s="121"/>
      <c r="J567" s="121"/>
      <c r="K567" s="121"/>
      <c r="L567" s="121"/>
      <c r="M567" s="121"/>
      <c r="N567" s="121"/>
    </row>
    <row r="568" spans="2:14">
      <c r="B568" s="120"/>
      <c r="C568" s="120"/>
      <c r="D568" s="120"/>
      <c r="E568" s="120"/>
      <c r="F568" s="120"/>
      <c r="G568" s="120"/>
      <c r="H568" s="121"/>
      <c r="I568" s="121"/>
      <c r="J568" s="121"/>
      <c r="K568" s="121"/>
      <c r="L568" s="121"/>
      <c r="M568" s="121"/>
      <c r="N568" s="121"/>
    </row>
    <row r="569" spans="2:14">
      <c r="B569" s="120"/>
      <c r="C569" s="120"/>
      <c r="D569" s="120"/>
      <c r="E569" s="120"/>
      <c r="F569" s="120"/>
      <c r="G569" s="120"/>
      <c r="H569" s="121"/>
      <c r="I569" s="121"/>
      <c r="J569" s="121"/>
      <c r="K569" s="121"/>
      <c r="L569" s="121"/>
      <c r="M569" s="121"/>
      <c r="N569" s="121"/>
    </row>
    <row r="570" spans="2:14">
      <c r="B570" s="120"/>
      <c r="C570" s="120"/>
      <c r="D570" s="120"/>
      <c r="E570" s="120"/>
      <c r="F570" s="120"/>
      <c r="G570" s="120"/>
      <c r="H570" s="121"/>
      <c r="I570" s="121"/>
      <c r="J570" s="121"/>
      <c r="K570" s="121"/>
      <c r="L570" s="121"/>
      <c r="M570" s="121"/>
      <c r="N570" s="121"/>
    </row>
    <row r="571" spans="2:14">
      <c r="B571" s="120"/>
      <c r="C571" s="120"/>
      <c r="D571" s="120"/>
      <c r="E571" s="120"/>
      <c r="F571" s="120"/>
      <c r="G571" s="120"/>
      <c r="H571" s="121"/>
      <c r="I571" s="121"/>
      <c r="J571" s="121"/>
      <c r="K571" s="121"/>
      <c r="L571" s="121"/>
      <c r="M571" s="121"/>
      <c r="N571" s="121"/>
    </row>
    <row r="572" spans="2:14">
      <c r="B572" s="120"/>
      <c r="C572" s="120"/>
      <c r="D572" s="120"/>
      <c r="E572" s="120"/>
      <c r="F572" s="120"/>
      <c r="G572" s="120"/>
      <c r="H572" s="121"/>
      <c r="I572" s="121"/>
      <c r="J572" s="121"/>
      <c r="K572" s="121"/>
      <c r="L572" s="121"/>
      <c r="M572" s="121"/>
      <c r="N572" s="121"/>
    </row>
    <row r="573" spans="2:14">
      <c r="B573" s="120"/>
      <c r="C573" s="120"/>
      <c r="D573" s="120"/>
      <c r="E573" s="120"/>
      <c r="F573" s="120"/>
      <c r="G573" s="120"/>
      <c r="H573" s="121"/>
      <c r="I573" s="121"/>
      <c r="J573" s="121"/>
      <c r="K573" s="121"/>
      <c r="L573" s="121"/>
      <c r="M573" s="121"/>
      <c r="N573" s="12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7 B99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37.710937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144</v>
      </c>
      <c r="C1" s="67" t="s" vm="1">
        <v>228</v>
      </c>
    </row>
    <row r="2" spans="2:15">
      <c r="B2" s="46" t="s">
        <v>143</v>
      </c>
      <c r="C2" s="67" t="s">
        <v>229</v>
      </c>
    </row>
    <row r="3" spans="2:15">
      <c r="B3" s="46" t="s">
        <v>145</v>
      </c>
      <c r="C3" s="67" t="s">
        <v>230</v>
      </c>
    </row>
    <row r="4" spans="2:15">
      <c r="B4" s="46" t="s">
        <v>146</v>
      </c>
      <c r="C4" s="67">
        <v>8801</v>
      </c>
    </row>
    <row r="6" spans="2:15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6"/>
    </row>
    <row r="7" spans="2:15" ht="26.25" customHeight="1">
      <c r="B7" s="134" t="s">
        <v>91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65</v>
      </c>
      <c r="G8" s="29" t="s">
        <v>14</v>
      </c>
      <c r="H8" s="29" t="s">
        <v>66</v>
      </c>
      <c r="I8" s="29" t="s">
        <v>101</v>
      </c>
      <c r="J8" s="29" t="s">
        <v>204</v>
      </c>
      <c r="K8" s="29" t="s">
        <v>203</v>
      </c>
      <c r="L8" s="29" t="s">
        <v>61</v>
      </c>
      <c r="M8" s="29" t="s">
        <v>58</v>
      </c>
      <c r="N8" s="29" t="s">
        <v>147</v>
      </c>
      <c r="O8" s="19" t="s">
        <v>149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345818.97956332995</v>
      </c>
      <c r="M11" s="69"/>
      <c r="N11" s="78">
        <f>IFERROR(L11/$L$11,0)</f>
        <v>1</v>
      </c>
      <c r="O11" s="78">
        <f>L11/'סכום נכסי הקרן'!$C$42</f>
        <v>3.3756790329691082E-2</v>
      </c>
    </row>
    <row r="12" spans="2:15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345818.97956332995</v>
      </c>
      <c r="M12" s="71"/>
      <c r="N12" s="81">
        <f t="shared" ref="N12:N39" si="0">IFERROR(L12/$L$11,0)</f>
        <v>1</v>
      </c>
      <c r="O12" s="81">
        <f>L12/'סכום נכסי הקרן'!$C$42</f>
        <v>3.3756790329691082E-2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168672.29755583103</v>
      </c>
      <c r="M13" s="71"/>
      <c r="N13" s="81">
        <f t="shared" si="0"/>
        <v>0.48774736935727386</v>
      </c>
      <c r="O13" s="81">
        <f>L13/'סכום נכסי הקרן'!$C$42</f>
        <v>1.6464785681251887E-2</v>
      </c>
    </row>
    <row r="14" spans="2:15">
      <c r="B14" s="76" t="s">
        <v>1872</v>
      </c>
      <c r="C14" s="73" t="s">
        <v>1873</v>
      </c>
      <c r="D14" s="86" t="s">
        <v>27</v>
      </c>
      <c r="E14" s="73"/>
      <c r="F14" s="86" t="s">
        <v>1745</v>
      </c>
      <c r="G14" s="73" t="s">
        <v>1874</v>
      </c>
      <c r="H14" s="73" t="s">
        <v>877</v>
      </c>
      <c r="I14" s="86" t="s">
        <v>133</v>
      </c>
      <c r="J14" s="83">
        <v>2460.5350389999999</v>
      </c>
      <c r="K14" s="85">
        <v>115411</v>
      </c>
      <c r="L14" s="83">
        <v>12471.801817353999</v>
      </c>
      <c r="M14" s="84">
        <v>4.2536574325992942E-3</v>
      </c>
      <c r="N14" s="84">
        <f t="shared" si="0"/>
        <v>3.6064538253806379E-2</v>
      </c>
      <c r="O14" s="84">
        <f>L14/'סכום נכסי הקרן'!$C$42</f>
        <v>1.2174230561708653E-3</v>
      </c>
    </row>
    <row r="15" spans="2:15">
      <c r="B15" s="76" t="s">
        <v>1875</v>
      </c>
      <c r="C15" s="73" t="s">
        <v>1876</v>
      </c>
      <c r="D15" s="86" t="s">
        <v>27</v>
      </c>
      <c r="E15" s="73"/>
      <c r="F15" s="86" t="s">
        <v>1745</v>
      </c>
      <c r="G15" s="73" t="s">
        <v>1035</v>
      </c>
      <c r="H15" s="73" t="s">
        <v>877</v>
      </c>
      <c r="I15" s="86" t="s">
        <v>130</v>
      </c>
      <c r="J15" s="83">
        <v>141.024575</v>
      </c>
      <c r="K15" s="85">
        <v>1076863</v>
      </c>
      <c r="L15" s="83">
        <v>4882.4300456450001</v>
      </c>
      <c r="M15" s="84">
        <v>9.9135318604064485E-4</v>
      </c>
      <c r="N15" s="84">
        <f t="shared" si="0"/>
        <v>1.411845599628484E-2</v>
      </c>
      <c r="O15" s="84">
        <f>L15/'סכום נכסי הקרן'!$C$42</f>
        <v>4.7659375884555717E-4</v>
      </c>
    </row>
    <row r="16" spans="2:15">
      <c r="B16" s="76" t="s">
        <v>1877</v>
      </c>
      <c r="C16" s="73" t="s">
        <v>1878</v>
      </c>
      <c r="D16" s="86" t="s">
        <v>27</v>
      </c>
      <c r="E16" s="73"/>
      <c r="F16" s="86" t="s">
        <v>1745</v>
      </c>
      <c r="G16" s="73" t="s">
        <v>1035</v>
      </c>
      <c r="H16" s="73" t="s">
        <v>877</v>
      </c>
      <c r="I16" s="86" t="s">
        <v>132</v>
      </c>
      <c r="J16" s="83">
        <v>1783.63</v>
      </c>
      <c r="K16" s="85">
        <v>96690</v>
      </c>
      <c r="L16" s="83">
        <v>6801.9627036510001</v>
      </c>
      <c r="M16" s="84">
        <v>5.6710244198578475E-3</v>
      </c>
      <c r="N16" s="84">
        <f t="shared" si="0"/>
        <v>1.9669142255407512E-2</v>
      </c>
      <c r="O16" s="84">
        <f>L16/'סכום נכסי הקרן'!$C$42</f>
        <v>6.6396711108065857E-4</v>
      </c>
    </row>
    <row r="17" spans="2:15">
      <c r="B17" s="76" t="s">
        <v>1879</v>
      </c>
      <c r="C17" s="73" t="s">
        <v>1880</v>
      </c>
      <c r="D17" s="86" t="s">
        <v>27</v>
      </c>
      <c r="E17" s="73"/>
      <c r="F17" s="86" t="s">
        <v>1745</v>
      </c>
      <c r="G17" s="73" t="s">
        <v>1066</v>
      </c>
      <c r="H17" s="73" t="s">
        <v>877</v>
      </c>
      <c r="I17" s="86" t="s">
        <v>132</v>
      </c>
      <c r="J17" s="83">
        <v>1549.413626</v>
      </c>
      <c r="K17" s="85">
        <v>200369</v>
      </c>
      <c r="L17" s="83">
        <v>12244.634312291</v>
      </c>
      <c r="M17" s="84">
        <v>4.9064941172657014E-3</v>
      </c>
      <c r="N17" s="84">
        <f t="shared" si="0"/>
        <v>3.540764109521246E-2</v>
      </c>
      <c r="O17" s="84">
        <f>L17/'סכום נכסי הקרן'!$C$42</f>
        <v>1.1952483165200407E-3</v>
      </c>
    </row>
    <row r="18" spans="2:15">
      <c r="B18" s="76" t="s">
        <v>1881</v>
      </c>
      <c r="C18" s="73" t="s">
        <v>1882</v>
      </c>
      <c r="D18" s="86" t="s">
        <v>27</v>
      </c>
      <c r="E18" s="73"/>
      <c r="F18" s="86" t="s">
        <v>1745</v>
      </c>
      <c r="G18" s="73" t="s">
        <v>1066</v>
      </c>
      <c r="H18" s="73" t="s">
        <v>877</v>
      </c>
      <c r="I18" s="86" t="s">
        <v>132</v>
      </c>
      <c r="J18" s="83">
        <v>274.37236300000001</v>
      </c>
      <c r="K18" s="85">
        <v>200209</v>
      </c>
      <c r="L18" s="83">
        <v>2166.5657718830003</v>
      </c>
      <c r="M18" s="84">
        <v>8.6815513990014942E-4</v>
      </c>
      <c r="N18" s="84">
        <f t="shared" si="0"/>
        <v>6.265028526250209E-3</v>
      </c>
      <c r="O18" s="84">
        <f>L18/'סכום נכסי הקרן'!$C$42</f>
        <v>2.1148725437016185E-4</v>
      </c>
    </row>
    <row r="19" spans="2:15">
      <c r="B19" s="76" t="s">
        <v>1883</v>
      </c>
      <c r="C19" s="73" t="s">
        <v>1884</v>
      </c>
      <c r="D19" s="86" t="s">
        <v>27</v>
      </c>
      <c r="E19" s="73"/>
      <c r="F19" s="86" t="s">
        <v>1745</v>
      </c>
      <c r="G19" s="73" t="s">
        <v>1066</v>
      </c>
      <c r="H19" s="73" t="s">
        <v>877</v>
      </c>
      <c r="I19" s="86" t="s">
        <v>132</v>
      </c>
      <c r="J19" s="83">
        <v>202.72815</v>
      </c>
      <c r="K19" s="85">
        <v>200209</v>
      </c>
      <c r="L19" s="83">
        <v>1600.8313165200002</v>
      </c>
      <c r="M19" s="84">
        <v>6.4146214880062826E-4</v>
      </c>
      <c r="N19" s="84">
        <f t="shared" si="0"/>
        <v>4.6291019612092728E-3</v>
      </c>
      <c r="O19" s="84">
        <f>L19/'סכום נכסי הקרן'!$C$42</f>
        <v>1.5626362431930322E-4</v>
      </c>
    </row>
    <row r="20" spans="2:15">
      <c r="B20" s="76" t="s">
        <v>1885</v>
      </c>
      <c r="C20" s="73" t="s">
        <v>1886</v>
      </c>
      <c r="D20" s="86" t="s">
        <v>27</v>
      </c>
      <c r="E20" s="73"/>
      <c r="F20" s="86" t="s">
        <v>1745</v>
      </c>
      <c r="G20" s="73" t="s">
        <v>886</v>
      </c>
      <c r="H20" s="73" t="s">
        <v>877</v>
      </c>
      <c r="I20" s="86" t="s">
        <v>130</v>
      </c>
      <c r="J20" s="83">
        <v>152649.71821399999</v>
      </c>
      <c r="K20" s="85">
        <v>1507</v>
      </c>
      <c r="L20" s="83">
        <v>7395.8864799739986</v>
      </c>
      <c r="M20" s="84">
        <v>5.9621300861136526E-4</v>
      </c>
      <c r="N20" s="84">
        <f t="shared" si="0"/>
        <v>2.1386583493227813E-2</v>
      </c>
      <c r="O20" s="84">
        <f>L20/'סכום נכסי הקרן'!$C$42</f>
        <v>7.2194241484932356E-4</v>
      </c>
    </row>
    <row r="21" spans="2:15">
      <c r="B21" s="76" t="s">
        <v>1887</v>
      </c>
      <c r="C21" s="73" t="s">
        <v>1888</v>
      </c>
      <c r="D21" s="86" t="s">
        <v>27</v>
      </c>
      <c r="E21" s="73"/>
      <c r="F21" s="86" t="s">
        <v>1745</v>
      </c>
      <c r="G21" s="73" t="s">
        <v>886</v>
      </c>
      <c r="H21" s="73" t="s">
        <v>877</v>
      </c>
      <c r="I21" s="86" t="s">
        <v>130</v>
      </c>
      <c r="J21" s="83">
        <v>1331.7981200000002</v>
      </c>
      <c r="K21" s="85">
        <v>211902.8</v>
      </c>
      <c r="L21" s="83">
        <v>9073.1077856720003</v>
      </c>
      <c r="M21" s="84">
        <v>4.7495059797315695E-3</v>
      </c>
      <c r="N21" s="84">
        <f t="shared" si="0"/>
        <v>2.623658133838903E-2</v>
      </c>
      <c r="O21" s="84">
        <f>L21/'סכום נכסי הקרן'!$C$42</f>
        <v>8.8566277520788438E-4</v>
      </c>
    </row>
    <row r="22" spans="2:15">
      <c r="B22" s="76" t="s">
        <v>1889</v>
      </c>
      <c r="C22" s="73" t="s">
        <v>1890</v>
      </c>
      <c r="D22" s="86" t="s">
        <v>27</v>
      </c>
      <c r="E22" s="73"/>
      <c r="F22" s="86" t="s">
        <v>1745</v>
      </c>
      <c r="G22" s="73" t="s">
        <v>1891</v>
      </c>
      <c r="H22" s="73" t="s">
        <v>877</v>
      </c>
      <c r="I22" s="86" t="s">
        <v>130</v>
      </c>
      <c r="J22" s="83">
        <v>4811.2673919999997</v>
      </c>
      <c r="K22" s="85">
        <v>140510</v>
      </c>
      <c r="L22" s="83">
        <v>21734.401880279001</v>
      </c>
      <c r="M22" s="84">
        <v>1.1734449883340284E-3</v>
      </c>
      <c r="N22" s="84">
        <f t="shared" si="0"/>
        <v>6.2849071811279147E-2</v>
      </c>
      <c r="O22" s="84">
        <f>L22/'סכום נכסי הקרן'!$C$42</f>
        <v>2.1215829395490487E-3</v>
      </c>
    </row>
    <row r="23" spans="2:15">
      <c r="B23" s="76" t="s">
        <v>1892</v>
      </c>
      <c r="C23" s="73" t="s">
        <v>1893</v>
      </c>
      <c r="D23" s="86" t="s">
        <v>27</v>
      </c>
      <c r="E23" s="73"/>
      <c r="F23" s="86" t="s">
        <v>1745</v>
      </c>
      <c r="G23" s="73" t="s">
        <v>1891</v>
      </c>
      <c r="H23" s="73" t="s">
        <v>877</v>
      </c>
      <c r="I23" s="86" t="s">
        <v>130</v>
      </c>
      <c r="J23" s="83">
        <v>20379.868648</v>
      </c>
      <c r="K23" s="85">
        <v>13384.02</v>
      </c>
      <c r="L23" s="83">
        <v>8769.3809461759993</v>
      </c>
      <c r="M23" s="84">
        <v>2.8306117566290674E-3</v>
      </c>
      <c r="N23" s="84">
        <f t="shared" si="0"/>
        <v>2.5358298602491999E-2</v>
      </c>
      <c r="O23" s="84">
        <f>L23/'סכום נכסי הקרן'!$C$42</f>
        <v>8.5601476904202092E-4</v>
      </c>
    </row>
    <row r="24" spans="2:15">
      <c r="B24" s="76" t="s">
        <v>1894</v>
      </c>
      <c r="C24" s="73" t="s">
        <v>1895</v>
      </c>
      <c r="D24" s="86" t="s">
        <v>27</v>
      </c>
      <c r="E24" s="73"/>
      <c r="F24" s="86" t="s">
        <v>1745</v>
      </c>
      <c r="G24" s="73" t="s">
        <v>1891</v>
      </c>
      <c r="H24" s="73" t="s">
        <v>877</v>
      </c>
      <c r="I24" s="86" t="s">
        <v>130</v>
      </c>
      <c r="J24" s="83">
        <v>157.278943</v>
      </c>
      <c r="K24" s="85">
        <v>1202429</v>
      </c>
      <c r="L24" s="83">
        <v>6080.1039136429999</v>
      </c>
      <c r="M24" s="84">
        <v>1.5720378627656682E-3</v>
      </c>
      <c r="N24" s="84">
        <f t="shared" si="0"/>
        <v>1.7581753093252502E-2</v>
      </c>
      <c r="O24" s="84">
        <f>L24/'סכום נכסי הקרן'!$C$42</f>
        <v>5.9350355279732235E-4</v>
      </c>
    </row>
    <row r="25" spans="2:15">
      <c r="B25" s="76" t="s">
        <v>1896</v>
      </c>
      <c r="C25" s="73" t="s">
        <v>1897</v>
      </c>
      <c r="D25" s="86" t="s">
        <v>27</v>
      </c>
      <c r="E25" s="73"/>
      <c r="F25" s="86" t="s">
        <v>1745</v>
      </c>
      <c r="G25" s="73" t="s">
        <v>1891</v>
      </c>
      <c r="H25" s="73" t="s">
        <v>877</v>
      </c>
      <c r="I25" s="86" t="s">
        <v>130</v>
      </c>
      <c r="J25" s="83">
        <v>3066.7958100000001</v>
      </c>
      <c r="K25" s="85">
        <v>105133.6</v>
      </c>
      <c r="L25" s="83">
        <v>10365.908223885001</v>
      </c>
      <c r="M25" s="84">
        <v>3.6928904380474224E-3</v>
      </c>
      <c r="N25" s="84">
        <f t="shared" si="0"/>
        <v>2.9974954633705083E-2</v>
      </c>
      <c r="O25" s="84">
        <f>L25/'סכום נכסי הקרן'!$C$42</f>
        <v>1.0118582587119848E-3</v>
      </c>
    </row>
    <row r="26" spans="2:15">
      <c r="B26" s="76" t="s">
        <v>1898</v>
      </c>
      <c r="C26" s="73" t="s">
        <v>1899</v>
      </c>
      <c r="D26" s="86" t="s">
        <v>27</v>
      </c>
      <c r="E26" s="73"/>
      <c r="F26" s="86" t="s">
        <v>1745</v>
      </c>
      <c r="G26" s="73" t="s">
        <v>1891</v>
      </c>
      <c r="H26" s="73" t="s">
        <v>877</v>
      </c>
      <c r="I26" s="86" t="s">
        <v>130</v>
      </c>
      <c r="J26" s="83">
        <v>8592.1370549999992</v>
      </c>
      <c r="K26" s="85">
        <v>34126.980000000003</v>
      </c>
      <c r="L26" s="83">
        <v>9427.1416150509995</v>
      </c>
      <c r="M26" s="84">
        <v>9.2642905436725656E-4</v>
      </c>
      <c r="N26" s="84">
        <f t="shared" si="0"/>
        <v>2.7260336106927307E-2</v>
      </c>
      <c r="O26" s="84">
        <f>L26/'סכום נכסי הקרן'!$C$42</f>
        <v>9.2022145027845237E-4</v>
      </c>
    </row>
    <row r="27" spans="2:15">
      <c r="B27" s="76" t="s">
        <v>1900</v>
      </c>
      <c r="C27" s="73" t="s">
        <v>1901</v>
      </c>
      <c r="D27" s="86" t="s">
        <v>27</v>
      </c>
      <c r="E27" s="73"/>
      <c r="F27" s="86" t="s">
        <v>1745</v>
      </c>
      <c r="G27" s="73" t="s">
        <v>1891</v>
      </c>
      <c r="H27" s="73" t="s">
        <v>877</v>
      </c>
      <c r="I27" s="86" t="s">
        <v>132</v>
      </c>
      <c r="J27" s="83">
        <v>16127.334349000001</v>
      </c>
      <c r="K27" s="85">
        <v>9546</v>
      </c>
      <c r="L27" s="83">
        <v>6072.0024799820003</v>
      </c>
      <c r="M27" s="84">
        <v>4.7047852245527666E-4</v>
      </c>
      <c r="N27" s="84">
        <f t="shared" si="0"/>
        <v>1.7558326288653087E-2</v>
      </c>
      <c r="O27" s="84">
        <f>L27/'סכום נכסי הקרן'!$C$42</f>
        <v>5.927127390663652E-4</v>
      </c>
    </row>
    <row r="28" spans="2:15">
      <c r="B28" s="76" t="s">
        <v>1902</v>
      </c>
      <c r="C28" s="73" t="s">
        <v>1903</v>
      </c>
      <c r="D28" s="86" t="s">
        <v>27</v>
      </c>
      <c r="E28" s="73"/>
      <c r="F28" s="86" t="s">
        <v>1745</v>
      </c>
      <c r="G28" s="73" t="s">
        <v>1904</v>
      </c>
      <c r="H28" s="73" t="s">
        <v>877</v>
      </c>
      <c r="I28" s="86" t="s">
        <v>132</v>
      </c>
      <c r="J28" s="83">
        <v>10406.874761999999</v>
      </c>
      <c r="K28" s="85">
        <v>15654</v>
      </c>
      <c r="L28" s="83">
        <v>6425.302464458</v>
      </c>
      <c r="M28" s="84">
        <v>4.206017024808943E-4</v>
      </c>
      <c r="N28" s="84">
        <f t="shared" si="0"/>
        <v>1.8579959007950668E-2</v>
      </c>
      <c r="O28" s="84">
        <f>L28/'סכום נכסי הקרן'!$C$42</f>
        <v>6.2719978056564581E-4</v>
      </c>
    </row>
    <row r="29" spans="2:15">
      <c r="B29" s="76" t="s">
        <v>1905</v>
      </c>
      <c r="C29" s="73" t="s">
        <v>1906</v>
      </c>
      <c r="D29" s="86" t="s">
        <v>27</v>
      </c>
      <c r="E29" s="73"/>
      <c r="F29" s="86" t="s">
        <v>1745</v>
      </c>
      <c r="G29" s="73" t="s">
        <v>633</v>
      </c>
      <c r="H29" s="73"/>
      <c r="I29" s="86" t="s">
        <v>133</v>
      </c>
      <c r="J29" s="83">
        <v>35480.477532999997</v>
      </c>
      <c r="K29" s="85">
        <v>14307.57</v>
      </c>
      <c r="L29" s="83">
        <v>22295.015497955999</v>
      </c>
      <c r="M29" s="84">
        <v>1.7657023154646151E-2</v>
      </c>
      <c r="N29" s="84">
        <f t="shared" si="0"/>
        <v>6.4470190520220141E-2</v>
      </c>
      <c r="O29" s="84">
        <f>L29/'סכום נכסי הקרן'!$C$42</f>
        <v>2.1763067039063094E-3</v>
      </c>
    </row>
    <row r="30" spans="2:15">
      <c r="B30" s="76" t="s">
        <v>1907</v>
      </c>
      <c r="C30" s="73" t="s">
        <v>1908</v>
      </c>
      <c r="D30" s="86" t="s">
        <v>27</v>
      </c>
      <c r="E30" s="73"/>
      <c r="F30" s="86" t="s">
        <v>1745</v>
      </c>
      <c r="G30" s="73" t="s">
        <v>633</v>
      </c>
      <c r="H30" s="73"/>
      <c r="I30" s="86" t="s">
        <v>130</v>
      </c>
      <c r="J30" s="83">
        <v>44096.659133000001</v>
      </c>
      <c r="K30" s="85">
        <v>14718</v>
      </c>
      <c r="L30" s="83">
        <v>20865.820301411</v>
      </c>
      <c r="M30" s="84">
        <v>1.9428783538554613E-3</v>
      </c>
      <c r="N30" s="84">
        <f t="shared" si="0"/>
        <v>6.0337406373006303E-2</v>
      </c>
      <c r="O30" s="84">
        <f>L30/'סכום נכסי הקרן'!$C$42</f>
        <v>2.0367971759709404E-3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9" t="s">
        <v>29</v>
      </c>
      <c r="C32" s="71"/>
      <c r="D32" s="71"/>
      <c r="E32" s="71"/>
      <c r="F32" s="71"/>
      <c r="G32" s="71"/>
      <c r="H32" s="71"/>
      <c r="I32" s="71"/>
      <c r="J32" s="80"/>
      <c r="K32" s="82"/>
      <c r="L32" s="80">
        <v>177146.68200749898</v>
      </c>
      <c r="M32" s="71"/>
      <c r="N32" s="81">
        <f t="shared" si="0"/>
        <v>0.5122526306427263</v>
      </c>
      <c r="O32" s="81">
        <f>L32/'סכום נכסי הקרן'!$C$42</f>
        <v>1.7292004648439205E-2</v>
      </c>
    </row>
    <row r="33" spans="2:15">
      <c r="B33" s="76" t="s">
        <v>1909</v>
      </c>
      <c r="C33" s="73" t="s">
        <v>1910</v>
      </c>
      <c r="D33" s="86" t="s">
        <v>27</v>
      </c>
      <c r="E33" s="73"/>
      <c r="F33" s="86" t="s">
        <v>1721</v>
      </c>
      <c r="G33" s="73" t="s">
        <v>633</v>
      </c>
      <c r="H33" s="73"/>
      <c r="I33" s="86" t="s">
        <v>130</v>
      </c>
      <c r="J33" s="83">
        <v>2538.4211540000001</v>
      </c>
      <c r="K33" s="85">
        <v>84033</v>
      </c>
      <c r="L33" s="83">
        <v>6857.9533067009997</v>
      </c>
      <c r="M33" s="84">
        <v>9.8178827207229345E-4</v>
      </c>
      <c r="N33" s="84">
        <f t="shared" si="0"/>
        <v>1.9831049514288154E-2</v>
      </c>
      <c r="O33" s="84">
        <f>L33/'סכום נכסי הקרן'!$C$42</f>
        <v>6.6943258047154743E-4</v>
      </c>
    </row>
    <row r="34" spans="2:15">
      <c r="B34" s="76" t="s">
        <v>1911</v>
      </c>
      <c r="C34" s="73" t="s">
        <v>1912</v>
      </c>
      <c r="D34" s="86" t="s">
        <v>122</v>
      </c>
      <c r="E34" s="73"/>
      <c r="F34" s="86" t="s">
        <v>1721</v>
      </c>
      <c r="G34" s="73" t="s">
        <v>633</v>
      </c>
      <c r="H34" s="73"/>
      <c r="I34" s="86" t="s">
        <v>132</v>
      </c>
      <c r="J34" s="83">
        <v>48707.510318000001</v>
      </c>
      <c r="K34" s="85">
        <v>3398</v>
      </c>
      <c r="L34" s="83">
        <v>6527.8057636949989</v>
      </c>
      <c r="M34" s="84">
        <v>3.9255095813396412E-4</v>
      </c>
      <c r="N34" s="84">
        <f t="shared" si="0"/>
        <v>1.8876366392433817E-2</v>
      </c>
      <c r="O34" s="84">
        <f>L34/'סכום נכסי הקרן'!$C$42</f>
        <v>6.3720554249581569E-4</v>
      </c>
    </row>
    <row r="35" spans="2:15">
      <c r="B35" s="76" t="s">
        <v>1913</v>
      </c>
      <c r="C35" s="73" t="s">
        <v>1914</v>
      </c>
      <c r="D35" s="86" t="s">
        <v>122</v>
      </c>
      <c r="E35" s="73"/>
      <c r="F35" s="86" t="s">
        <v>1721</v>
      </c>
      <c r="G35" s="73" t="s">
        <v>633</v>
      </c>
      <c r="H35" s="73"/>
      <c r="I35" s="86" t="s">
        <v>139</v>
      </c>
      <c r="J35" s="83">
        <v>215623.19016</v>
      </c>
      <c r="K35" s="85">
        <v>1971</v>
      </c>
      <c r="L35" s="83">
        <v>13255.966263757</v>
      </c>
      <c r="M35" s="84">
        <v>8.2434700223936528E-4</v>
      </c>
      <c r="N35" s="84">
        <f t="shared" si="0"/>
        <v>3.8332095827983408E-2</v>
      </c>
      <c r="O35" s="84">
        <f>L35/'סכום נכסי הקרן'!$C$42</f>
        <v>1.2939685217628622E-3</v>
      </c>
    </row>
    <row r="36" spans="2:15">
      <c r="B36" s="76" t="s">
        <v>1915</v>
      </c>
      <c r="C36" s="73" t="s">
        <v>1916</v>
      </c>
      <c r="D36" s="86" t="s">
        <v>122</v>
      </c>
      <c r="E36" s="73"/>
      <c r="F36" s="86" t="s">
        <v>1721</v>
      </c>
      <c r="G36" s="73" t="s">
        <v>633</v>
      </c>
      <c r="H36" s="73"/>
      <c r="I36" s="86" t="s">
        <v>130</v>
      </c>
      <c r="J36" s="83">
        <v>946101.86022799998</v>
      </c>
      <c r="K36" s="85">
        <v>1835.2</v>
      </c>
      <c r="L36" s="83">
        <v>55821.599203851008</v>
      </c>
      <c r="M36" s="84">
        <v>1.2439495580392672E-3</v>
      </c>
      <c r="N36" s="84">
        <f t="shared" si="0"/>
        <v>0.16141855277676678</v>
      </c>
      <c r="O36" s="84">
        <f>L36/'סכום נכסי הקרן'!$C$42</f>
        <v>5.4489722414074911E-3</v>
      </c>
    </row>
    <row r="37" spans="2:15">
      <c r="B37" s="76" t="s">
        <v>1917</v>
      </c>
      <c r="C37" s="73" t="s">
        <v>1918</v>
      </c>
      <c r="D37" s="86" t="s">
        <v>27</v>
      </c>
      <c r="E37" s="73"/>
      <c r="F37" s="86" t="s">
        <v>1721</v>
      </c>
      <c r="G37" s="73" t="s">
        <v>633</v>
      </c>
      <c r="H37" s="73"/>
      <c r="I37" s="86" t="s">
        <v>130</v>
      </c>
      <c r="J37" s="83">
        <v>27951.154279999999</v>
      </c>
      <c r="K37" s="85">
        <v>7854</v>
      </c>
      <c r="L37" s="83">
        <v>7057.8369577409994</v>
      </c>
      <c r="M37" s="84">
        <v>1.0531937353821883E-3</v>
      </c>
      <c r="N37" s="84">
        <f t="shared" si="0"/>
        <v>2.0409050326425173E-2</v>
      </c>
      <c r="O37" s="84">
        <f>L37/'סכום נכסי הקרן'!$C$42</f>
        <v>6.8894403269724794E-4</v>
      </c>
    </row>
    <row r="38" spans="2:15">
      <c r="B38" s="76" t="s">
        <v>1919</v>
      </c>
      <c r="C38" s="73" t="s">
        <v>1920</v>
      </c>
      <c r="D38" s="86" t="s">
        <v>27</v>
      </c>
      <c r="E38" s="73"/>
      <c r="F38" s="86" t="s">
        <v>1721</v>
      </c>
      <c r="G38" s="73" t="s">
        <v>633</v>
      </c>
      <c r="H38" s="73"/>
      <c r="I38" s="86" t="s">
        <v>139</v>
      </c>
      <c r="J38" s="83">
        <v>24561.176682000001</v>
      </c>
      <c r="K38" s="85">
        <v>14423.85</v>
      </c>
      <c r="L38" s="83">
        <v>11049.933547572</v>
      </c>
      <c r="M38" s="84">
        <v>6.813002376074153E-3</v>
      </c>
      <c r="N38" s="84">
        <f t="shared" si="0"/>
        <v>3.1952941280218028E-2</v>
      </c>
      <c r="O38" s="84">
        <f>L38/'סכום נכסי הקרן'!$C$42</f>
        <v>1.078628739213251E-3</v>
      </c>
    </row>
    <row r="39" spans="2:15">
      <c r="B39" s="76" t="s">
        <v>1921</v>
      </c>
      <c r="C39" s="73" t="s">
        <v>1922</v>
      </c>
      <c r="D39" s="86" t="s">
        <v>122</v>
      </c>
      <c r="E39" s="73"/>
      <c r="F39" s="86" t="s">
        <v>1721</v>
      </c>
      <c r="G39" s="73" t="s">
        <v>633</v>
      </c>
      <c r="H39" s="73"/>
      <c r="I39" s="86" t="s">
        <v>130</v>
      </c>
      <c r="J39" s="83">
        <v>158291.014066</v>
      </c>
      <c r="K39" s="85">
        <v>15047.11</v>
      </c>
      <c r="L39" s="83">
        <v>76575.586964181988</v>
      </c>
      <c r="M39" s="84">
        <v>1.7952022621813715E-3</v>
      </c>
      <c r="N39" s="84">
        <f t="shared" si="0"/>
        <v>0.22143257452461101</v>
      </c>
      <c r="O39" s="84">
        <f>L39/'סכום נכסי הקרן'!$C$42</f>
        <v>7.4748529903909894E-3</v>
      </c>
    </row>
    <row r="40" spans="2:15">
      <c r="B40" s="13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2:15">
      <c r="B41" s="13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2:15"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2:15"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2:15">
      <c r="B44" s="12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</row>
    <row r="45" spans="2:15">
      <c r="B45" s="122" t="s">
        <v>219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2:15">
      <c r="B46" s="122" t="s">
        <v>110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2:15">
      <c r="B47" s="122" t="s">
        <v>202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2:15">
      <c r="B48" s="122" t="s">
        <v>210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2:1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2:15">
      <c r="B50" s="12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2:15"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2:15"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</row>
    <row r="53" spans="2:15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</row>
    <row r="54" spans="2:15">
      <c r="B54" s="120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2:15"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</row>
    <row r="56" spans="2:15"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</row>
    <row r="57" spans="2:15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</row>
    <row r="58" spans="2:15"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</row>
    <row r="59" spans="2:15"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</row>
    <row r="60" spans="2:15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</row>
    <row r="61" spans="2:15"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</row>
    <row r="62" spans="2:15"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2:15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</row>
    <row r="64" spans="2:15"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2:15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</row>
    <row r="66" spans="2:15"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2:15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</row>
    <row r="68" spans="2:15">
      <c r="B68" s="120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2:15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2:15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2:15"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2:15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2:15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</row>
    <row r="74" spans="2:15"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</row>
    <row r="75" spans="2:15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</row>
    <row r="76" spans="2:15"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</row>
    <row r="77" spans="2:15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</row>
    <row r="78" spans="2:15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</row>
    <row r="79" spans="2:15">
      <c r="B79" s="120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</row>
    <row r="80" spans="2:15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2:15"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2:15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2:15"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</row>
    <row r="84" spans="2:15">
      <c r="B84" s="120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</row>
    <row r="85" spans="2:15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2:15"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</row>
    <row r="87" spans="2:15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2:15"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2:15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2:15"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2:15"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2:15">
      <c r="B92" s="120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2:15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2:15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</row>
    <row r="95" spans="2:15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2:15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2:15"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</row>
    <row r="98" spans="2:15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</row>
    <row r="99" spans="2:15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2:15"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2:15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</row>
    <row r="102" spans="2:15"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2:15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</row>
    <row r="104" spans="2:15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</row>
    <row r="105" spans="2:15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2:15"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2:15"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2:15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</row>
    <row r="109" spans="2:15"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2:15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2:15"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2:15"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</row>
    <row r="113" spans="2:15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2:15"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2:15"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2:15"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2:15"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2:15"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</row>
    <row r="119" spans="2:15"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</row>
    <row r="120" spans="2:15"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2:15"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</row>
    <row r="122" spans="2:15"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</row>
    <row r="123" spans="2:15"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</row>
    <row r="124" spans="2:15"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</row>
    <row r="125" spans="2:15"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</row>
    <row r="126" spans="2:15"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2:15"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</row>
    <row r="128" spans="2:15"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</row>
    <row r="129" spans="2:15"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</row>
    <row r="130" spans="2:15"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</row>
    <row r="131" spans="2:15"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</row>
    <row r="132" spans="2:15"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2:15"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</row>
    <row r="134" spans="2:15"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2:15"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</row>
    <row r="136" spans="2:15"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</row>
    <row r="137" spans="2:15"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</row>
    <row r="138" spans="2:15"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</row>
    <row r="139" spans="2:15"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</row>
    <row r="140" spans="2:15"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2:15"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</row>
    <row r="142" spans="2:15"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2:15"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</row>
    <row r="144" spans="2:15"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</row>
    <row r="145" spans="2:15"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2:15"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2:15"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2:15"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2:15"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</row>
    <row r="150" spans="2:15"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</row>
    <row r="151" spans="2:15"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</row>
    <row r="152" spans="2:15"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</row>
    <row r="153" spans="2:15"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</row>
    <row r="154" spans="2:15"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</row>
    <row r="155" spans="2:15"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</row>
    <row r="156" spans="2:15"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</row>
    <row r="157" spans="2:15"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</row>
    <row r="158" spans="2:15"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</row>
    <row r="159" spans="2:15"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</row>
    <row r="160" spans="2:15"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</row>
    <row r="161" spans="2:15"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</row>
    <row r="162" spans="2:15"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</row>
    <row r="163" spans="2:15"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</row>
    <row r="164" spans="2:15"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2:15"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</row>
    <row r="166" spans="2:15"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</row>
    <row r="167" spans="2:15"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</row>
    <row r="168" spans="2:15"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</row>
    <row r="169" spans="2:15"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</row>
    <row r="170" spans="2:15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</row>
    <row r="171" spans="2:15"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</row>
    <row r="172" spans="2:15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</row>
    <row r="173" spans="2:15"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</row>
    <row r="174" spans="2:15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</row>
    <row r="175" spans="2:15">
      <c r="B175" s="120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</row>
    <row r="176" spans="2:15">
      <c r="B176" s="120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</row>
    <row r="177" spans="2:15">
      <c r="B177" s="120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</row>
    <row r="178" spans="2:15">
      <c r="B178" s="120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</row>
    <row r="179" spans="2:15">
      <c r="B179" s="120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</row>
    <row r="180" spans="2:15">
      <c r="B180" s="120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</row>
    <row r="181" spans="2:15">
      <c r="B181" s="120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</row>
    <row r="182" spans="2:15">
      <c r="B182" s="120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</row>
    <row r="183" spans="2:15">
      <c r="B183" s="120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</row>
    <row r="184" spans="2:15">
      <c r="B184" s="120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</row>
    <row r="185" spans="2:15">
      <c r="B185" s="120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</row>
    <row r="186" spans="2:15">
      <c r="B186" s="120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</row>
    <row r="187" spans="2:15">
      <c r="B187" s="120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</row>
    <row r="188" spans="2:15">
      <c r="B188" s="120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</row>
    <row r="189" spans="2:15">
      <c r="B189" s="120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</row>
    <row r="190" spans="2:15">
      <c r="B190" s="120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</row>
    <row r="191" spans="2:15">
      <c r="B191" s="120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</row>
    <row r="192" spans="2:15">
      <c r="B192" s="120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</row>
    <row r="193" spans="2:15">
      <c r="B193" s="120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</row>
    <row r="194" spans="2:15">
      <c r="B194" s="120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</row>
    <row r="195" spans="2:15">
      <c r="B195" s="120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</row>
    <row r="196" spans="2:15">
      <c r="B196" s="120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</row>
    <row r="197" spans="2:15">
      <c r="B197" s="120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</row>
    <row r="198" spans="2:15">
      <c r="B198" s="120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</row>
    <row r="199" spans="2:15">
      <c r="B199" s="120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</row>
    <row r="200" spans="2:15">
      <c r="B200" s="120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</row>
    <row r="201" spans="2:15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</row>
    <row r="202" spans="2:15">
      <c r="B202" s="120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</row>
    <row r="203" spans="2:15">
      <c r="B203" s="120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</row>
    <row r="204" spans="2:15">
      <c r="B204" s="120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</row>
    <row r="205" spans="2:15">
      <c r="B205" s="120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</row>
    <row r="206" spans="2:15">
      <c r="B206" s="120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</row>
    <row r="207" spans="2:15">
      <c r="B207" s="120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</row>
    <row r="208" spans="2:15">
      <c r="B208" s="120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</row>
    <row r="209" spans="2:15">
      <c r="B209" s="120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</row>
    <row r="210" spans="2:15">
      <c r="B210" s="120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</row>
    <row r="211" spans="2:15">
      <c r="B211" s="120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>
      <c r="B212" s="120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>
      <c r="B214" s="120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>
      <c r="B215" s="120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>
      <c r="B216" s="120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>
      <c r="B217" s="120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>
      <c r="B218" s="120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>
      <c r="B219" s="120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>
      <c r="B220" s="120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>
      <c r="B221" s="120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>
      <c r="B222" s="120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>
      <c r="B223" s="120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  <row r="224" spans="2:15">
      <c r="B224" s="120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</row>
    <row r="225" spans="2:15">
      <c r="B225" s="120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</row>
    <row r="226" spans="2:15">
      <c r="B226" s="120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</row>
    <row r="227" spans="2:15">
      <c r="B227" s="120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</row>
    <row r="228" spans="2:15">
      <c r="B228" s="120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</row>
    <row r="229" spans="2:15">
      <c r="B229" s="120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</row>
    <row r="230" spans="2:15">
      <c r="B230" s="120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</row>
    <row r="231" spans="2:15">
      <c r="B231" s="120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</row>
    <row r="232" spans="2:15">
      <c r="B232" s="120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</row>
    <row r="233" spans="2:15">
      <c r="B233" s="120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</row>
    <row r="234" spans="2:15">
      <c r="B234" s="120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</row>
    <row r="235" spans="2:15">
      <c r="B235" s="120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</row>
    <row r="236" spans="2:15">
      <c r="B236" s="120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</row>
    <row r="237" spans="2:15">
      <c r="B237" s="120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</row>
    <row r="238" spans="2:15">
      <c r="B238" s="120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</row>
    <row r="239" spans="2:15">
      <c r="B239" s="120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</row>
    <row r="240" spans="2:15">
      <c r="B240" s="120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</row>
    <row r="241" spans="2:15">
      <c r="B241" s="120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</row>
    <row r="242" spans="2:15">
      <c r="B242" s="120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</row>
    <row r="243" spans="2:15">
      <c r="B243" s="120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</row>
    <row r="244" spans="2:15">
      <c r="B244" s="120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</row>
    <row r="245" spans="2:15">
      <c r="B245" s="120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</row>
    <row r="246" spans="2:15">
      <c r="B246" s="120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</row>
    <row r="247" spans="2:15">
      <c r="B247" s="120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</row>
    <row r="248" spans="2:15">
      <c r="B248" s="120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</row>
    <row r="249" spans="2:15">
      <c r="B249" s="120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</row>
    <row r="250" spans="2:15">
      <c r="B250" s="120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</row>
    <row r="251" spans="2:15">
      <c r="B251" s="120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</row>
    <row r="252" spans="2:15">
      <c r="B252" s="120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</row>
    <row r="253" spans="2:15">
      <c r="B253" s="120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</row>
    <row r="254" spans="2:15">
      <c r="B254" s="120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</row>
    <row r="255" spans="2:15">
      <c r="B255" s="120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</row>
    <row r="256" spans="2:15">
      <c r="B256" s="120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</row>
    <row r="257" spans="2:15">
      <c r="B257" s="120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</row>
    <row r="258" spans="2:15">
      <c r="B258" s="120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</row>
    <row r="259" spans="2:15">
      <c r="B259" s="120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</row>
    <row r="260" spans="2:15">
      <c r="B260" s="120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</row>
    <row r="261" spans="2:15">
      <c r="B261" s="120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</row>
    <row r="262" spans="2:15">
      <c r="B262" s="120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</row>
    <row r="263" spans="2:15">
      <c r="B263" s="120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</row>
    <row r="264" spans="2:15">
      <c r="B264" s="120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</row>
    <row r="265" spans="2:15">
      <c r="B265" s="120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</row>
    <row r="266" spans="2:15">
      <c r="B266" s="120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</row>
    <row r="267" spans="2:15">
      <c r="B267" s="120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</row>
    <row r="268" spans="2:15">
      <c r="B268" s="120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</row>
    <row r="269" spans="2:15">
      <c r="B269" s="120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</row>
    <row r="270" spans="2:15">
      <c r="B270" s="120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</row>
    <row r="271" spans="2:15">
      <c r="B271" s="120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</row>
    <row r="272" spans="2:15">
      <c r="B272" s="120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</row>
    <row r="273" spans="2:15">
      <c r="B273" s="120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</row>
    <row r="274" spans="2:15">
      <c r="B274" s="120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</row>
    <row r="275" spans="2:15">
      <c r="B275" s="120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</row>
    <row r="276" spans="2:15">
      <c r="B276" s="120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</row>
    <row r="277" spans="2:15">
      <c r="B277" s="120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</row>
    <row r="278" spans="2:15">
      <c r="B278" s="120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</row>
    <row r="279" spans="2:15">
      <c r="B279" s="120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</row>
    <row r="280" spans="2:15">
      <c r="B280" s="120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</row>
    <row r="281" spans="2:15">
      <c r="B281" s="120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</row>
    <row r="282" spans="2:15">
      <c r="B282" s="120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</row>
    <row r="283" spans="2:15">
      <c r="B283" s="120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</row>
    <row r="284" spans="2:15">
      <c r="B284" s="120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</row>
    <row r="285" spans="2:15">
      <c r="B285" s="120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</row>
    <row r="286" spans="2:15">
      <c r="B286" s="120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</row>
    <row r="287" spans="2:15">
      <c r="B287" s="120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</row>
    <row r="288" spans="2:15">
      <c r="B288" s="120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</row>
    <row r="289" spans="2:15">
      <c r="B289" s="120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</row>
    <row r="290" spans="2:15">
      <c r="B290" s="120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</row>
    <row r="291" spans="2:15">
      <c r="B291" s="120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</row>
    <row r="292" spans="2:15">
      <c r="B292" s="120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</row>
    <row r="293" spans="2:15">
      <c r="B293" s="120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</row>
    <row r="294" spans="2:15">
      <c r="B294" s="120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</row>
    <row r="295" spans="2:15">
      <c r="B295" s="120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</row>
    <row r="296" spans="2:15">
      <c r="B296" s="120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</row>
    <row r="297" spans="2:15">
      <c r="B297" s="120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</row>
    <row r="298" spans="2:15">
      <c r="B298" s="120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</row>
    <row r="299" spans="2:15">
      <c r="B299" s="120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</row>
    <row r="300" spans="2:15">
      <c r="B300" s="120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</row>
    <row r="301" spans="2:15">
      <c r="B301" s="120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</row>
    <row r="302" spans="2:15">
      <c r="B302" s="120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</row>
    <row r="303" spans="2:15">
      <c r="B303" s="120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</row>
    <row r="304" spans="2:15">
      <c r="B304" s="120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</row>
    <row r="305" spans="2:15">
      <c r="B305" s="120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</row>
    <row r="306" spans="2:15">
      <c r="B306" s="120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</row>
    <row r="307" spans="2:15">
      <c r="B307" s="120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</row>
    <row r="308" spans="2:15">
      <c r="B308" s="120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</row>
    <row r="309" spans="2:15">
      <c r="B309" s="120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</row>
    <row r="310" spans="2:15">
      <c r="B310" s="120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</row>
    <row r="311" spans="2:15">
      <c r="B311" s="120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</row>
    <row r="312" spans="2:15">
      <c r="B312" s="120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</row>
    <row r="313" spans="2:15">
      <c r="B313" s="120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</row>
    <row r="314" spans="2:15">
      <c r="B314" s="120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</row>
    <row r="315" spans="2:15">
      <c r="B315" s="120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</row>
    <row r="316" spans="2:15">
      <c r="B316" s="120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</row>
    <row r="317" spans="2:15">
      <c r="B317" s="120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</row>
    <row r="318" spans="2:15">
      <c r="B318" s="120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</row>
    <row r="319" spans="2:15">
      <c r="B319" s="120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</row>
    <row r="320" spans="2:15">
      <c r="B320" s="120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</row>
    <row r="321" spans="2:15">
      <c r="B321" s="120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</row>
    <row r="322" spans="2:15">
      <c r="B322" s="120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</row>
    <row r="323" spans="2:15">
      <c r="B323" s="120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</row>
    <row r="324" spans="2:15">
      <c r="B324" s="120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</row>
    <row r="325" spans="2:15">
      <c r="B325" s="129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</row>
    <row r="326" spans="2:15">
      <c r="B326" s="129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</row>
    <row r="327" spans="2:15">
      <c r="B327" s="128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</row>
    <row r="328" spans="2:15">
      <c r="B328" s="120"/>
      <c r="C328" s="120"/>
      <c r="D328" s="120"/>
      <c r="E328" s="120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</row>
    <row r="329" spans="2:15">
      <c r="B329" s="120"/>
      <c r="C329" s="120"/>
      <c r="D329" s="120"/>
      <c r="E329" s="120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</row>
    <row r="330" spans="2:15">
      <c r="B330" s="120"/>
      <c r="C330" s="120"/>
      <c r="D330" s="120"/>
      <c r="E330" s="120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</row>
    <row r="331" spans="2:15">
      <c r="B331" s="120"/>
      <c r="C331" s="120"/>
      <c r="D331" s="120"/>
      <c r="E331" s="120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</row>
    <row r="332" spans="2:15">
      <c r="B332" s="120"/>
      <c r="C332" s="120"/>
      <c r="D332" s="120"/>
      <c r="E332" s="120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</row>
    <row r="333" spans="2:15">
      <c r="B333" s="120"/>
      <c r="C333" s="120"/>
      <c r="D333" s="120"/>
      <c r="E333" s="120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</row>
    <row r="334" spans="2:15">
      <c r="B334" s="120"/>
      <c r="C334" s="120"/>
      <c r="D334" s="120"/>
      <c r="E334" s="120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</row>
    <row r="335" spans="2:15">
      <c r="B335" s="120"/>
      <c r="C335" s="120"/>
      <c r="D335" s="120"/>
      <c r="E335" s="120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</row>
    <row r="336" spans="2:15">
      <c r="B336" s="120"/>
      <c r="C336" s="120"/>
      <c r="D336" s="120"/>
      <c r="E336" s="120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</row>
    <row r="337" spans="2:15">
      <c r="B337" s="120"/>
      <c r="C337" s="120"/>
      <c r="D337" s="120"/>
      <c r="E337" s="120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</row>
    <row r="338" spans="2:15">
      <c r="B338" s="120"/>
      <c r="C338" s="120"/>
      <c r="D338" s="120"/>
      <c r="E338" s="120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</row>
    <row r="339" spans="2:15">
      <c r="B339" s="120"/>
      <c r="C339" s="120"/>
      <c r="D339" s="120"/>
      <c r="E339" s="120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</row>
    <row r="340" spans="2:15">
      <c r="B340" s="120"/>
      <c r="C340" s="120"/>
      <c r="D340" s="120"/>
      <c r="E340" s="120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</row>
    <row r="341" spans="2:15">
      <c r="B341" s="120"/>
      <c r="C341" s="120"/>
      <c r="D341" s="120"/>
      <c r="E341" s="120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</row>
    <row r="342" spans="2:15">
      <c r="B342" s="120"/>
      <c r="C342" s="120"/>
      <c r="D342" s="120"/>
      <c r="E342" s="120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</row>
    <row r="343" spans="2:15">
      <c r="B343" s="120"/>
      <c r="C343" s="120"/>
      <c r="D343" s="120"/>
      <c r="E343" s="120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</row>
    <row r="344" spans="2:15">
      <c r="B344" s="120"/>
      <c r="C344" s="120"/>
      <c r="D344" s="120"/>
      <c r="E344" s="120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</row>
    <row r="345" spans="2:15">
      <c r="B345" s="120"/>
      <c r="C345" s="120"/>
      <c r="D345" s="120"/>
      <c r="E345" s="120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</row>
    <row r="346" spans="2:15">
      <c r="B346" s="120"/>
      <c r="C346" s="120"/>
      <c r="D346" s="120"/>
      <c r="E346" s="120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</row>
    <row r="347" spans="2:15">
      <c r="B347" s="120"/>
      <c r="C347" s="120"/>
      <c r="D347" s="120"/>
      <c r="E347" s="120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</row>
    <row r="348" spans="2:15">
      <c r="B348" s="120"/>
      <c r="C348" s="120"/>
      <c r="D348" s="120"/>
      <c r="E348" s="120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</row>
    <row r="349" spans="2:15">
      <c r="B349" s="120"/>
      <c r="C349" s="120"/>
      <c r="D349" s="120"/>
      <c r="E349" s="120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</row>
    <row r="350" spans="2:15">
      <c r="B350" s="120"/>
      <c r="C350" s="120"/>
      <c r="D350" s="120"/>
      <c r="E350" s="120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</row>
    <row r="351" spans="2:15">
      <c r="B351" s="120"/>
      <c r="C351" s="120"/>
      <c r="D351" s="120"/>
      <c r="E351" s="120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</row>
    <row r="352" spans="2:15">
      <c r="B352" s="120"/>
      <c r="C352" s="120"/>
      <c r="D352" s="120"/>
      <c r="E352" s="120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</row>
    <row r="353" spans="2:15">
      <c r="B353" s="120"/>
      <c r="C353" s="120"/>
      <c r="D353" s="120"/>
      <c r="E353" s="120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</row>
    <row r="354" spans="2:15">
      <c r="B354" s="120"/>
      <c r="C354" s="120"/>
      <c r="D354" s="120"/>
      <c r="E354" s="120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</row>
    <row r="355" spans="2:15">
      <c r="B355" s="120"/>
      <c r="C355" s="120"/>
      <c r="D355" s="120"/>
      <c r="E355" s="120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</row>
    <row r="356" spans="2:15">
      <c r="B356" s="120"/>
      <c r="C356" s="120"/>
      <c r="D356" s="120"/>
      <c r="E356" s="120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</row>
    <row r="357" spans="2:15">
      <c r="B357" s="120"/>
      <c r="C357" s="120"/>
      <c r="D357" s="120"/>
      <c r="E357" s="120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</row>
    <row r="358" spans="2:15">
      <c r="B358" s="120"/>
      <c r="C358" s="120"/>
      <c r="D358" s="120"/>
      <c r="E358" s="120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</row>
    <row r="359" spans="2:15">
      <c r="B359" s="120"/>
      <c r="C359" s="120"/>
      <c r="D359" s="120"/>
      <c r="E359" s="120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</row>
    <row r="360" spans="2:15">
      <c r="B360" s="120"/>
      <c r="C360" s="120"/>
      <c r="D360" s="120"/>
      <c r="E360" s="120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</row>
    <row r="361" spans="2:15">
      <c r="B361" s="120"/>
      <c r="C361" s="120"/>
      <c r="D361" s="120"/>
      <c r="E361" s="120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</row>
    <row r="362" spans="2:15">
      <c r="B362" s="120"/>
      <c r="C362" s="120"/>
      <c r="D362" s="120"/>
      <c r="E362" s="120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</row>
    <row r="363" spans="2:15">
      <c r="B363" s="120"/>
      <c r="C363" s="120"/>
      <c r="D363" s="120"/>
      <c r="E363" s="120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</row>
    <row r="364" spans="2:15">
      <c r="B364" s="120"/>
      <c r="C364" s="120"/>
      <c r="D364" s="120"/>
      <c r="E364" s="120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</row>
    <row r="365" spans="2:15">
      <c r="B365" s="120"/>
      <c r="C365" s="120"/>
      <c r="D365" s="120"/>
      <c r="E365" s="120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</row>
    <row r="366" spans="2:15">
      <c r="B366" s="120"/>
      <c r="C366" s="120"/>
      <c r="D366" s="120"/>
      <c r="E366" s="120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</row>
    <row r="367" spans="2:15">
      <c r="B367" s="120"/>
      <c r="C367" s="120"/>
      <c r="D367" s="120"/>
      <c r="E367" s="120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</row>
    <row r="368" spans="2:15">
      <c r="B368" s="120"/>
      <c r="C368" s="120"/>
      <c r="D368" s="120"/>
      <c r="E368" s="120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</row>
    <row r="369" spans="2:15">
      <c r="B369" s="120"/>
      <c r="C369" s="120"/>
      <c r="D369" s="120"/>
      <c r="E369" s="120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</row>
    <row r="370" spans="2:15">
      <c r="B370" s="120"/>
      <c r="C370" s="120"/>
      <c r="D370" s="120"/>
      <c r="E370" s="120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</row>
    <row r="371" spans="2:15">
      <c r="B371" s="120"/>
      <c r="C371" s="120"/>
      <c r="D371" s="120"/>
      <c r="E371" s="120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</row>
    <row r="372" spans="2:15">
      <c r="B372" s="120"/>
      <c r="C372" s="120"/>
      <c r="D372" s="120"/>
      <c r="E372" s="120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</row>
    <row r="373" spans="2:15">
      <c r="B373" s="120"/>
      <c r="C373" s="120"/>
      <c r="D373" s="120"/>
      <c r="E373" s="120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</row>
    <row r="374" spans="2:15">
      <c r="B374" s="120"/>
      <c r="C374" s="120"/>
      <c r="D374" s="120"/>
      <c r="E374" s="120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</row>
    <row r="375" spans="2:15">
      <c r="B375" s="120"/>
      <c r="C375" s="120"/>
      <c r="D375" s="120"/>
      <c r="E375" s="120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</row>
    <row r="376" spans="2:15">
      <c r="B376" s="120"/>
      <c r="C376" s="120"/>
      <c r="D376" s="120"/>
      <c r="E376" s="120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</row>
    <row r="377" spans="2:15">
      <c r="B377" s="120"/>
      <c r="C377" s="120"/>
      <c r="D377" s="120"/>
      <c r="E377" s="120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</row>
    <row r="378" spans="2:15">
      <c r="B378" s="120"/>
      <c r="C378" s="120"/>
      <c r="D378" s="120"/>
      <c r="E378" s="120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</row>
    <row r="379" spans="2:15">
      <c r="B379" s="120"/>
      <c r="C379" s="120"/>
      <c r="D379" s="120"/>
      <c r="E379" s="120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</row>
    <row r="380" spans="2:15">
      <c r="B380" s="120"/>
      <c r="C380" s="120"/>
      <c r="D380" s="120"/>
      <c r="E380" s="120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</row>
    <row r="381" spans="2:15">
      <c r="B381" s="120"/>
      <c r="C381" s="120"/>
      <c r="D381" s="120"/>
      <c r="E381" s="120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</row>
    <row r="382" spans="2:15">
      <c r="B382" s="120"/>
      <c r="C382" s="120"/>
      <c r="D382" s="120"/>
      <c r="E382" s="120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</row>
    <row r="383" spans="2:15">
      <c r="B383" s="120"/>
      <c r="C383" s="120"/>
      <c r="D383" s="120"/>
      <c r="E383" s="120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</row>
    <row r="384" spans="2:15">
      <c r="B384" s="120"/>
      <c r="C384" s="120"/>
      <c r="D384" s="120"/>
      <c r="E384" s="120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</row>
    <row r="385" spans="2:15">
      <c r="B385" s="120"/>
      <c r="C385" s="120"/>
      <c r="D385" s="120"/>
      <c r="E385" s="120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</row>
    <row r="386" spans="2:15">
      <c r="B386" s="120"/>
      <c r="C386" s="120"/>
      <c r="D386" s="120"/>
      <c r="E386" s="120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</row>
    <row r="387" spans="2:15">
      <c r="B387" s="120"/>
      <c r="C387" s="120"/>
      <c r="D387" s="120"/>
      <c r="E387" s="120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</row>
    <row r="388" spans="2:15">
      <c r="B388" s="120"/>
      <c r="C388" s="120"/>
      <c r="D388" s="120"/>
      <c r="E388" s="120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</row>
    <row r="389" spans="2:15">
      <c r="B389" s="120"/>
      <c r="C389" s="120"/>
      <c r="D389" s="120"/>
      <c r="E389" s="120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</row>
    <row r="390" spans="2:15">
      <c r="B390" s="120"/>
      <c r="C390" s="120"/>
      <c r="D390" s="120"/>
      <c r="E390" s="120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</row>
    <row r="391" spans="2:15">
      <c r="B391" s="120"/>
      <c r="C391" s="120"/>
      <c r="D391" s="120"/>
      <c r="E391" s="120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</row>
    <row r="392" spans="2:15">
      <c r="B392" s="120"/>
      <c r="C392" s="120"/>
      <c r="D392" s="120"/>
      <c r="E392" s="120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</row>
    <row r="393" spans="2:15">
      <c r="B393" s="120"/>
      <c r="C393" s="120"/>
      <c r="D393" s="120"/>
      <c r="E393" s="120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</row>
    <row r="394" spans="2:15">
      <c r="B394" s="120"/>
      <c r="C394" s="120"/>
      <c r="D394" s="120"/>
      <c r="E394" s="120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</row>
    <row r="395" spans="2:15">
      <c r="B395" s="120"/>
      <c r="C395" s="120"/>
      <c r="D395" s="120"/>
      <c r="E395" s="120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</row>
    <row r="396" spans="2:15">
      <c r="B396" s="120"/>
      <c r="C396" s="120"/>
      <c r="D396" s="120"/>
      <c r="E396" s="120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</row>
    <row r="397" spans="2:15">
      <c r="B397" s="120"/>
      <c r="C397" s="120"/>
      <c r="D397" s="120"/>
      <c r="E397" s="120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</row>
    <row r="398" spans="2:15">
      <c r="B398" s="120"/>
      <c r="C398" s="120"/>
      <c r="D398" s="120"/>
      <c r="E398" s="120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</row>
    <row r="399" spans="2:15">
      <c r="B399" s="120"/>
      <c r="C399" s="120"/>
      <c r="D399" s="120"/>
      <c r="E399" s="120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</row>
    <row r="400" spans="2:15">
      <c r="B400" s="120"/>
      <c r="C400" s="120"/>
      <c r="D400" s="120"/>
      <c r="E400" s="120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</row>
    <row r="401" spans="2:15">
      <c r="B401" s="120"/>
      <c r="C401" s="120"/>
      <c r="D401" s="120"/>
      <c r="E401" s="120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</row>
    <row r="402" spans="2:15">
      <c r="B402" s="120"/>
      <c r="C402" s="120"/>
      <c r="D402" s="120"/>
      <c r="E402" s="120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</row>
    <row r="403" spans="2:15">
      <c r="B403" s="120"/>
      <c r="C403" s="120"/>
      <c r="D403" s="120"/>
      <c r="E403" s="120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</row>
    <row r="404" spans="2:15">
      <c r="B404" s="120"/>
      <c r="C404" s="120"/>
      <c r="D404" s="120"/>
      <c r="E404" s="120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</row>
    <row r="405" spans="2:15">
      <c r="B405" s="120"/>
      <c r="C405" s="120"/>
      <c r="D405" s="120"/>
      <c r="E405" s="120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</row>
    <row r="406" spans="2:15">
      <c r="B406" s="120"/>
      <c r="C406" s="120"/>
      <c r="D406" s="120"/>
      <c r="E406" s="120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</row>
    <row r="407" spans="2:15">
      <c r="B407" s="120"/>
      <c r="C407" s="120"/>
      <c r="D407" s="120"/>
      <c r="E407" s="120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</row>
    <row r="408" spans="2:15">
      <c r="B408" s="120"/>
      <c r="C408" s="120"/>
      <c r="D408" s="120"/>
      <c r="E408" s="120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</row>
    <row r="409" spans="2:15">
      <c r="B409" s="120"/>
      <c r="C409" s="120"/>
      <c r="D409" s="120"/>
      <c r="E409" s="120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</row>
    <row r="410" spans="2:15">
      <c r="B410" s="120"/>
      <c r="C410" s="120"/>
      <c r="D410" s="120"/>
      <c r="E410" s="120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</row>
    <row r="411" spans="2:15">
      <c r="B411" s="120"/>
      <c r="C411" s="120"/>
      <c r="D411" s="120"/>
      <c r="E411" s="120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</row>
    <row r="412" spans="2:15">
      <c r="B412" s="120"/>
      <c r="C412" s="120"/>
      <c r="D412" s="120"/>
      <c r="E412" s="120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</row>
    <row r="413" spans="2:15">
      <c r="B413" s="120"/>
      <c r="C413" s="120"/>
      <c r="D413" s="120"/>
      <c r="E413" s="120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</row>
    <row r="414" spans="2:15">
      <c r="B414" s="120"/>
      <c r="C414" s="120"/>
      <c r="D414" s="120"/>
      <c r="E414" s="120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</row>
    <row r="415" spans="2:15">
      <c r="B415" s="120"/>
      <c r="C415" s="120"/>
      <c r="D415" s="120"/>
      <c r="E415" s="120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</row>
    <row r="416" spans="2:15">
      <c r="B416" s="120"/>
      <c r="C416" s="120"/>
      <c r="D416" s="120"/>
      <c r="E416" s="120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</row>
    <row r="417" spans="2:15">
      <c r="B417" s="120"/>
      <c r="C417" s="120"/>
      <c r="D417" s="120"/>
      <c r="E417" s="120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</row>
    <row r="418" spans="2:15">
      <c r="B418" s="120"/>
      <c r="C418" s="120"/>
      <c r="D418" s="120"/>
      <c r="E418" s="120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</row>
    <row r="419" spans="2:15">
      <c r="B419" s="120"/>
      <c r="C419" s="120"/>
      <c r="D419" s="120"/>
      <c r="E419" s="120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</row>
    <row r="420" spans="2:15">
      <c r="B420" s="120"/>
      <c r="C420" s="120"/>
      <c r="D420" s="120"/>
      <c r="E420" s="120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</row>
    <row r="421" spans="2:15">
      <c r="B421" s="120"/>
      <c r="C421" s="120"/>
      <c r="D421" s="120"/>
      <c r="E421" s="120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</row>
    <row r="422" spans="2:15">
      <c r="B422" s="120"/>
      <c r="C422" s="120"/>
      <c r="D422" s="120"/>
      <c r="E422" s="120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</row>
    <row r="423" spans="2:15">
      <c r="B423" s="120"/>
      <c r="C423" s="120"/>
      <c r="D423" s="120"/>
      <c r="E423" s="120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</row>
    <row r="424" spans="2:15">
      <c r="B424" s="120"/>
      <c r="C424" s="120"/>
      <c r="D424" s="120"/>
      <c r="E424" s="120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</row>
    <row r="425" spans="2:15">
      <c r="B425" s="120"/>
      <c r="C425" s="120"/>
      <c r="D425" s="120"/>
      <c r="E425" s="120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</row>
    <row r="426" spans="2:15">
      <c r="B426" s="120"/>
      <c r="C426" s="120"/>
      <c r="D426" s="120"/>
      <c r="E426" s="120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</row>
    <row r="427" spans="2:15">
      <c r="B427" s="120"/>
      <c r="C427" s="120"/>
      <c r="D427" s="120"/>
      <c r="E427" s="120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</row>
    <row r="428" spans="2:15">
      <c r="B428" s="120"/>
      <c r="C428" s="120"/>
      <c r="D428" s="120"/>
      <c r="E428" s="120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</row>
    <row r="429" spans="2:15">
      <c r="B429" s="120"/>
      <c r="C429" s="120"/>
      <c r="D429" s="120"/>
      <c r="E429" s="120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</row>
    <row r="430" spans="2:15">
      <c r="B430" s="120"/>
      <c r="C430" s="120"/>
      <c r="D430" s="120"/>
      <c r="E430" s="120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</row>
    <row r="431" spans="2:15">
      <c r="B431" s="120"/>
      <c r="C431" s="120"/>
      <c r="D431" s="120"/>
      <c r="E431" s="120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</row>
    <row r="432" spans="2:15">
      <c r="B432" s="120"/>
      <c r="C432" s="120"/>
      <c r="D432" s="120"/>
      <c r="E432" s="120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</row>
    <row r="433" spans="2:15">
      <c r="B433" s="120"/>
      <c r="C433" s="120"/>
      <c r="D433" s="120"/>
      <c r="E433" s="120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</row>
    <row r="434" spans="2:15">
      <c r="B434" s="120"/>
      <c r="C434" s="120"/>
      <c r="D434" s="120"/>
      <c r="E434" s="120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</row>
    <row r="435" spans="2:15">
      <c r="B435" s="120"/>
      <c r="C435" s="120"/>
      <c r="D435" s="120"/>
      <c r="E435" s="120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</row>
    <row r="436" spans="2:15">
      <c r="B436" s="120"/>
      <c r="C436" s="120"/>
      <c r="D436" s="120"/>
      <c r="E436" s="120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</row>
    <row r="437" spans="2:15">
      <c r="B437" s="120"/>
      <c r="C437" s="120"/>
      <c r="D437" s="120"/>
      <c r="E437" s="120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</row>
    <row r="438" spans="2:15">
      <c r="B438" s="120"/>
      <c r="C438" s="120"/>
      <c r="D438" s="120"/>
      <c r="E438" s="120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</row>
    <row r="439" spans="2:15">
      <c r="B439" s="120"/>
      <c r="C439" s="120"/>
      <c r="D439" s="120"/>
      <c r="E439" s="120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</row>
    <row r="440" spans="2:15">
      <c r="B440" s="120"/>
      <c r="C440" s="120"/>
      <c r="D440" s="120"/>
      <c r="E440" s="120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</row>
    <row r="441" spans="2:15">
      <c r="B441" s="120"/>
      <c r="C441" s="120"/>
      <c r="D441" s="120"/>
      <c r="E441" s="120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</row>
    <row r="442" spans="2:15">
      <c r="B442" s="120"/>
      <c r="C442" s="120"/>
      <c r="D442" s="120"/>
      <c r="E442" s="120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</row>
    <row r="443" spans="2:15">
      <c r="B443" s="120"/>
      <c r="C443" s="120"/>
      <c r="D443" s="120"/>
      <c r="E443" s="120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</row>
    <row r="444" spans="2:15">
      <c r="B444" s="120"/>
      <c r="C444" s="120"/>
      <c r="D444" s="120"/>
      <c r="E444" s="120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</row>
    <row r="445" spans="2:15">
      <c r="B445" s="120"/>
      <c r="C445" s="120"/>
      <c r="D445" s="120"/>
      <c r="E445" s="120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</row>
    <row r="446" spans="2:15">
      <c r="B446" s="120"/>
      <c r="C446" s="120"/>
      <c r="D446" s="120"/>
      <c r="E446" s="120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</row>
    <row r="447" spans="2:15">
      <c r="B447" s="120"/>
      <c r="C447" s="120"/>
      <c r="D447" s="120"/>
      <c r="E447" s="120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</row>
    <row r="448" spans="2:15">
      <c r="B448" s="120"/>
      <c r="C448" s="120"/>
      <c r="D448" s="120"/>
      <c r="E448" s="120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</row>
    <row r="449" spans="2:15">
      <c r="B449" s="120"/>
      <c r="C449" s="120"/>
      <c r="D449" s="120"/>
      <c r="E449" s="120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</row>
    <row r="450" spans="2:15">
      <c r="B450" s="120"/>
      <c r="C450" s="120"/>
      <c r="D450" s="120"/>
      <c r="E450" s="120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</row>
    <row r="451" spans="2:15">
      <c r="B451" s="120"/>
      <c r="C451" s="120"/>
      <c r="D451" s="120"/>
      <c r="E451" s="120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</row>
    <row r="452" spans="2:15">
      <c r="B452" s="120"/>
      <c r="C452" s="120"/>
      <c r="D452" s="120"/>
      <c r="E452" s="120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</row>
    <row r="453" spans="2:15">
      <c r="B453" s="120"/>
      <c r="C453" s="120"/>
      <c r="D453" s="120"/>
      <c r="E453" s="120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</row>
    <row r="454" spans="2:15">
      <c r="B454" s="120"/>
      <c r="C454" s="120"/>
      <c r="D454" s="120"/>
      <c r="E454" s="120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</row>
    <row r="455" spans="2:15">
      <c r="B455" s="120"/>
      <c r="C455" s="120"/>
      <c r="D455" s="120"/>
      <c r="E455" s="120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</row>
    <row r="456" spans="2:15">
      <c r="B456" s="120"/>
      <c r="C456" s="120"/>
      <c r="D456" s="120"/>
      <c r="E456" s="120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</row>
    <row r="457" spans="2:15">
      <c r="B457" s="120"/>
      <c r="C457" s="120"/>
      <c r="D457" s="120"/>
      <c r="E457" s="120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</row>
    <row r="458" spans="2:15">
      <c r="B458" s="120"/>
      <c r="C458" s="120"/>
      <c r="D458" s="120"/>
      <c r="E458" s="120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</row>
    <row r="459" spans="2:15">
      <c r="B459" s="120"/>
      <c r="C459" s="120"/>
      <c r="D459" s="120"/>
      <c r="E459" s="120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</row>
    <row r="460" spans="2:15">
      <c r="B460" s="120"/>
      <c r="C460" s="120"/>
      <c r="D460" s="120"/>
      <c r="E460" s="120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</row>
    <row r="461" spans="2:15">
      <c r="B461" s="120"/>
      <c r="C461" s="120"/>
      <c r="D461" s="120"/>
      <c r="E461" s="120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</row>
    <row r="462" spans="2:15">
      <c r="B462" s="120"/>
      <c r="C462" s="120"/>
      <c r="D462" s="120"/>
      <c r="E462" s="120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</row>
    <row r="463" spans="2:15">
      <c r="B463" s="120"/>
      <c r="C463" s="120"/>
      <c r="D463" s="120"/>
      <c r="E463" s="120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</row>
    <row r="464" spans="2:15">
      <c r="B464" s="120"/>
      <c r="C464" s="120"/>
      <c r="D464" s="120"/>
      <c r="E464" s="120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</row>
    <row r="465" spans="2:15">
      <c r="B465" s="120"/>
      <c r="C465" s="120"/>
      <c r="D465" s="120"/>
      <c r="E465" s="120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</row>
    <row r="466" spans="2:15">
      <c r="B466" s="120"/>
      <c r="C466" s="120"/>
      <c r="D466" s="120"/>
      <c r="E466" s="120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</row>
    <row r="467" spans="2:15">
      <c r="B467" s="120"/>
      <c r="C467" s="120"/>
      <c r="D467" s="120"/>
      <c r="E467" s="120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</row>
    <row r="468" spans="2:15">
      <c r="B468" s="120"/>
      <c r="C468" s="120"/>
      <c r="D468" s="120"/>
      <c r="E468" s="120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</row>
    <row r="469" spans="2:15">
      <c r="B469" s="120"/>
      <c r="C469" s="120"/>
      <c r="D469" s="120"/>
      <c r="E469" s="120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</row>
    <row r="470" spans="2:15">
      <c r="B470" s="120"/>
      <c r="C470" s="120"/>
      <c r="D470" s="120"/>
      <c r="E470" s="120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</row>
    <row r="471" spans="2:15">
      <c r="B471" s="120"/>
      <c r="C471" s="120"/>
      <c r="D471" s="120"/>
      <c r="E471" s="120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</row>
    <row r="472" spans="2:15">
      <c r="B472" s="120"/>
      <c r="C472" s="120"/>
      <c r="D472" s="120"/>
      <c r="E472" s="120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</row>
    <row r="473" spans="2:15">
      <c r="B473" s="120"/>
      <c r="C473" s="120"/>
      <c r="D473" s="120"/>
      <c r="E473" s="120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</row>
    <row r="474" spans="2:15">
      <c r="B474" s="120"/>
      <c r="C474" s="120"/>
      <c r="D474" s="120"/>
      <c r="E474" s="120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</row>
    <row r="475" spans="2:15">
      <c r="B475" s="120"/>
      <c r="C475" s="120"/>
      <c r="D475" s="120"/>
      <c r="E475" s="120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</row>
    <row r="476" spans="2:15">
      <c r="B476" s="120"/>
      <c r="C476" s="120"/>
      <c r="D476" s="120"/>
      <c r="E476" s="120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</row>
    <row r="477" spans="2:15">
      <c r="B477" s="120"/>
      <c r="C477" s="120"/>
      <c r="D477" s="120"/>
      <c r="E477" s="120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</row>
    <row r="478" spans="2:15">
      <c r="B478" s="120"/>
      <c r="C478" s="120"/>
      <c r="D478" s="120"/>
      <c r="E478" s="120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</row>
    <row r="479" spans="2:15">
      <c r="B479" s="120"/>
      <c r="C479" s="120"/>
      <c r="D479" s="120"/>
      <c r="E479" s="120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</row>
    <row r="480" spans="2:15">
      <c r="B480" s="120"/>
      <c r="C480" s="120"/>
      <c r="D480" s="120"/>
      <c r="E480" s="120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</row>
    <row r="481" spans="2:15">
      <c r="B481" s="120"/>
      <c r="C481" s="120"/>
      <c r="D481" s="120"/>
      <c r="E481" s="120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</row>
    <row r="482" spans="2:15">
      <c r="B482" s="120"/>
      <c r="C482" s="120"/>
      <c r="D482" s="120"/>
      <c r="E482" s="120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</row>
    <row r="483" spans="2:15">
      <c r="B483" s="120"/>
      <c r="C483" s="120"/>
      <c r="D483" s="120"/>
      <c r="E483" s="120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</row>
    <row r="484" spans="2:15">
      <c r="B484" s="120"/>
      <c r="C484" s="120"/>
      <c r="D484" s="120"/>
      <c r="E484" s="120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</row>
    <row r="485" spans="2:15">
      <c r="B485" s="120"/>
      <c r="C485" s="120"/>
      <c r="D485" s="120"/>
      <c r="E485" s="120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</row>
    <row r="486" spans="2:15">
      <c r="B486" s="120"/>
      <c r="C486" s="120"/>
      <c r="D486" s="120"/>
      <c r="E486" s="120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</row>
    <row r="487" spans="2:15">
      <c r="B487" s="120"/>
      <c r="C487" s="120"/>
      <c r="D487" s="120"/>
      <c r="E487" s="120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</row>
    <row r="488" spans="2:15">
      <c r="B488" s="120"/>
      <c r="C488" s="120"/>
      <c r="D488" s="120"/>
      <c r="E488" s="120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</row>
    <row r="489" spans="2:15">
      <c r="B489" s="120"/>
      <c r="C489" s="120"/>
      <c r="D489" s="120"/>
      <c r="E489" s="120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</row>
    <row r="490" spans="2:15">
      <c r="B490" s="120"/>
      <c r="C490" s="120"/>
      <c r="D490" s="120"/>
      <c r="E490" s="120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</row>
    <row r="491" spans="2:15">
      <c r="B491" s="120"/>
      <c r="C491" s="120"/>
      <c r="D491" s="120"/>
      <c r="E491" s="120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</row>
    <row r="492" spans="2:15">
      <c r="B492" s="120"/>
      <c r="C492" s="120"/>
      <c r="D492" s="120"/>
      <c r="E492" s="120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</row>
    <row r="493" spans="2:15">
      <c r="B493" s="120"/>
      <c r="C493" s="120"/>
      <c r="D493" s="120"/>
      <c r="E493" s="120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</row>
    <row r="494" spans="2:15">
      <c r="B494" s="120"/>
      <c r="C494" s="120"/>
      <c r="D494" s="120"/>
      <c r="E494" s="120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</row>
    <row r="495" spans="2:15">
      <c r="B495" s="120"/>
      <c r="C495" s="120"/>
      <c r="D495" s="120"/>
      <c r="E495" s="120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</row>
    <row r="496" spans="2:15">
      <c r="B496" s="120"/>
      <c r="C496" s="120"/>
      <c r="D496" s="120"/>
      <c r="E496" s="120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</row>
    <row r="497" spans="2:15">
      <c r="B497" s="120"/>
      <c r="C497" s="120"/>
      <c r="D497" s="120"/>
      <c r="E497" s="120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</row>
    <row r="498" spans="2:15">
      <c r="B498" s="120"/>
      <c r="C498" s="120"/>
      <c r="D498" s="120"/>
      <c r="E498" s="120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</row>
    <row r="499" spans="2:15">
      <c r="B499" s="120"/>
      <c r="C499" s="120"/>
      <c r="D499" s="120"/>
      <c r="E499" s="120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</row>
    <row r="500" spans="2:15">
      <c r="B500" s="120"/>
      <c r="C500" s="120"/>
      <c r="D500" s="120"/>
      <c r="E500" s="12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</row>
    <row r="501" spans="2:15">
      <c r="B501" s="120"/>
      <c r="C501" s="120"/>
      <c r="D501" s="120"/>
      <c r="E501" s="120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</row>
    <row r="502" spans="2:15">
      <c r="B502" s="120"/>
      <c r="C502" s="120"/>
      <c r="D502" s="120"/>
      <c r="E502" s="120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</row>
    <row r="503" spans="2:15">
      <c r="B503" s="120"/>
      <c r="C503" s="120"/>
      <c r="D503" s="120"/>
      <c r="E503" s="120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</row>
    <row r="504" spans="2:15">
      <c r="B504" s="120"/>
      <c r="C504" s="120"/>
      <c r="D504" s="120"/>
      <c r="E504" s="120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</row>
    <row r="505" spans="2:15">
      <c r="B505" s="120"/>
      <c r="C505" s="120"/>
      <c r="D505" s="120"/>
      <c r="E505" s="120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</row>
    <row r="506" spans="2:15">
      <c r="B506" s="120"/>
      <c r="C506" s="120"/>
      <c r="D506" s="120"/>
      <c r="E506" s="120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</row>
    <row r="507" spans="2:15">
      <c r="B507" s="120"/>
      <c r="C507" s="120"/>
      <c r="D507" s="120"/>
      <c r="E507" s="120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</row>
    <row r="508" spans="2:15">
      <c r="B508" s="120"/>
      <c r="C508" s="120"/>
      <c r="D508" s="120"/>
      <c r="E508" s="12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</row>
    <row r="509" spans="2:15">
      <c r="B509" s="120"/>
      <c r="C509" s="120"/>
      <c r="D509" s="120"/>
      <c r="E509" s="120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</row>
    <row r="510" spans="2:15">
      <c r="B510" s="120"/>
      <c r="C510" s="120"/>
      <c r="D510" s="120"/>
      <c r="E510" s="120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</row>
    <row r="511" spans="2:15">
      <c r="B511" s="120"/>
      <c r="C511" s="120"/>
      <c r="D511" s="120"/>
      <c r="E511" s="120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</row>
    <row r="512" spans="2:15">
      <c r="B512" s="120"/>
      <c r="C512" s="120"/>
      <c r="D512" s="120"/>
      <c r="E512" s="120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</row>
    <row r="513" spans="2:15">
      <c r="B513" s="120"/>
      <c r="C513" s="120"/>
      <c r="D513" s="120"/>
      <c r="E513" s="120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</row>
    <row r="514" spans="2:15">
      <c r="B514" s="120"/>
      <c r="C514" s="120"/>
      <c r="D514" s="120"/>
      <c r="E514" s="120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</row>
    <row r="515" spans="2:15">
      <c r="B515" s="120"/>
      <c r="C515" s="120"/>
      <c r="D515" s="120"/>
      <c r="E515" s="120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</row>
    <row r="516" spans="2:15">
      <c r="B516" s="120"/>
      <c r="C516" s="120"/>
      <c r="D516" s="120"/>
      <c r="E516" s="120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</row>
    <row r="517" spans="2:15">
      <c r="B517" s="120"/>
      <c r="C517" s="120"/>
      <c r="D517" s="120"/>
      <c r="E517" s="120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</row>
    <row r="518" spans="2:15">
      <c r="B518" s="120"/>
      <c r="C518" s="120"/>
      <c r="D518" s="120"/>
      <c r="E518" s="120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</row>
    <row r="519" spans="2:15">
      <c r="B519" s="120"/>
      <c r="C519" s="120"/>
      <c r="D519" s="120"/>
      <c r="E519" s="120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</row>
    <row r="520" spans="2:15">
      <c r="B520" s="120"/>
      <c r="C520" s="120"/>
      <c r="D520" s="120"/>
      <c r="E520" s="120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</row>
    <row r="521" spans="2:15">
      <c r="B521" s="120"/>
      <c r="C521" s="120"/>
      <c r="D521" s="120"/>
      <c r="E521" s="120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</row>
    <row r="522" spans="2:15">
      <c r="B522" s="120"/>
      <c r="C522" s="120"/>
      <c r="D522" s="120"/>
      <c r="E522" s="120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</row>
    <row r="523" spans="2:15">
      <c r="B523" s="120"/>
      <c r="C523" s="120"/>
      <c r="D523" s="120"/>
      <c r="E523" s="120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</row>
    <row r="524" spans="2:15">
      <c r="B524" s="120"/>
      <c r="C524" s="120"/>
      <c r="D524" s="120"/>
      <c r="E524" s="120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</row>
    <row r="525" spans="2:15">
      <c r="B525" s="120"/>
      <c r="C525" s="120"/>
      <c r="D525" s="120"/>
      <c r="E525" s="120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4 B46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7.140625" style="2" bestFit="1" customWidth="1"/>
    <col min="4" max="4" width="6.42578125" style="2" bestFit="1" customWidth="1"/>
    <col min="5" max="5" width="18.8554687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228</v>
      </c>
    </row>
    <row r="2" spans="2:12">
      <c r="B2" s="46" t="s">
        <v>143</v>
      </c>
      <c r="C2" s="67" t="s">
        <v>229</v>
      </c>
    </row>
    <row r="3" spans="2:12">
      <c r="B3" s="46" t="s">
        <v>145</v>
      </c>
      <c r="C3" s="67" t="s">
        <v>230</v>
      </c>
    </row>
    <row r="4" spans="2:12">
      <c r="B4" s="46" t="s">
        <v>146</v>
      </c>
      <c r="C4" s="67">
        <v>8801</v>
      </c>
    </row>
    <row r="6" spans="2:12" ht="26.25" customHeight="1">
      <c r="B6" s="134" t="s">
        <v>172</v>
      </c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2:12" ht="26.25" customHeight="1">
      <c r="B7" s="134" t="s">
        <v>92</v>
      </c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2:12" s="3" customFormat="1" ht="78.75">
      <c r="B8" s="21" t="s">
        <v>114</v>
      </c>
      <c r="C8" s="29" t="s">
        <v>44</v>
      </c>
      <c r="D8" s="29" t="s">
        <v>117</v>
      </c>
      <c r="E8" s="29" t="s">
        <v>65</v>
      </c>
      <c r="F8" s="29" t="s">
        <v>101</v>
      </c>
      <c r="G8" s="29" t="s">
        <v>204</v>
      </c>
      <c r="H8" s="29" t="s">
        <v>203</v>
      </c>
      <c r="I8" s="29" t="s">
        <v>61</v>
      </c>
      <c r="J8" s="29" t="s">
        <v>58</v>
      </c>
      <c r="K8" s="29" t="s">
        <v>147</v>
      </c>
      <c r="L8" s="65" t="s">
        <v>149</v>
      </c>
    </row>
    <row r="9" spans="2:12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548.08933998600003</v>
      </c>
      <c r="J11" s="73"/>
      <c r="K11" s="84">
        <f>IFERROR(I11/$I$11,0)</f>
        <v>1</v>
      </c>
      <c r="L11" s="84">
        <f>I11/'סכום נכסי הקרן'!$C$42</f>
        <v>5.3501218918662462E-5</v>
      </c>
    </row>
    <row r="12" spans="2:12" s="4" customFormat="1" ht="18" customHeight="1">
      <c r="B12" s="92" t="s">
        <v>25</v>
      </c>
      <c r="C12" s="73"/>
      <c r="D12" s="73"/>
      <c r="E12" s="73"/>
      <c r="F12" s="73"/>
      <c r="G12" s="83"/>
      <c r="H12" s="85"/>
      <c r="I12" s="83">
        <v>548.08933998600003</v>
      </c>
      <c r="J12" s="73"/>
      <c r="K12" s="84">
        <f t="shared" ref="K12:K16" si="0">IFERROR(I12/$I$11,0)</f>
        <v>1</v>
      </c>
      <c r="L12" s="84">
        <f>I12/'סכום נכסי הקרן'!$C$42</f>
        <v>5.3501218918662462E-5</v>
      </c>
    </row>
    <row r="13" spans="2:12">
      <c r="B13" s="89" t="s">
        <v>1923</v>
      </c>
      <c r="C13" s="71"/>
      <c r="D13" s="71"/>
      <c r="E13" s="71"/>
      <c r="F13" s="71"/>
      <c r="G13" s="80"/>
      <c r="H13" s="82"/>
      <c r="I13" s="80">
        <v>548.08933998600003</v>
      </c>
      <c r="J13" s="71"/>
      <c r="K13" s="81">
        <f t="shared" si="0"/>
        <v>1</v>
      </c>
      <c r="L13" s="81">
        <f>I13/'סכום נכסי הקרן'!$C$42</f>
        <v>5.3501218918662462E-5</v>
      </c>
    </row>
    <row r="14" spans="2:12">
      <c r="B14" s="76" t="s">
        <v>1924</v>
      </c>
      <c r="C14" s="73" t="s">
        <v>1925</v>
      </c>
      <c r="D14" s="86" t="s">
        <v>118</v>
      </c>
      <c r="E14" s="86" t="s">
        <v>1166</v>
      </c>
      <c r="F14" s="86" t="s">
        <v>131</v>
      </c>
      <c r="G14" s="83">
        <v>45823.388829000003</v>
      </c>
      <c r="H14" s="85">
        <v>273</v>
      </c>
      <c r="I14" s="83">
        <v>125.09785150399999</v>
      </c>
      <c r="J14" s="84">
        <v>6.1343512090083424E-3</v>
      </c>
      <c r="K14" s="84">
        <f t="shared" si="0"/>
        <v>0.22824354056438206</v>
      </c>
      <c r="L14" s="84">
        <f>I14/'סכום נכסי הקרן'!$C$42</f>
        <v>1.221130763050562E-5</v>
      </c>
    </row>
    <row r="15" spans="2:12">
      <c r="B15" s="76" t="s">
        <v>1926</v>
      </c>
      <c r="C15" s="73" t="s">
        <v>1927</v>
      </c>
      <c r="D15" s="86" t="s">
        <v>118</v>
      </c>
      <c r="E15" s="86" t="s">
        <v>471</v>
      </c>
      <c r="F15" s="86" t="s">
        <v>131</v>
      </c>
      <c r="G15" s="83">
        <v>235112.30800000002</v>
      </c>
      <c r="H15" s="85">
        <v>166.1</v>
      </c>
      <c r="I15" s="83">
        <v>390.52154358799999</v>
      </c>
      <c r="J15" s="84">
        <v>1.359030682080925E-2</v>
      </c>
      <c r="K15" s="84">
        <f t="shared" si="0"/>
        <v>0.71251439336144573</v>
      </c>
      <c r="L15" s="84">
        <f>I15/'סכום נכסי הקרן'!$C$42</f>
        <v>3.8120388541928687E-5</v>
      </c>
    </row>
    <row r="16" spans="2:12">
      <c r="B16" s="76" t="s">
        <v>1928</v>
      </c>
      <c r="C16" s="73" t="s">
        <v>1929</v>
      </c>
      <c r="D16" s="86" t="s">
        <v>118</v>
      </c>
      <c r="E16" s="86" t="s">
        <v>125</v>
      </c>
      <c r="F16" s="86" t="s">
        <v>131</v>
      </c>
      <c r="G16" s="83">
        <v>215032.745883</v>
      </c>
      <c r="H16" s="85">
        <v>15.1</v>
      </c>
      <c r="I16" s="83">
        <v>32.469944894000001</v>
      </c>
      <c r="J16" s="84">
        <v>1.9695041692358675E-3</v>
      </c>
      <c r="K16" s="84">
        <f t="shared" si="0"/>
        <v>5.9242066074172123E-2</v>
      </c>
      <c r="L16" s="84">
        <f>I16/'סכום נכסי הקרן'!$C$42</f>
        <v>3.1695227462281488E-6</v>
      </c>
    </row>
    <row r="17" spans="2:12">
      <c r="B17" s="72"/>
      <c r="C17" s="73"/>
      <c r="D17" s="73"/>
      <c r="E17" s="73"/>
      <c r="F17" s="73"/>
      <c r="G17" s="83"/>
      <c r="H17" s="85"/>
      <c r="I17" s="73"/>
      <c r="J17" s="73"/>
      <c r="K17" s="84"/>
      <c r="L17" s="73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2" t="s">
        <v>219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2" t="s">
        <v>110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2" t="s">
        <v>202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2" t="s">
        <v>210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1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</row>
    <row r="118" spans="2:12">
      <c r="B118" s="1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</row>
    <row r="119" spans="2:12">
      <c r="B119" s="1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</row>
    <row r="120" spans="2:12">
      <c r="B120" s="1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</row>
    <row r="121" spans="2:12">
      <c r="B121" s="1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</row>
    <row r="122" spans="2:12">
      <c r="B122" s="1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</row>
    <row r="123" spans="2:12">
      <c r="B123" s="1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2:12">
      <c r="B124" s="1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2:12">
      <c r="B125" s="1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</row>
    <row r="126" spans="2:12">
      <c r="B126" s="1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</row>
    <row r="127" spans="2:12">
      <c r="B127" s="1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</row>
    <row r="128" spans="2:12">
      <c r="B128" s="1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</row>
    <row r="129" spans="2:12">
      <c r="B129" s="1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</row>
    <row r="130" spans="2:12">
      <c r="B130" s="1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</row>
    <row r="131" spans="2:12">
      <c r="B131" s="1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</row>
    <row r="132" spans="2:12">
      <c r="B132" s="1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</row>
    <row r="133" spans="2:12">
      <c r="B133" s="1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</row>
    <row r="134" spans="2:12">
      <c r="B134" s="1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2:12">
      <c r="B135" s="1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</row>
    <row r="136" spans="2:12">
      <c r="B136" s="1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</row>
    <row r="137" spans="2:12">
      <c r="B137" s="1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2:12">
      <c r="B138" s="1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</row>
    <row r="139" spans="2:12">
      <c r="B139" s="1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</row>
    <row r="140" spans="2:12">
      <c r="B140" s="1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</row>
    <row r="141" spans="2:12">
      <c r="B141" s="1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</row>
    <row r="142" spans="2:12">
      <c r="B142" s="1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</row>
    <row r="143" spans="2:12">
      <c r="B143" s="1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</row>
    <row r="144" spans="2:12">
      <c r="B144" s="1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</row>
    <row r="145" spans="2:12">
      <c r="B145" s="1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</row>
    <row r="146" spans="2:12">
      <c r="B146" s="1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</row>
    <row r="147" spans="2:12">
      <c r="B147" s="1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</row>
    <row r="148" spans="2:12">
      <c r="B148" s="1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</row>
    <row r="149" spans="2:12">
      <c r="B149" s="1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</row>
    <row r="150" spans="2:12">
      <c r="B150" s="1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1" spans="2:12"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</row>
    <row r="152" spans="2:12">
      <c r="B152" s="1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</row>
    <row r="153" spans="2:12">
      <c r="B153" s="1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</row>
    <row r="154" spans="2:12">
      <c r="B154" s="1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</row>
    <row r="155" spans="2:12"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</row>
    <row r="156" spans="2:12">
      <c r="B156" s="1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</row>
    <row r="157" spans="2:12">
      <c r="B157" s="1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</row>
    <row r="158" spans="2:12">
      <c r="B158" s="1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</row>
    <row r="159" spans="2:12">
      <c r="B159" s="1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</row>
    <row r="160" spans="2:12">
      <c r="B160" s="1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</row>
    <row r="161" spans="2:12">
      <c r="B161" s="1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</row>
    <row r="162" spans="2:12">
      <c r="B162" s="1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</row>
    <row r="163" spans="2:12">
      <c r="B163" s="1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</row>
    <row r="164" spans="2:12">
      <c r="B164" s="1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</row>
    <row r="165" spans="2:12">
      <c r="B165" s="1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</row>
    <row r="166" spans="2:12">
      <c r="B166" s="1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</row>
    <row r="167" spans="2:12">
      <c r="B167" s="1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</row>
    <row r="168" spans="2:12">
      <c r="B168" s="1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</row>
    <row r="169" spans="2:12">
      <c r="B169" s="1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</row>
    <row r="170" spans="2:12">
      <c r="B170" s="1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</row>
    <row r="171" spans="2:12">
      <c r="B171" s="1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</row>
    <row r="172" spans="2:12">
      <c r="B172" s="1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</row>
    <row r="173" spans="2:12">
      <c r="B173" s="1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</row>
    <row r="174" spans="2:12">
      <c r="B174" s="1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</row>
    <row r="175" spans="2:12">
      <c r="B175" s="1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</row>
    <row r="176" spans="2:12">
      <c r="B176" s="1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</row>
    <row r="177" spans="2:12">
      <c r="B177" s="1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</row>
    <row r="178" spans="2:12">
      <c r="B178" s="1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</row>
    <row r="179" spans="2:12">
      <c r="B179" s="1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</row>
    <row r="180" spans="2:12">
      <c r="B180" s="1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</row>
    <row r="181" spans="2:12">
      <c r="B181" s="1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</row>
    <row r="182" spans="2:12">
      <c r="B182" s="1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</row>
    <row r="183" spans="2:12">
      <c r="B183" s="1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</row>
    <row r="184" spans="2:12">
      <c r="B184" s="1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</row>
    <row r="185" spans="2:12">
      <c r="B185" s="1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</row>
    <row r="186" spans="2:12">
      <c r="B186" s="1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</row>
    <row r="187" spans="2:12">
      <c r="B187" s="1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</row>
    <row r="188" spans="2:12">
      <c r="B188" s="1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</row>
    <row r="189" spans="2:12">
      <c r="B189" s="1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</row>
    <row r="190" spans="2:12">
      <c r="B190" s="1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</row>
    <row r="191" spans="2:12">
      <c r="B191" s="1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2" spans="2:12">
      <c r="B192" s="1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</row>
    <row r="193" spans="2:12">
      <c r="B193" s="1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</row>
    <row r="194" spans="2:12">
      <c r="B194" s="1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</row>
    <row r="195" spans="2:12">
      <c r="B195" s="1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</row>
    <row r="196" spans="2:12">
      <c r="B196" s="1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</row>
    <row r="197" spans="2:12">
      <c r="B197" s="1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</row>
    <row r="198" spans="2:12">
      <c r="B198" s="1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</row>
    <row r="199" spans="2:12">
      <c r="B199" s="1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</row>
    <row r="200" spans="2:12">
      <c r="B200" s="1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</row>
    <row r="201" spans="2:12">
      <c r="B201" s="1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>
      <c r="B202" s="1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</row>
    <row r="203" spans="2:12">
      <c r="B203" s="1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</row>
    <row r="204" spans="2:12">
      <c r="B204" s="1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</row>
    <row r="205" spans="2:12">
      <c r="B205" s="1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</row>
    <row r="206" spans="2:12">
      <c r="B206" s="1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</row>
    <row r="207" spans="2:12">
      <c r="B207" s="1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</row>
    <row r="208" spans="2:12">
      <c r="B208" s="1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</row>
    <row r="209" spans="2:12">
      <c r="B209" s="1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</row>
    <row r="210" spans="2:12">
      <c r="B210" s="1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</row>
    <row r="211" spans="2:12">
      <c r="B211" s="1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</row>
    <row r="212" spans="2:12">
      <c r="B212" s="1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</row>
    <row r="213" spans="2:12">
      <c r="B213" s="1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</row>
    <row r="214" spans="2:12">
      <c r="B214" s="1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</row>
    <row r="215" spans="2:12">
      <c r="B215" s="1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</row>
    <row r="216" spans="2:12">
      <c r="B216" s="1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</row>
    <row r="217" spans="2:12">
      <c r="B217" s="1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</row>
    <row r="218" spans="2:12">
      <c r="B218" s="1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</row>
    <row r="219" spans="2:12">
      <c r="B219" s="1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</row>
    <row r="220" spans="2:12">
      <c r="B220" s="1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</row>
    <row r="221" spans="2:12">
      <c r="B221" s="1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</row>
    <row r="222" spans="2:12">
      <c r="B222" s="1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</row>
    <row r="223" spans="2:12">
      <c r="B223" s="1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</row>
    <row r="224" spans="2:12">
      <c r="B224" s="1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</row>
    <row r="225" spans="2:12">
      <c r="B225" s="1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</row>
    <row r="226" spans="2:12">
      <c r="B226" s="1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</row>
    <row r="227" spans="2:12">
      <c r="B227" s="1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</row>
    <row r="228" spans="2:12">
      <c r="B228" s="1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</row>
    <row r="229" spans="2:12">
      <c r="B229" s="1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</row>
    <row r="230" spans="2:12">
      <c r="B230" s="1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</row>
    <row r="231" spans="2:12">
      <c r="B231" s="1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</row>
    <row r="232" spans="2:12">
      <c r="B232" s="1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3" spans="2:12">
      <c r="B233" s="1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</row>
    <row r="234" spans="2:12">
      <c r="B234" s="1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</row>
    <row r="235" spans="2:12">
      <c r="B235" s="1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</row>
    <row r="236" spans="2:12">
      <c r="B236" s="1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</row>
    <row r="237" spans="2:12">
      <c r="B237" s="1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</row>
    <row r="238" spans="2:12">
      <c r="B238" s="1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</row>
    <row r="239" spans="2:12">
      <c r="B239" s="1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</row>
    <row r="240" spans="2:12">
      <c r="B240" s="1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</row>
    <row r="241" spans="2:12">
      <c r="B241" s="1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</row>
    <row r="242" spans="2:12">
      <c r="B242" s="1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</row>
    <row r="243" spans="2:12">
      <c r="B243" s="1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</row>
    <row r="244" spans="2:12">
      <c r="B244" s="1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</row>
    <row r="245" spans="2:12">
      <c r="B245" s="1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</row>
    <row r="246" spans="2:12">
      <c r="B246" s="1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</row>
    <row r="247" spans="2:12">
      <c r="B247" s="1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</row>
    <row r="248" spans="2:12">
      <c r="B248" s="1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</row>
    <row r="249" spans="2:12">
      <c r="B249" s="1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</row>
    <row r="250" spans="2:12">
      <c r="B250" s="1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</row>
    <row r="251" spans="2:12">
      <c r="B251" s="1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</row>
    <row r="252" spans="2:12">
      <c r="B252" s="1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</row>
    <row r="253" spans="2:12">
      <c r="B253" s="1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</row>
    <row r="254" spans="2:12">
      <c r="B254" s="1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</row>
    <row r="255" spans="2:12">
      <c r="B255" s="1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</row>
    <row r="256" spans="2:12">
      <c r="B256" s="1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</row>
    <row r="257" spans="2:12">
      <c r="B257" s="1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</row>
    <row r="258" spans="2:12">
      <c r="B258" s="1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</row>
    <row r="259" spans="2:12">
      <c r="B259" s="1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</row>
    <row r="260" spans="2:12">
      <c r="B260" s="1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</row>
    <row r="261" spans="2:12">
      <c r="B261" s="1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</row>
    <row r="262" spans="2:12">
      <c r="B262" s="1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</row>
    <row r="263" spans="2:12">
      <c r="B263" s="1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</row>
    <row r="264" spans="2:12">
      <c r="B264" s="1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</row>
    <row r="265" spans="2:12">
      <c r="B265" s="1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</row>
    <row r="266" spans="2:12">
      <c r="B266" s="1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</row>
    <row r="267" spans="2:12">
      <c r="B267" s="1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</row>
    <row r="268" spans="2:12">
      <c r="B268" s="1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</row>
    <row r="269" spans="2:12">
      <c r="B269" s="1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</row>
    <row r="270" spans="2:12">
      <c r="B270" s="1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</row>
    <row r="271" spans="2:12">
      <c r="B271" s="1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</row>
    <row r="272" spans="2:12">
      <c r="B272" s="1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</row>
    <row r="273" spans="2:12">
      <c r="B273" s="1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</row>
    <row r="274" spans="2:12">
      <c r="B274" s="1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</row>
    <row r="275" spans="2:12">
      <c r="B275" s="1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</row>
    <row r="276" spans="2:12">
      <c r="B276" s="1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</row>
    <row r="277" spans="2:12">
      <c r="B277" s="1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</row>
    <row r="278" spans="2:12">
      <c r="B278" s="1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</row>
    <row r="279" spans="2:12">
      <c r="B279" s="1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</row>
    <row r="280" spans="2:12">
      <c r="B280" s="1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</row>
    <row r="281" spans="2:12">
      <c r="B281" s="1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2:12">
      <c r="B282" s="1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</row>
    <row r="283" spans="2:12">
      <c r="B283" s="1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</row>
    <row r="284" spans="2:12">
      <c r="B284" s="1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</row>
    <row r="285" spans="2:12">
      <c r="B285" s="1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</row>
    <row r="286" spans="2:12">
      <c r="B286" s="1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</row>
    <row r="287" spans="2:12">
      <c r="B287" s="1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</row>
    <row r="288" spans="2:12">
      <c r="B288" s="1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</row>
    <row r="289" spans="2:12">
      <c r="B289" s="1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</row>
    <row r="290" spans="2:12">
      <c r="B290" s="1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</row>
    <row r="291" spans="2:12">
      <c r="B291" s="1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</row>
    <row r="292" spans="2:12">
      <c r="B292" s="1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</row>
    <row r="293" spans="2:12">
      <c r="B293" s="1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</row>
    <row r="294" spans="2:12">
      <c r="B294" s="1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</row>
    <row r="295" spans="2:12">
      <c r="B295" s="1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</row>
    <row r="296" spans="2:12">
      <c r="B296" s="1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</row>
    <row r="297" spans="2:12">
      <c r="B297" s="1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</row>
    <row r="298" spans="2:12">
      <c r="B298" s="1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</row>
    <row r="299" spans="2:12">
      <c r="B299" s="1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</row>
    <row r="300" spans="2:12">
      <c r="B300" s="1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</row>
    <row r="301" spans="2:12">
      <c r="B301" s="1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</row>
    <row r="302" spans="2:12">
      <c r="B302" s="1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</row>
    <row r="303" spans="2:12">
      <c r="B303" s="1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</row>
    <row r="304" spans="2:12">
      <c r="B304" s="1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</row>
    <row r="305" spans="2:12">
      <c r="B305" s="1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</row>
    <row r="306" spans="2:12">
      <c r="B306" s="1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</row>
    <row r="307" spans="2:12">
      <c r="B307" s="1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</row>
    <row r="308" spans="2:12">
      <c r="B308" s="1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</row>
    <row r="309" spans="2:12">
      <c r="B309" s="1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</row>
    <row r="310" spans="2:12">
      <c r="B310" s="1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</row>
    <row r="311" spans="2:12">
      <c r="B311" s="1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</row>
    <row r="312" spans="2:12">
      <c r="B312" s="1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</row>
    <row r="313" spans="2:12">
      <c r="B313" s="1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</row>
    <row r="314" spans="2:12">
      <c r="B314" s="1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</row>
    <row r="315" spans="2:12">
      <c r="B315" s="1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</row>
    <row r="316" spans="2:12">
      <c r="B316" s="1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</row>
    <row r="317" spans="2:12">
      <c r="B317" s="1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</row>
    <row r="318" spans="2:12">
      <c r="B318" s="1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</row>
    <row r="319" spans="2:12">
      <c r="B319" s="1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</row>
    <row r="320" spans="2:12">
      <c r="B320" s="1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</row>
    <row r="321" spans="2:12">
      <c r="B321" s="1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</row>
    <row r="322" spans="2:12">
      <c r="B322" s="1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</row>
    <row r="323" spans="2:12">
      <c r="B323" s="1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</row>
    <row r="324" spans="2:12">
      <c r="B324" s="1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</row>
    <row r="325" spans="2:12">
      <c r="B325" s="1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</row>
    <row r="326" spans="2:12">
      <c r="B326" s="1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</row>
    <row r="327" spans="2:12">
      <c r="B327" s="1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</row>
    <row r="328" spans="2:12">
      <c r="B328" s="1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</row>
    <row r="329" spans="2:12">
      <c r="B329" s="1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</row>
    <row r="330" spans="2:12">
      <c r="B330" s="1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</row>
    <row r="331" spans="2:12">
      <c r="B331" s="1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</row>
    <row r="332" spans="2:12">
      <c r="B332" s="1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</row>
    <row r="333" spans="2:12">
      <c r="B333" s="1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</row>
    <row r="334" spans="2:12">
      <c r="B334" s="1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</row>
    <row r="335" spans="2:12">
      <c r="B335" s="1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</row>
    <row r="336" spans="2:12">
      <c r="B336" s="1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</row>
    <row r="337" spans="2:12">
      <c r="B337" s="1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</row>
    <row r="338" spans="2:12">
      <c r="B338" s="1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</row>
    <row r="339" spans="2:12">
      <c r="B339" s="1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</row>
    <row r="340" spans="2:12">
      <c r="B340" s="1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</row>
    <row r="341" spans="2:12">
      <c r="B341" s="1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</row>
    <row r="342" spans="2:12">
      <c r="B342" s="1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</row>
    <row r="343" spans="2:12">
      <c r="B343" s="1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</row>
    <row r="344" spans="2:12">
      <c r="B344" s="1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</row>
    <row r="345" spans="2:12">
      <c r="B345" s="1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</row>
    <row r="346" spans="2:12">
      <c r="B346" s="1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</row>
    <row r="347" spans="2:12">
      <c r="B347" s="1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</row>
    <row r="348" spans="2:12">
      <c r="B348" s="1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</row>
    <row r="349" spans="2:12">
      <c r="B349" s="1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</row>
    <row r="350" spans="2:12">
      <c r="B350" s="1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</row>
    <row r="351" spans="2:12">
      <c r="B351" s="1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</row>
    <row r="352" spans="2:12">
      <c r="B352" s="1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</row>
    <row r="353" spans="2:12">
      <c r="B353" s="1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</row>
    <row r="354" spans="2:12">
      <c r="B354" s="1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</row>
    <row r="355" spans="2:12">
      <c r="B355" s="1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</row>
    <row r="356" spans="2:12">
      <c r="B356" s="1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</row>
    <row r="357" spans="2:12">
      <c r="B357" s="1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</row>
    <row r="358" spans="2:12">
      <c r="B358" s="1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</row>
    <row r="359" spans="2:12">
      <c r="B359" s="1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</row>
    <row r="360" spans="2:12">
      <c r="B360" s="1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</row>
    <row r="361" spans="2:12">
      <c r="B361" s="1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</row>
    <row r="362" spans="2:12">
      <c r="B362" s="1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</row>
    <row r="363" spans="2:12">
      <c r="B363" s="1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</row>
    <row r="364" spans="2:12">
      <c r="B364" s="1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</row>
    <row r="365" spans="2:12">
      <c r="B365" s="1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</row>
    <row r="366" spans="2:12">
      <c r="B366" s="1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</row>
    <row r="367" spans="2:12">
      <c r="B367" s="1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</row>
    <row r="368" spans="2:12">
      <c r="B368" s="1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</row>
    <row r="369" spans="2:12">
      <c r="B369" s="1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</row>
    <row r="370" spans="2:12">
      <c r="B370" s="1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</row>
    <row r="371" spans="2:12">
      <c r="B371" s="1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</row>
    <row r="372" spans="2:12">
      <c r="B372" s="1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</row>
    <row r="373" spans="2:12">
      <c r="B373" s="1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</row>
    <row r="374" spans="2:12">
      <c r="B374" s="1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</row>
    <row r="375" spans="2:12">
      <c r="B375" s="1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</row>
    <row r="376" spans="2:12">
      <c r="B376" s="1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</row>
    <row r="377" spans="2:12">
      <c r="B377" s="1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</row>
    <row r="378" spans="2:12">
      <c r="B378" s="120"/>
      <c r="C378" s="120"/>
      <c r="D378" s="121"/>
      <c r="E378" s="121"/>
      <c r="F378" s="121"/>
      <c r="G378" s="121"/>
      <c r="H378" s="121"/>
      <c r="I378" s="121"/>
      <c r="J378" s="121"/>
      <c r="K378" s="121"/>
      <c r="L378" s="121"/>
    </row>
    <row r="379" spans="2:12">
      <c r="B379" s="120"/>
      <c r="C379" s="120"/>
      <c r="D379" s="121"/>
      <c r="E379" s="121"/>
      <c r="F379" s="121"/>
      <c r="G379" s="121"/>
      <c r="H379" s="121"/>
      <c r="I379" s="121"/>
      <c r="J379" s="121"/>
      <c r="K379" s="121"/>
      <c r="L379" s="121"/>
    </row>
    <row r="380" spans="2:12">
      <c r="B380" s="120"/>
      <c r="C380" s="120"/>
      <c r="D380" s="121"/>
      <c r="E380" s="121"/>
      <c r="F380" s="121"/>
      <c r="G380" s="121"/>
      <c r="H380" s="121"/>
      <c r="I380" s="121"/>
      <c r="J380" s="121"/>
      <c r="K380" s="121"/>
      <c r="L380" s="121"/>
    </row>
    <row r="381" spans="2:12">
      <c r="B381" s="120"/>
      <c r="C381" s="120"/>
      <c r="D381" s="121"/>
      <c r="E381" s="121"/>
      <c r="F381" s="121"/>
      <c r="G381" s="121"/>
      <c r="H381" s="121"/>
      <c r="I381" s="121"/>
      <c r="J381" s="121"/>
      <c r="K381" s="121"/>
      <c r="L381" s="121"/>
    </row>
    <row r="382" spans="2:12">
      <c r="B382" s="120"/>
      <c r="C382" s="120"/>
      <c r="D382" s="121"/>
      <c r="E382" s="121"/>
      <c r="F382" s="121"/>
      <c r="G382" s="121"/>
      <c r="H382" s="121"/>
      <c r="I382" s="121"/>
      <c r="J382" s="121"/>
      <c r="K382" s="121"/>
      <c r="L382" s="121"/>
    </row>
    <row r="383" spans="2:12">
      <c r="B383" s="120"/>
      <c r="C383" s="120"/>
      <c r="D383" s="121"/>
      <c r="E383" s="121"/>
      <c r="F383" s="121"/>
      <c r="G383" s="121"/>
      <c r="H383" s="121"/>
      <c r="I383" s="121"/>
      <c r="J383" s="121"/>
      <c r="K383" s="121"/>
      <c r="L383" s="121"/>
    </row>
    <row r="384" spans="2:12">
      <c r="B384" s="120"/>
      <c r="C384" s="120"/>
      <c r="D384" s="121"/>
      <c r="E384" s="121"/>
      <c r="F384" s="121"/>
      <c r="G384" s="121"/>
      <c r="H384" s="121"/>
      <c r="I384" s="121"/>
      <c r="J384" s="121"/>
      <c r="K384" s="121"/>
      <c r="L384" s="121"/>
    </row>
    <row r="385" spans="2:12">
      <c r="B385" s="120"/>
      <c r="C385" s="120"/>
      <c r="D385" s="121"/>
      <c r="E385" s="121"/>
      <c r="F385" s="121"/>
      <c r="G385" s="121"/>
      <c r="H385" s="121"/>
      <c r="I385" s="121"/>
      <c r="J385" s="121"/>
      <c r="K385" s="121"/>
      <c r="L385" s="121"/>
    </row>
    <row r="386" spans="2:12">
      <c r="B386" s="120"/>
      <c r="C386" s="120"/>
      <c r="D386" s="121"/>
      <c r="E386" s="121"/>
      <c r="F386" s="121"/>
      <c r="G386" s="121"/>
      <c r="H386" s="121"/>
      <c r="I386" s="121"/>
      <c r="J386" s="121"/>
      <c r="K386" s="121"/>
      <c r="L386" s="121"/>
    </row>
    <row r="387" spans="2:12">
      <c r="B387" s="120"/>
      <c r="C387" s="120"/>
      <c r="D387" s="121"/>
      <c r="E387" s="121"/>
      <c r="F387" s="121"/>
      <c r="G387" s="121"/>
      <c r="H387" s="121"/>
      <c r="I387" s="121"/>
      <c r="J387" s="121"/>
      <c r="K387" s="121"/>
      <c r="L387" s="121"/>
    </row>
    <row r="388" spans="2:12">
      <c r="B388" s="120"/>
      <c r="C388" s="120"/>
      <c r="D388" s="121"/>
      <c r="E388" s="121"/>
      <c r="F388" s="121"/>
      <c r="G388" s="121"/>
      <c r="H388" s="121"/>
      <c r="I388" s="121"/>
      <c r="J388" s="121"/>
      <c r="K388" s="121"/>
      <c r="L388" s="121"/>
    </row>
    <row r="389" spans="2:12">
      <c r="B389" s="120"/>
      <c r="C389" s="120"/>
      <c r="D389" s="121"/>
      <c r="E389" s="121"/>
      <c r="F389" s="121"/>
      <c r="G389" s="121"/>
      <c r="H389" s="121"/>
      <c r="I389" s="121"/>
      <c r="J389" s="121"/>
      <c r="K389" s="121"/>
      <c r="L389" s="121"/>
    </row>
    <row r="390" spans="2:12">
      <c r="B390" s="120"/>
      <c r="C390" s="120"/>
      <c r="D390" s="121"/>
      <c r="E390" s="121"/>
      <c r="F390" s="121"/>
      <c r="G390" s="121"/>
      <c r="H390" s="121"/>
      <c r="I390" s="121"/>
      <c r="J390" s="121"/>
      <c r="K390" s="121"/>
      <c r="L390" s="121"/>
    </row>
    <row r="391" spans="2:12">
      <c r="B391" s="120"/>
      <c r="C391" s="120"/>
      <c r="D391" s="121"/>
      <c r="E391" s="121"/>
      <c r="F391" s="121"/>
      <c r="G391" s="121"/>
      <c r="H391" s="121"/>
      <c r="I391" s="121"/>
      <c r="J391" s="121"/>
      <c r="K391" s="121"/>
      <c r="L391" s="121"/>
    </row>
    <row r="392" spans="2:12">
      <c r="B392" s="120"/>
      <c r="C392" s="120"/>
      <c r="D392" s="121"/>
      <c r="E392" s="121"/>
      <c r="F392" s="121"/>
      <c r="G392" s="121"/>
      <c r="H392" s="121"/>
      <c r="I392" s="121"/>
      <c r="J392" s="121"/>
      <c r="K392" s="121"/>
      <c r="L392" s="121"/>
    </row>
    <row r="393" spans="2:12">
      <c r="B393" s="120"/>
      <c r="C393" s="120"/>
      <c r="D393" s="121"/>
      <c r="E393" s="121"/>
      <c r="F393" s="121"/>
      <c r="G393" s="121"/>
      <c r="H393" s="121"/>
      <c r="I393" s="121"/>
      <c r="J393" s="121"/>
      <c r="K393" s="121"/>
      <c r="L393" s="121"/>
    </row>
    <row r="394" spans="2:12">
      <c r="B394" s="120"/>
      <c r="C394" s="120"/>
      <c r="D394" s="121"/>
      <c r="E394" s="121"/>
      <c r="F394" s="121"/>
      <c r="G394" s="121"/>
      <c r="H394" s="121"/>
      <c r="I394" s="121"/>
      <c r="J394" s="121"/>
      <c r="K394" s="121"/>
      <c r="L394" s="121"/>
    </row>
    <row r="395" spans="2:12">
      <c r="B395" s="120"/>
      <c r="C395" s="120"/>
      <c r="D395" s="121"/>
      <c r="E395" s="121"/>
      <c r="F395" s="121"/>
      <c r="G395" s="121"/>
      <c r="H395" s="121"/>
      <c r="I395" s="121"/>
      <c r="J395" s="121"/>
      <c r="K395" s="121"/>
      <c r="L395" s="121"/>
    </row>
    <row r="396" spans="2:12">
      <c r="B396" s="120"/>
      <c r="C396" s="120"/>
      <c r="D396" s="121"/>
      <c r="E396" s="121"/>
      <c r="F396" s="121"/>
      <c r="G396" s="121"/>
      <c r="H396" s="121"/>
      <c r="I396" s="121"/>
      <c r="J396" s="121"/>
      <c r="K396" s="121"/>
      <c r="L396" s="121"/>
    </row>
    <row r="397" spans="2:12">
      <c r="B397" s="120"/>
      <c r="C397" s="120"/>
      <c r="D397" s="121"/>
      <c r="E397" s="121"/>
      <c r="F397" s="121"/>
      <c r="G397" s="121"/>
      <c r="H397" s="121"/>
      <c r="I397" s="121"/>
      <c r="J397" s="121"/>
      <c r="K397" s="121"/>
      <c r="L397" s="121"/>
    </row>
    <row r="398" spans="2:12">
      <c r="B398" s="120"/>
      <c r="C398" s="120"/>
      <c r="D398" s="121"/>
      <c r="E398" s="121"/>
      <c r="F398" s="121"/>
      <c r="G398" s="121"/>
      <c r="H398" s="121"/>
      <c r="I398" s="121"/>
      <c r="J398" s="121"/>
      <c r="K398" s="121"/>
      <c r="L398" s="121"/>
    </row>
    <row r="399" spans="2:12">
      <c r="B399" s="120"/>
      <c r="C399" s="120"/>
      <c r="D399" s="121"/>
      <c r="E399" s="121"/>
      <c r="F399" s="121"/>
      <c r="G399" s="121"/>
      <c r="H399" s="121"/>
      <c r="I399" s="121"/>
      <c r="J399" s="121"/>
      <c r="K399" s="121"/>
      <c r="L399" s="121"/>
    </row>
    <row r="400" spans="2:12">
      <c r="B400" s="120"/>
      <c r="C400" s="120"/>
      <c r="D400" s="121"/>
      <c r="E400" s="121"/>
      <c r="F400" s="121"/>
      <c r="G400" s="121"/>
      <c r="H400" s="121"/>
      <c r="I400" s="121"/>
      <c r="J400" s="121"/>
      <c r="K400" s="121"/>
      <c r="L400" s="121"/>
    </row>
    <row r="401" spans="2:12">
      <c r="B401" s="120"/>
      <c r="C401" s="120"/>
      <c r="D401" s="121"/>
      <c r="E401" s="121"/>
      <c r="F401" s="121"/>
      <c r="G401" s="121"/>
      <c r="H401" s="121"/>
      <c r="I401" s="121"/>
      <c r="J401" s="121"/>
      <c r="K401" s="121"/>
      <c r="L401" s="121"/>
    </row>
    <row r="402" spans="2:12">
      <c r="B402" s="120"/>
      <c r="C402" s="120"/>
      <c r="D402" s="121"/>
      <c r="E402" s="121"/>
      <c r="F402" s="121"/>
      <c r="G402" s="121"/>
      <c r="H402" s="121"/>
      <c r="I402" s="121"/>
      <c r="J402" s="121"/>
      <c r="K402" s="121"/>
      <c r="L402" s="121"/>
    </row>
    <row r="403" spans="2:12">
      <c r="B403" s="120"/>
      <c r="C403" s="120"/>
      <c r="D403" s="121"/>
      <c r="E403" s="121"/>
      <c r="F403" s="121"/>
      <c r="G403" s="121"/>
      <c r="H403" s="121"/>
      <c r="I403" s="121"/>
      <c r="J403" s="121"/>
      <c r="K403" s="121"/>
      <c r="L403" s="121"/>
    </row>
    <row r="404" spans="2:12">
      <c r="B404" s="120"/>
      <c r="C404" s="120"/>
      <c r="D404" s="121"/>
      <c r="E404" s="121"/>
      <c r="F404" s="121"/>
      <c r="G404" s="121"/>
      <c r="H404" s="121"/>
      <c r="I404" s="121"/>
      <c r="J404" s="121"/>
      <c r="K404" s="121"/>
      <c r="L404" s="121"/>
    </row>
    <row r="405" spans="2:12">
      <c r="B405" s="120"/>
      <c r="C405" s="120"/>
      <c r="D405" s="121"/>
      <c r="E405" s="121"/>
      <c r="F405" s="121"/>
      <c r="G405" s="121"/>
      <c r="H405" s="121"/>
      <c r="I405" s="121"/>
      <c r="J405" s="121"/>
      <c r="K405" s="121"/>
      <c r="L405" s="121"/>
    </row>
    <row r="406" spans="2:12">
      <c r="B406" s="120"/>
      <c r="C406" s="120"/>
      <c r="D406" s="121"/>
      <c r="E406" s="121"/>
      <c r="F406" s="121"/>
      <c r="G406" s="121"/>
      <c r="H406" s="121"/>
      <c r="I406" s="121"/>
      <c r="J406" s="121"/>
      <c r="K406" s="121"/>
      <c r="L406" s="121"/>
    </row>
    <row r="407" spans="2:12">
      <c r="B407" s="120"/>
      <c r="C407" s="120"/>
      <c r="D407" s="121"/>
      <c r="E407" s="121"/>
      <c r="F407" s="121"/>
      <c r="G407" s="121"/>
      <c r="H407" s="121"/>
      <c r="I407" s="121"/>
      <c r="J407" s="121"/>
      <c r="K407" s="121"/>
      <c r="L407" s="121"/>
    </row>
    <row r="408" spans="2:12">
      <c r="B408" s="120"/>
      <c r="C408" s="120"/>
      <c r="D408" s="121"/>
      <c r="E408" s="121"/>
      <c r="F408" s="121"/>
      <c r="G408" s="121"/>
      <c r="H408" s="121"/>
      <c r="I408" s="121"/>
      <c r="J408" s="121"/>
      <c r="K408" s="121"/>
      <c r="L408" s="121"/>
    </row>
    <row r="409" spans="2:12">
      <c r="B409" s="120"/>
      <c r="C409" s="120"/>
      <c r="D409" s="121"/>
      <c r="E409" s="121"/>
      <c r="F409" s="121"/>
      <c r="G409" s="121"/>
      <c r="H409" s="121"/>
      <c r="I409" s="121"/>
      <c r="J409" s="121"/>
      <c r="K409" s="121"/>
      <c r="L409" s="121"/>
    </row>
    <row r="410" spans="2:12">
      <c r="B410" s="120"/>
      <c r="C410" s="120"/>
      <c r="D410" s="121"/>
      <c r="E410" s="121"/>
      <c r="F410" s="121"/>
      <c r="G410" s="121"/>
      <c r="H410" s="121"/>
      <c r="I410" s="121"/>
      <c r="J410" s="121"/>
      <c r="K410" s="121"/>
      <c r="L410" s="121"/>
    </row>
    <row r="411" spans="2:12">
      <c r="B411" s="120"/>
      <c r="C411" s="120"/>
      <c r="D411" s="121"/>
      <c r="E411" s="121"/>
      <c r="F411" s="121"/>
      <c r="G411" s="121"/>
      <c r="H411" s="121"/>
      <c r="I411" s="121"/>
      <c r="J411" s="121"/>
      <c r="K411" s="121"/>
      <c r="L411" s="121"/>
    </row>
    <row r="412" spans="2:12">
      <c r="B412" s="120"/>
      <c r="C412" s="120"/>
      <c r="D412" s="121"/>
      <c r="E412" s="121"/>
      <c r="F412" s="121"/>
      <c r="G412" s="121"/>
      <c r="H412" s="121"/>
      <c r="I412" s="121"/>
      <c r="J412" s="121"/>
      <c r="K412" s="121"/>
      <c r="L412" s="121"/>
    </row>
    <row r="413" spans="2:12">
      <c r="B413" s="120"/>
      <c r="C413" s="120"/>
      <c r="D413" s="121"/>
      <c r="E413" s="121"/>
      <c r="F413" s="121"/>
      <c r="G413" s="121"/>
      <c r="H413" s="121"/>
      <c r="I413" s="121"/>
      <c r="J413" s="121"/>
      <c r="K413" s="121"/>
      <c r="L413" s="121"/>
    </row>
    <row r="414" spans="2:12">
      <c r="B414" s="120"/>
      <c r="C414" s="120"/>
      <c r="D414" s="121"/>
      <c r="E414" s="121"/>
      <c r="F414" s="121"/>
      <c r="G414" s="121"/>
      <c r="H414" s="121"/>
      <c r="I414" s="121"/>
      <c r="J414" s="121"/>
      <c r="K414" s="121"/>
      <c r="L414" s="121"/>
    </row>
    <row r="415" spans="2:12">
      <c r="B415" s="120"/>
      <c r="C415" s="120"/>
      <c r="D415" s="121"/>
      <c r="E415" s="121"/>
      <c r="F415" s="121"/>
      <c r="G415" s="121"/>
      <c r="H415" s="121"/>
      <c r="I415" s="121"/>
      <c r="J415" s="121"/>
      <c r="K415" s="121"/>
      <c r="L415" s="121"/>
    </row>
    <row r="416" spans="2:12">
      <c r="B416" s="120"/>
      <c r="C416" s="120"/>
      <c r="D416" s="121"/>
      <c r="E416" s="121"/>
      <c r="F416" s="121"/>
      <c r="G416" s="121"/>
      <c r="H416" s="121"/>
      <c r="I416" s="121"/>
      <c r="J416" s="121"/>
      <c r="K416" s="121"/>
      <c r="L416" s="121"/>
    </row>
    <row r="417" spans="2:12">
      <c r="B417" s="120"/>
      <c r="C417" s="120"/>
      <c r="D417" s="121"/>
      <c r="E417" s="121"/>
      <c r="F417" s="121"/>
      <c r="G417" s="121"/>
      <c r="H417" s="121"/>
      <c r="I417" s="121"/>
      <c r="J417" s="121"/>
      <c r="K417" s="121"/>
      <c r="L417" s="121"/>
    </row>
    <row r="418" spans="2:12">
      <c r="B418" s="120"/>
      <c r="C418" s="120"/>
      <c r="D418" s="121"/>
      <c r="E418" s="121"/>
      <c r="F418" s="121"/>
      <c r="G418" s="121"/>
      <c r="H418" s="121"/>
      <c r="I418" s="121"/>
      <c r="J418" s="121"/>
      <c r="K418" s="121"/>
      <c r="L418" s="121"/>
    </row>
    <row r="419" spans="2:12">
      <c r="B419" s="120"/>
      <c r="C419" s="120"/>
      <c r="D419" s="121"/>
      <c r="E419" s="121"/>
      <c r="F419" s="121"/>
      <c r="G419" s="121"/>
      <c r="H419" s="121"/>
      <c r="I419" s="121"/>
      <c r="J419" s="121"/>
      <c r="K419" s="121"/>
      <c r="L419" s="121"/>
    </row>
    <row r="420" spans="2:12">
      <c r="B420" s="120"/>
      <c r="C420" s="120"/>
      <c r="D420" s="121"/>
      <c r="E420" s="121"/>
      <c r="F420" s="121"/>
      <c r="G420" s="121"/>
      <c r="H420" s="121"/>
      <c r="I420" s="121"/>
      <c r="J420" s="121"/>
      <c r="K420" s="121"/>
      <c r="L420" s="121"/>
    </row>
    <row r="421" spans="2:12">
      <c r="B421" s="120"/>
      <c r="C421" s="120"/>
      <c r="D421" s="121"/>
      <c r="E421" s="121"/>
      <c r="F421" s="121"/>
      <c r="G421" s="121"/>
      <c r="H421" s="121"/>
      <c r="I421" s="121"/>
      <c r="J421" s="121"/>
      <c r="K421" s="121"/>
      <c r="L421" s="121"/>
    </row>
    <row r="422" spans="2:12">
      <c r="B422" s="120"/>
      <c r="C422" s="120"/>
      <c r="D422" s="121"/>
      <c r="E422" s="121"/>
      <c r="F422" s="121"/>
      <c r="G422" s="121"/>
      <c r="H422" s="121"/>
      <c r="I422" s="121"/>
      <c r="J422" s="121"/>
      <c r="K422" s="121"/>
      <c r="L422" s="121"/>
    </row>
    <row r="423" spans="2:12">
      <c r="B423" s="120"/>
      <c r="C423" s="120"/>
      <c r="D423" s="121"/>
      <c r="E423" s="121"/>
      <c r="F423" s="121"/>
      <c r="G423" s="121"/>
      <c r="H423" s="121"/>
      <c r="I423" s="121"/>
      <c r="J423" s="121"/>
      <c r="K423" s="121"/>
      <c r="L423" s="121"/>
    </row>
    <row r="424" spans="2:12">
      <c r="B424" s="120"/>
      <c r="C424" s="120"/>
      <c r="D424" s="121"/>
      <c r="E424" s="121"/>
      <c r="F424" s="121"/>
      <c r="G424" s="121"/>
      <c r="H424" s="121"/>
      <c r="I424" s="121"/>
      <c r="J424" s="121"/>
      <c r="K424" s="121"/>
      <c r="L424" s="121"/>
    </row>
    <row r="425" spans="2:12">
      <c r="B425" s="120"/>
      <c r="C425" s="120"/>
      <c r="D425" s="121"/>
      <c r="E425" s="121"/>
      <c r="F425" s="121"/>
      <c r="G425" s="121"/>
      <c r="H425" s="121"/>
      <c r="I425" s="121"/>
      <c r="J425" s="121"/>
      <c r="K425" s="121"/>
      <c r="L425" s="121"/>
    </row>
    <row r="426" spans="2:12">
      <c r="B426" s="120"/>
      <c r="C426" s="120"/>
      <c r="D426" s="121"/>
      <c r="E426" s="121"/>
      <c r="F426" s="121"/>
      <c r="G426" s="121"/>
      <c r="H426" s="121"/>
      <c r="I426" s="121"/>
      <c r="J426" s="121"/>
      <c r="K426" s="121"/>
      <c r="L426" s="121"/>
    </row>
    <row r="427" spans="2:12">
      <c r="B427" s="120"/>
      <c r="C427" s="120"/>
      <c r="D427" s="121"/>
      <c r="E427" s="121"/>
      <c r="F427" s="121"/>
      <c r="G427" s="121"/>
      <c r="H427" s="121"/>
      <c r="I427" s="121"/>
      <c r="J427" s="121"/>
      <c r="K427" s="121"/>
      <c r="L427" s="121"/>
    </row>
    <row r="428" spans="2:12">
      <c r="B428" s="120"/>
      <c r="C428" s="120"/>
      <c r="D428" s="121"/>
      <c r="E428" s="121"/>
      <c r="F428" s="121"/>
      <c r="G428" s="121"/>
      <c r="H428" s="121"/>
      <c r="I428" s="121"/>
      <c r="J428" s="121"/>
      <c r="K428" s="121"/>
      <c r="L428" s="121"/>
    </row>
    <row r="429" spans="2:12">
      <c r="B429" s="120"/>
      <c r="C429" s="120"/>
      <c r="D429" s="121"/>
      <c r="E429" s="121"/>
      <c r="F429" s="121"/>
      <c r="G429" s="121"/>
      <c r="H429" s="121"/>
      <c r="I429" s="121"/>
      <c r="J429" s="121"/>
      <c r="K429" s="121"/>
      <c r="L429" s="121"/>
    </row>
    <row r="430" spans="2:12">
      <c r="B430" s="120"/>
      <c r="C430" s="120"/>
      <c r="D430" s="121"/>
      <c r="E430" s="121"/>
      <c r="F430" s="121"/>
      <c r="G430" s="121"/>
      <c r="H430" s="121"/>
      <c r="I430" s="121"/>
      <c r="J430" s="121"/>
      <c r="K430" s="121"/>
      <c r="L430" s="121"/>
    </row>
    <row r="431" spans="2:12">
      <c r="B431" s="120"/>
      <c r="C431" s="120"/>
      <c r="D431" s="121"/>
      <c r="E431" s="121"/>
      <c r="F431" s="121"/>
      <c r="G431" s="121"/>
      <c r="H431" s="121"/>
      <c r="I431" s="121"/>
      <c r="J431" s="121"/>
      <c r="K431" s="121"/>
      <c r="L431" s="12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schemas.microsoft.com/office/2006/documentManagement/types"/>
    <ds:schemaRef ds:uri="http://purl.org/dc/elements/1.1/"/>
    <ds:schemaRef ds:uri="a46656d4-8850-49b3-aebd-68bd05f7f43d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